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9.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charts/chart7.xml" ContentType="application/vnd.openxmlformats-officedocument.drawingml.chart+xml"/>
  <Override PartName="/xl/drawings/drawing12.xml" ContentType="application/vnd.openxmlformats-officedocument.drawing+xml"/>
  <Override PartName="/xl/comments6.xml" ContentType="application/vnd.openxmlformats-officedocument.spreadsheetml.comments+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charts/style2.xml" ContentType="application/vnd.ms-office.chartstyle+xml"/>
  <Override PartName="/xl/charts/colors2.xml" ContentType="application/vnd.ms-office.chartcolorstyle+xml"/>
  <Override PartName="/xl/charts/chart10.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omments7.xml" ContentType="application/vnd.openxmlformats-officedocument.spreadsheetml.comments+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16.xml" ContentType="application/vnd.openxmlformats-officedocument.drawing+xml"/>
  <Override PartName="/xl/comments8.xml" ContentType="application/vnd.openxmlformats-officedocument.spreadsheetml.comment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17.xml" ContentType="application/vnd.openxmlformats-officedocument.drawing+xml"/>
  <Override PartName="/xl/comments9.xml" ContentType="application/vnd.openxmlformats-officedocument.spreadsheetml.comments+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18.xml" ContentType="application/vnd.openxmlformats-officedocument.drawing+xml"/>
  <Override PartName="/xl/comments10.xml" ContentType="application/vnd.openxmlformats-officedocument.spreadsheetml.comments+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drawings/drawing19.xml" ContentType="application/vnd.openxmlformats-officedocument.drawing+xml"/>
  <Override PartName="/xl/comments11.xml" ContentType="application/vnd.openxmlformats-officedocument.spreadsheetml.comment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rpla05\Desktop\SandraPLA\2026\PLAN DE ACCION DE INVEMAR\"/>
    </mc:Choice>
  </mc:AlternateContent>
  <bookViews>
    <workbookView xWindow="0" yWindow="0" windowWidth="8220" windowHeight="7470" tabRatio="966"/>
  </bookViews>
  <sheets>
    <sheet name="INTEGRA" sheetId="46" r:id="rId1"/>
    <sheet name="Plan_de_Acción_Año" sheetId="2" r:id="rId2"/>
    <sheet name="1.Plan de austeridad" sheetId="35" r:id="rId3"/>
    <sheet name="3.plan instituciona de capacita" sheetId="25" r:id="rId4"/>
    <sheet name="4.Plan de estimulos beneficios" sheetId="26" r:id="rId5"/>
    <sheet name="5.Plan de Bienestar" sheetId="27" r:id="rId6"/>
    <sheet name="6.PETI" sheetId="42" r:id="rId7"/>
    <sheet name="7.gobierno digital" sheetId="38" r:id="rId8"/>
    <sheet name="8.mantenimientodeserviciostecn" sheetId="37" r:id="rId9"/>
    <sheet name="9plan de trabajo SSYT" sheetId="28" r:id="rId10"/>
    <sheet name="9.Actividades" sheetId="29" r:id="rId11"/>
    <sheet name="9.Inspecciones" sheetId="30" r:id="rId12"/>
    <sheet name="9.Capacitacion" sheetId="31" r:id="rId13"/>
    <sheet name="9.Seguimiento PTA" sheetId="32" r:id="rId14"/>
    <sheet name="10.seguridad y privacidad" sheetId="34" r:id="rId15"/>
    <sheet name="11.tratamientoderiesgodeseguri" sheetId="33" r:id="rId16"/>
    <sheet name="12.PINAR" sheetId="24" r:id="rId17"/>
    <sheet name="13.planconservacionypreservacio" sheetId="36" r:id="rId18"/>
    <sheet name="14.EstServicio Ciudadanías 2026" sheetId="49" r:id="rId19"/>
    <sheet name="15.informedeactividades" sheetId="44" r:id="rId20"/>
  </sheets>
  <externalReferences>
    <externalReference r:id="rId21"/>
    <externalReference r:id="rId22"/>
    <externalReference r:id="rId23"/>
    <externalReference r:id="rId24"/>
  </externalReferences>
  <definedNames>
    <definedName name="_xlnm._FilterDatabase" localSheetId="3" hidden="1">'3.plan instituciona de capacita'!$B$10:$I$45</definedName>
    <definedName name="_xlnm._FilterDatabase" localSheetId="10" hidden="1">'9.Actividades'!$A$16:$AK$167</definedName>
    <definedName name="_xlnm._FilterDatabase" localSheetId="12" hidden="1">'9.Capacitacion'!$A$13:$AP$53</definedName>
    <definedName name="_xlnm._FilterDatabase" localSheetId="11" hidden="1">'9.Inspecciones'!$A$10:$AO$37</definedName>
    <definedName name="Acciones_Categoría_3">'[1]Ponderaciones y parámetros'!$K$6:$N$6</definedName>
    <definedName name="_xlnm.Print_Area" localSheetId="2">'1.Plan de austeridad'!$A$1:$K$41</definedName>
    <definedName name="_xlnm.Print_Area" localSheetId="14">'10.seguridad y privacidad'!$A$1:$Z$139</definedName>
    <definedName name="_xlnm.Print_Area" localSheetId="15">'11.tratamientoderiesgodeseguri'!$A$1:$Z$113</definedName>
    <definedName name="_xlnm.Print_Area" localSheetId="16">'12.PINAR'!$A$1:$Z$95</definedName>
    <definedName name="_xlnm.Print_Area" localSheetId="17">'13.planconservacionypreservacio'!$A$1:$Z$92</definedName>
    <definedName name="_xlnm.Print_Area" localSheetId="5">'5.Plan de Bienestar'!$A$1:$M$56</definedName>
    <definedName name="_xlnm.Print_Area" localSheetId="7">'7.gobierno digital'!$A$1:$Z$98</definedName>
    <definedName name="_xlnm.Print_Area" localSheetId="8">'8.mantenimientodeserviciostecn'!$A$1:$Z$119</definedName>
    <definedName name="_xlnm.Print_Area" localSheetId="10">'9.Actividades'!$A$1:$AJ$198</definedName>
    <definedName name="_xlnm.Print_Area" localSheetId="12">'9.Capacitacion'!$A$1:$AP$150</definedName>
    <definedName name="_xlnm.Print_Area" localSheetId="11">'9.Inspecciones'!$A$1:$AD$66</definedName>
    <definedName name="_xlnm.Print_Area" localSheetId="13">'9.Seguimiento PTA'!$A$1:$Q$53</definedName>
    <definedName name="_xlnm.Print_Area" localSheetId="9">'9plan de trabajo SSYT'!$A$1:$T$71</definedName>
    <definedName name="_xlnm.Print_Area" localSheetId="0">INTEGRA!$A$1:$Q$46</definedName>
    <definedName name="_xlnm.Print_Area" localSheetId="1">Plan_de_Acción_Año!$A$1:$N$80</definedName>
    <definedName name="DEPENDENCIA">'[2] ACTIVOS'!$A$2:$A$448</definedName>
    <definedName name="Dominios">'[3]Listas desplegables'!$A$2:$A$19</definedName>
    <definedName name="eenero" localSheetId="0">#REF!</definedName>
    <definedName name="eenero">#REF!</definedName>
    <definedName name="ENERO" localSheetId="10">#REF!</definedName>
    <definedName name="ENERO" localSheetId="12">#REF!</definedName>
    <definedName name="ENERO" localSheetId="11">#REF!</definedName>
    <definedName name="ENERO" localSheetId="13">#REF!</definedName>
    <definedName name="ENERO" localSheetId="9">#REF!</definedName>
    <definedName name="ENERO" localSheetId="0">#REF!</definedName>
    <definedName name="ENERO">#REF!</definedName>
    <definedName name="ENERO1" localSheetId="0">#REF!</definedName>
    <definedName name="ENERO1">#REF!</definedName>
    <definedName name="Simulador">[1]Listas!$B$2:$B$4</definedName>
    <definedName name="_xlnm.Print_Titles" localSheetId="14">'10.seguridad y privacidad'!$50:$50</definedName>
    <definedName name="_xlnm.Print_Titles" localSheetId="15">'11.tratamientoderiesgodeseguri'!$42:$42</definedName>
    <definedName name="_xlnm.Print_Titles" localSheetId="16">'12.PINAR'!$41:$41</definedName>
    <definedName name="_xlnm.Print_Titles" localSheetId="17">'13.planconservacionypreservacio'!$40:$40</definedName>
    <definedName name="_xlnm.Print_Titles" localSheetId="7">'7.gobierno digital'!$44:$44</definedName>
    <definedName name="_xlnm.Print_Titles" localSheetId="8">'8.mantenimientodeserviciostecn'!$43:$43</definedName>
    <definedName name="_xlnm.Print_Titles" localSheetId="10">'9.Actividades'!$2:$16</definedName>
    <definedName name="_xlnm.Print_Titles" localSheetId="12">'9.Capacitacion'!$1:$13</definedName>
    <definedName name="_xlnm.Print_Titles" localSheetId="1">Plan_de_Acción_Año!$14:$15</definedName>
    <definedName name="valor" localSheetId="10">#REF!</definedName>
    <definedName name="valor" localSheetId="12">#REF!</definedName>
    <definedName name="valor" localSheetId="11">#REF!</definedName>
    <definedName name="valor" localSheetId="13">#REF!</definedName>
    <definedName name="valor" localSheetId="9">#REF!</definedName>
    <definedName name="valor" localSheetId="0">#REF!</definedName>
    <definedName name="valor">#REF!</definedName>
    <definedName name="valor2" localSheetId="10">#REF!</definedName>
    <definedName name="valor2" localSheetId="12">#REF!</definedName>
    <definedName name="valor2" localSheetId="11">#REF!</definedName>
    <definedName name="valor2" localSheetId="13">#REF!</definedName>
    <definedName name="valor2" localSheetId="9">#REF!</definedName>
    <definedName name="valor2" localSheetId="0">#REF!</definedName>
    <definedName name="valor2">#REF!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38" l="1"/>
  <c r="K45" i="38"/>
  <c r="M45" i="38"/>
  <c r="O45" i="38"/>
  <c r="O68" i="38" s="1"/>
  <c r="D80" i="38" s="1"/>
  <c r="R45" i="38"/>
  <c r="Q77" i="38" s="1"/>
  <c r="T45" i="38"/>
  <c r="R77" i="38" s="1"/>
  <c r="W45" i="38"/>
  <c r="Y45" i="38"/>
  <c r="K47" i="38"/>
  <c r="K49" i="38"/>
  <c r="K51" i="38"/>
  <c r="K53" i="38"/>
  <c r="M53" i="38"/>
  <c r="C78" i="38" s="1"/>
  <c r="O53" i="38"/>
  <c r="D78" i="38" s="1"/>
  <c r="R53" i="38"/>
  <c r="T53" i="38"/>
  <c r="W53" i="38"/>
  <c r="C89" i="38" s="1"/>
  <c r="Y53" i="38"/>
  <c r="D89" i="38" s="1"/>
  <c r="K55" i="38"/>
  <c r="K57" i="38"/>
  <c r="K59" i="38"/>
  <c r="K61" i="38"/>
  <c r="K63" i="38"/>
  <c r="M63" i="38"/>
  <c r="O63" i="38"/>
  <c r="R63" i="38"/>
  <c r="Q79" i="38" s="1"/>
  <c r="T63" i="38"/>
  <c r="R79" i="38" s="1"/>
  <c r="W63" i="38"/>
  <c r="C90" i="38" s="1"/>
  <c r="Y63" i="38"/>
  <c r="D90" i="38" s="1"/>
  <c r="K65" i="38"/>
  <c r="Q78" i="38"/>
  <c r="R78" i="38"/>
  <c r="C79" i="38"/>
  <c r="D79" i="38"/>
  <c r="C88" i="38"/>
  <c r="D88" i="38"/>
  <c r="M68" i="38" l="1"/>
  <c r="C80" i="38" s="1"/>
  <c r="D77" i="38"/>
  <c r="C77" i="38"/>
  <c r="Y68" i="38"/>
  <c r="D91" i="38" s="1"/>
  <c r="W68" i="38"/>
  <c r="C91" i="38" s="1"/>
  <c r="T68" i="38"/>
  <c r="R80" i="38" s="1"/>
  <c r="R68" i="38"/>
  <c r="Q80" i="38" s="1"/>
  <c r="D34" i="37" l="1"/>
  <c r="K44" i="37"/>
  <c r="M44" i="37"/>
  <c r="O44" i="37"/>
  <c r="D98" i="37" s="1"/>
  <c r="R44" i="37"/>
  <c r="Q98" i="37" s="1"/>
  <c r="T44" i="37"/>
  <c r="W44" i="37"/>
  <c r="Y44" i="37"/>
  <c r="K46" i="37"/>
  <c r="K48" i="37"/>
  <c r="K50" i="37"/>
  <c r="K52" i="37"/>
  <c r="K54" i="37"/>
  <c r="K56" i="37"/>
  <c r="K58" i="37"/>
  <c r="M58" i="37"/>
  <c r="O58" i="37"/>
  <c r="D99" i="37" s="1"/>
  <c r="R58" i="37"/>
  <c r="Q99" i="37" s="1"/>
  <c r="T58" i="37"/>
  <c r="R99" i="37" s="1"/>
  <c r="W58" i="37"/>
  <c r="Y58" i="37"/>
  <c r="D113" i="37" s="1"/>
  <c r="K60" i="37"/>
  <c r="K62" i="37"/>
  <c r="K64" i="37"/>
  <c r="K66" i="37"/>
  <c r="K68" i="37"/>
  <c r="M68" i="37"/>
  <c r="M89" i="37" s="1"/>
  <c r="C104" i="37" s="1"/>
  <c r="O68" i="37"/>
  <c r="D100" i="37" s="1"/>
  <c r="R68" i="37"/>
  <c r="Q100" i="37" s="1"/>
  <c r="T68" i="37"/>
  <c r="R100" i="37" s="1"/>
  <c r="W68" i="37"/>
  <c r="Y68" i="37"/>
  <c r="D114" i="37" s="1"/>
  <c r="K70" i="37"/>
  <c r="K72" i="37"/>
  <c r="K74" i="37"/>
  <c r="K76" i="37"/>
  <c r="K78" i="37"/>
  <c r="K80" i="37"/>
  <c r="M80" i="37"/>
  <c r="O80" i="37"/>
  <c r="D101" i="37" s="1"/>
  <c r="R80" i="37"/>
  <c r="Q101" i="37" s="1"/>
  <c r="T80" i="37"/>
  <c r="R101" i="37" s="1"/>
  <c r="W80" i="37"/>
  <c r="C115" i="37" s="1"/>
  <c r="Y80" i="37"/>
  <c r="D115" i="37" s="1"/>
  <c r="K82" i="37"/>
  <c r="K84" i="37"/>
  <c r="K86" i="37"/>
  <c r="R89" i="37"/>
  <c r="Q104" i="37" s="1"/>
  <c r="W89" i="37"/>
  <c r="C118" i="37" s="1"/>
  <c r="Y89" i="37"/>
  <c r="D118" i="37" s="1"/>
  <c r="C98" i="37"/>
  <c r="R98" i="37"/>
  <c r="C99" i="37"/>
  <c r="C101" i="37"/>
  <c r="C102" i="37"/>
  <c r="D102" i="37"/>
  <c r="Q102" i="37"/>
  <c r="R102" i="37"/>
  <c r="C103" i="37"/>
  <c r="D103" i="37"/>
  <c r="Q103" i="37"/>
  <c r="R103" i="37"/>
  <c r="C112" i="37"/>
  <c r="D112" i="37"/>
  <c r="C113" i="37"/>
  <c r="C114" i="37"/>
  <c r="C116" i="37"/>
  <c r="D116" i="37"/>
  <c r="C117" i="37"/>
  <c r="D117" i="37"/>
  <c r="C100" i="37" l="1"/>
  <c r="O89" i="37"/>
  <c r="D104" i="37" s="1"/>
  <c r="T89" i="37"/>
  <c r="R104" i="37" s="1"/>
  <c r="D31" i="36"/>
  <c r="K41" i="36"/>
  <c r="M41" i="36"/>
  <c r="C71" i="36" s="1"/>
  <c r="O41" i="36"/>
  <c r="D71" i="36" s="1"/>
  <c r="R41" i="36"/>
  <c r="Q71" i="36" s="1"/>
  <c r="T41" i="36"/>
  <c r="R71" i="36" s="1"/>
  <c r="W41" i="36"/>
  <c r="W62" i="36" s="1"/>
  <c r="C91" i="36" s="1"/>
  <c r="Y41" i="36"/>
  <c r="D85" i="36" s="1"/>
  <c r="K43" i="36"/>
  <c r="K45" i="36"/>
  <c r="K47" i="36"/>
  <c r="K49" i="36"/>
  <c r="K51" i="36"/>
  <c r="K53" i="36"/>
  <c r="M53" i="36"/>
  <c r="C72" i="36" s="1"/>
  <c r="O53" i="36"/>
  <c r="D72" i="36" s="1"/>
  <c r="R53" i="36"/>
  <c r="T53" i="36"/>
  <c r="W53" i="36"/>
  <c r="Y53" i="36"/>
  <c r="D86" i="36" s="1"/>
  <c r="K55" i="36"/>
  <c r="K57" i="36"/>
  <c r="K59" i="36"/>
  <c r="T62" i="36"/>
  <c r="R77" i="36" s="1"/>
  <c r="Q72" i="36"/>
  <c r="R72" i="36"/>
  <c r="C73" i="36"/>
  <c r="D73" i="36"/>
  <c r="Q73" i="36"/>
  <c r="R73" i="36"/>
  <c r="C74" i="36"/>
  <c r="D74" i="36"/>
  <c r="Q74" i="36"/>
  <c r="R74" i="36"/>
  <c r="C75" i="36"/>
  <c r="D75" i="36"/>
  <c r="Q75" i="36"/>
  <c r="R75" i="36"/>
  <c r="C76" i="36"/>
  <c r="D76" i="36"/>
  <c r="Q76" i="36"/>
  <c r="R76" i="36"/>
  <c r="C85" i="36"/>
  <c r="C86" i="36"/>
  <c r="C87" i="36"/>
  <c r="D87" i="36"/>
  <c r="C88" i="36"/>
  <c r="D88" i="36"/>
  <c r="C89" i="36"/>
  <c r="D89" i="36"/>
  <c r="C90" i="36"/>
  <c r="D90" i="36"/>
  <c r="Y62" i="36" l="1"/>
  <c r="D91" i="36" s="1"/>
  <c r="R62" i="36"/>
  <c r="Q77" i="36" s="1"/>
  <c r="O62" i="36"/>
  <c r="D77" i="36" s="1"/>
  <c r="M62" i="36"/>
  <c r="C77" i="36" s="1"/>
  <c r="F35" i="35"/>
  <c r="J35" i="35"/>
  <c r="D41" i="34" l="1"/>
  <c r="K51" i="34"/>
  <c r="M51" i="34"/>
  <c r="O51" i="34"/>
  <c r="R51" i="34"/>
  <c r="T51" i="34"/>
  <c r="T100" i="34" s="1"/>
  <c r="R124" i="34" s="1"/>
  <c r="W51" i="34"/>
  <c r="Y51" i="34"/>
  <c r="K53" i="34"/>
  <c r="K55" i="34"/>
  <c r="K57" i="34"/>
  <c r="K59" i="34"/>
  <c r="K61" i="34"/>
  <c r="K63" i="34"/>
  <c r="K65" i="34"/>
  <c r="K67" i="34"/>
  <c r="K69" i="34"/>
  <c r="K71" i="34"/>
  <c r="K73" i="34"/>
  <c r="K75" i="34"/>
  <c r="M75" i="34"/>
  <c r="O75" i="34"/>
  <c r="D119" i="34" s="1"/>
  <c r="R75" i="34"/>
  <c r="T75" i="34"/>
  <c r="W75" i="34"/>
  <c r="W100" i="34" s="1"/>
  <c r="C132" i="34" s="1"/>
  <c r="Y75" i="34"/>
  <c r="K77" i="34"/>
  <c r="K79" i="34"/>
  <c r="K81" i="34"/>
  <c r="K83" i="34"/>
  <c r="K85" i="34"/>
  <c r="K87" i="34"/>
  <c r="K89" i="34"/>
  <c r="M89" i="34"/>
  <c r="C120" i="34" s="1"/>
  <c r="O89" i="34"/>
  <c r="D120" i="34" s="1"/>
  <c r="R89" i="34"/>
  <c r="Q120" i="34" s="1"/>
  <c r="T89" i="34"/>
  <c r="R120" i="34" s="1"/>
  <c r="W89" i="34"/>
  <c r="C131" i="34" s="1"/>
  <c r="Y89" i="34"/>
  <c r="K91" i="34"/>
  <c r="K93" i="34"/>
  <c r="K95" i="34"/>
  <c r="K97" i="34"/>
  <c r="M100" i="34"/>
  <c r="C121" i="34" s="1"/>
  <c r="O100" i="34"/>
  <c r="D121" i="34" s="1"/>
  <c r="R100" i="34"/>
  <c r="Q124" i="34" s="1"/>
  <c r="Y100" i="34"/>
  <c r="D132" i="34" s="1"/>
  <c r="C118" i="34"/>
  <c r="D118" i="34"/>
  <c r="Q118" i="34"/>
  <c r="R118" i="34"/>
  <c r="C119" i="34"/>
  <c r="Q119" i="34"/>
  <c r="R119" i="34"/>
  <c r="Q121" i="34"/>
  <c r="R121" i="34"/>
  <c r="Q122" i="34"/>
  <c r="R122" i="34"/>
  <c r="Q123" i="34"/>
  <c r="R123" i="34"/>
  <c r="C129" i="34"/>
  <c r="D129" i="34"/>
  <c r="C130" i="34"/>
  <c r="D130" i="34"/>
  <c r="D131" i="34"/>
  <c r="D33" i="33" l="1"/>
  <c r="K43" i="33"/>
  <c r="M43" i="33"/>
  <c r="O43" i="33"/>
  <c r="R43" i="33"/>
  <c r="T43" i="33"/>
  <c r="R91" i="33" s="1"/>
  <c r="W43" i="33"/>
  <c r="Y43" i="33"/>
  <c r="D106" i="33" s="1"/>
  <c r="K45" i="33"/>
  <c r="K47" i="33"/>
  <c r="K49" i="33"/>
  <c r="M49" i="33"/>
  <c r="C92" i="33" s="1"/>
  <c r="O49" i="33"/>
  <c r="D92" i="33" s="1"/>
  <c r="R49" i="33"/>
  <c r="T49" i="33"/>
  <c r="W49" i="33"/>
  <c r="W82" i="33" s="1"/>
  <c r="C113" i="33" s="1"/>
  <c r="Y49" i="33"/>
  <c r="D107" i="33" s="1"/>
  <c r="K51" i="33"/>
  <c r="K53" i="33"/>
  <c r="K55" i="33"/>
  <c r="K57" i="33"/>
  <c r="M57" i="33"/>
  <c r="R57" i="33"/>
  <c r="T57" i="33"/>
  <c r="R93" i="33" s="1"/>
  <c r="W57" i="33"/>
  <c r="C108" i="33" s="1"/>
  <c r="Y57" i="33"/>
  <c r="D108" i="33" s="1"/>
  <c r="K59" i="33"/>
  <c r="K61" i="33"/>
  <c r="M61" i="33"/>
  <c r="C94" i="33" s="1"/>
  <c r="O61" i="33"/>
  <c r="D94" i="33" s="1"/>
  <c r="R61" i="33"/>
  <c r="Q94" i="33" s="1"/>
  <c r="T61" i="33"/>
  <c r="W61" i="33"/>
  <c r="Y61" i="33"/>
  <c r="D109" i="33" s="1"/>
  <c r="K63" i="33"/>
  <c r="K65" i="33"/>
  <c r="K67" i="33"/>
  <c r="M67" i="33"/>
  <c r="O67" i="33"/>
  <c r="D95" i="33" s="1"/>
  <c r="R67" i="33"/>
  <c r="Q95" i="33" s="1"/>
  <c r="T67" i="33"/>
  <c r="R95" i="33" s="1"/>
  <c r="W67" i="33"/>
  <c r="Y67" i="33"/>
  <c r="K69" i="33"/>
  <c r="K71" i="33"/>
  <c r="K73" i="33"/>
  <c r="M73" i="33"/>
  <c r="C96" i="33" s="1"/>
  <c r="O73" i="33"/>
  <c r="D96" i="33" s="1"/>
  <c r="R73" i="33"/>
  <c r="T73" i="33"/>
  <c r="R96" i="33" s="1"/>
  <c r="W73" i="33"/>
  <c r="Y73" i="33"/>
  <c r="D111" i="33" s="1"/>
  <c r="K75" i="33"/>
  <c r="K77" i="33"/>
  <c r="M77" i="33"/>
  <c r="O77" i="33"/>
  <c r="D97" i="33" s="1"/>
  <c r="R77" i="33"/>
  <c r="T77" i="33"/>
  <c r="R97" i="33" s="1"/>
  <c r="W77" i="33"/>
  <c r="C112" i="33" s="1"/>
  <c r="Y77" i="33"/>
  <c r="D112" i="33" s="1"/>
  <c r="K79" i="33"/>
  <c r="Y82" i="33"/>
  <c r="D113" i="33" s="1"/>
  <c r="C91" i="33"/>
  <c r="D91" i="33"/>
  <c r="Q91" i="33"/>
  <c r="Q92" i="33"/>
  <c r="R92" i="33"/>
  <c r="C93" i="33"/>
  <c r="D93" i="33"/>
  <c r="Q93" i="33"/>
  <c r="R94" i="33"/>
  <c r="C95" i="33"/>
  <c r="Q96" i="33"/>
  <c r="C97" i="33"/>
  <c r="Q97" i="33"/>
  <c r="C106" i="33"/>
  <c r="C109" i="33"/>
  <c r="C110" i="33"/>
  <c r="D110" i="33"/>
  <c r="C111" i="33"/>
  <c r="C107" i="33" l="1"/>
  <c r="M82" i="33"/>
  <c r="C98" i="33" s="1"/>
  <c r="R82" i="33"/>
  <c r="Q98" i="33" s="1"/>
  <c r="O82" i="33"/>
  <c r="D98" i="33" s="1"/>
  <c r="T82" i="33"/>
  <c r="R98" i="33" s="1"/>
  <c r="C9" i="32" l="1"/>
  <c r="D9" i="32"/>
  <c r="F9" i="32" s="1"/>
  <c r="C25" i="32" s="1"/>
  <c r="E9" i="32"/>
  <c r="C10" i="32"/>
  <c r="D10" i="32"/>
  <c r="F10" i="32" s="1"/>
  <c r="C26" i="32" s="1"/>
  <c r="C11" i="32"/>
  <c r="E11" i="32" s="1"/>
  <c r="D11" i="32"/>
  <c r="F11" i="32" s="1"/>
  <c r="C27" i="32" s="1"/>
  <c r="C12" i="32"/>
  <c r="E12" i="32" s="1"/>
  <c r="D12" i="32"/>
  <c r="C13" i="32"/>
  <c r="D13" i="32"/>
  <c r="E13" i="32"/>
  <c r="F13" i="32"/>
  <c r="C29" i="32" s="1"/>
  <c r="C14" i="32"/>
  <c r="D14" i="32"/>
  <c r="F14" i="32" s="1"/>
  <c r="C30" i="32" s="1"/>
  <c r="C15" i="32"/>
  <c r="F15" i="32" s="1"/>
  <c r="C31" i="32" s="1"/>
  <c r="D15" i="32"/>
  <c r="C16" i="32"/>
  <c r="D16" i="32"/>
  <c r="F16" i="32" s="1"/>
  <c r="C32" i="32" s="1"/>
  <c r="C17" i="32"/>
  <c r="D17" i="32"/>
  <c r="F17" i="32" s="1"/>
  <c r="C33" i="32" s="1"/>
  <c r="E17" i="32"/>
  <c r="C18" i="32"/>
  <c r="D18" i="32"/>
  <c r="F18" i="32" s="1"/>
  <c r="C34" i="32" s="1"/>
  <c r="C19" i="32"/>
  <c r="E19" i="32" s="1"/>
  <c r="D19" i="32"/>
  <c r="F19" i="32" s="1"/>
  <c r="C35" i="32" s="1"/>
  <c r="C20" i="32"/>
  <c r="E20" i="32" s="1"/>
  <c r="D20" i="32"/>
  <c r="AO14" i="31"/>
  <c r="AP14" i="31" s="1"/>
  <c r="AN15" i="31"/>
  <c r="AO16" i="31"/>
  <c r="AP16" i="31" s="1"/>
  <c r="AO18" i="31"/>
  <c r="AP18" i="31" s="1"/>
  <c r="AO19" i="31"/>
  <c r="AP19" i="31" s="1"/>
  <c r="AO20" i="31"/>
  <c r="AP20" i="31" s="1"/>
  <c r="AO21" i="31"/>
  <c r="AP21" i="31" s="1"/>
  <c r="AO22" i="31"/>
  <c r="AP22" i="31" s="1"/>
  <c r="AO23" i="31"/>
  <c r="AP23" i="31" s="1"/>
  <c r="AO24" i="31"/>
  <c r="AP24" i="31" s="1"/>
  <c r="AO25" i="31"/>
  <c r="AP25" i="31" s="1"/>
  <c r="AO26" i="31"/>
  <c r="AP26" i="31" s="1"/>
  <c r="AO27" i="31"/>
  <c r="AP27" i="31" s="1"/>
  <c r="AO28" i="31"/>
  <c r="AP28" i="31" s="1"/>
  <c r="AO29" i="31"/>
  <c r="AP29" i="31" s="1"/>
  <c r="AO30" i="31"/>
  <c r="AP30" i="31" s="1"/>
  <c r="AO31" i="31"/>
  <c r="AP31" i="31" s="1"/>
  <c r="AO32" i="31"/>
  <c r="AP32" i="31" s="1"/>
  <c r="AO33" i="31"/>
  <c r="AP33" i="31" s="1"/>
  <c r="AO34" i="31"/>
  <c r="AP34" i="31" s="1"/>
  <c r="AO35" i="31"/>
  <c r="AP35" i="31" s="1"/>
  <c r="AO36" i="31"/>
  <c r="AP36" i="31" s="1"/>
  <c r="AO37" i="31"/>
  <c r="AP37" i="31" s="1"/>
  <c r="AO38" i="31"/>
  <c r="AP38" i="31" s="1"/>
  <c r="AO39" i="31"/>
  <c r="AP39" i="31" s="1"/>
  <c r="AO40" i="31"/>
  <c r="AP40" i="31" s="1"/>
  <c r="AO41" i="31"/>
  <c r="AP41" i="31" s="1"/>
  <c r="AO42" i="31"/>
  <c r="AP42" i="31" s="1"/>
  <c r="AO43" i="31"/>
  <c r="AP43" i="31" s="1"/>
  <c r="AO44" i="31"/>
  <c r="AP44" i="31" s="1"/>
  <c r="AO45" i="31"/>
  <c r="AP45" i="31" s="1"/>
  <c r="AO46" i="31"/>
  <c r="AP46" i="31" s="1"/>
  <c r="AO47" i="31"/>
  <c r="AP47" i="31" s="1"/>
  <c r="AO48" i="31"/>
  <c r="AO49" i="31"/>
  <c r="AP49" i="31"/>
  <c r="AO50" i="31"/>
  <c r="J51" i="31"/>
  <c r="L51" i="31"/>
  <c r="L52" i="31" s="1"/>
  <c r="P51" i="31"/>
  <c r="P53" i="31" s="1"/>
  <c r="R51" i="31"/>
  <c r="T51" i="31"/>
  <c r="V51" i="31"/>
  <c r="X51" i="31"/>
  <c r="Z51" i="31"/>
  <c r="AB51" i="31"/>
  <c r="AD51" i="31"/>
  <c r="AF51" i="31"/>
  <c r="AF53" i="31" s="1"/>
  <c r="AH51" i="31"/>
  <c r="AJ51" i="31"/>
  <c r="AL51" i="31"/>
  <c r="J52" i="31"/>
  <c r="P52" i="31"/>
  <c r="R52" i="31"/>
  <c r="T52" i="31"/>
  <c r="V52" i="31"/>
  <c r="V53" i="31" s="1"/>
  <c r="X52" i="31"/>
  <c r="X53" i="31" s="1"/>
  <c r="Z52" i="31"/>
  <c r="Z53" i="31" s="1"/>
  <c r="AB52" i="31"/>
  <c r="AB53" i="31" s="1"/>
  <c r="AD52" i="31"/>
  <c r="AD53" i="31" s="1"/>
  <c r="AF52" i="31"/>
  <c r="AH52" i="31"/>
  <c r="AJ52" i="31"/>
  <c r="AL52" i="31"/>
  <c r="R53" i="31"/>
  <c r="T53" i="31"/>
  <c r="AH53" i="31"/>
  <c r="AJ53" i="31"/>
  <c r="AL53" i="31"/>
  <c r="AB11" i="30"/>
  <c r="AC11" i="30" s="1"/>
  <c r="AB12" i="30"/>
  <c r="AC12" i="30" s="1"/>
  <c r="AB13" i="30"/>
  <c r="AC13" i="30" s="1"/>
  <c r="AB14" i="30"/>
  <c r="AC14" i="30"/>
  <c r="AB15" i="30"/>
  <c r="AC15" i="30" s="1"/>
  <c r="AB16" i="30"/>
  <c r="AC16" i="30" s="1"/>
  <c r="AB17" i="30"/>
  <c r="AC17" i="30" s="1"/>
  <c r="AB18" i="30"/>
  <c r="AC18" i="30"/>
  <c r="AB19" i="30"/>
  <c r="AC19" i="30" s="1"/>
  <c r="AB20" i="30"/>
  <c r="AC20" i="30" s="1"/>
  <c r="AB21" i="30"/>
  <c r="AC21" i="30" s="1"/>
  <c r="AB22" i="30"/>
  <c r="AC22" i="30"/>
  <c r="AB23" i="30"/>
  <c r="AC23" i="30" s="1"/>
  <c r="AB24" i="30"/>
  <c r="AC24" i="30" s="1"/>
  <c r="AB25" i="30"/>
  <c r="AC25" i="30" s="1"/>
  <c r="AB26" i="30"/>
  <c r="AC26" i="30"/>
  <c r="AB27" i="30"/>
  <c r="AC27" i="30" s="1"/>
  <c r="AB28" i="30"/>
  <c r="AC28" i="30" s="1"/>
  <c r="AB29" i="30"/>
  <c r="AC29" i="30" s="1"/>
  <c r="AB30" i="30"/>
  <c r="AC30" i="30"/>
  <c r="AB31" i="30"/>
  <c r="AC31" i="30" s="1"/>
  <c r="AB32" i="30"/>
  <c r="AC32" i="30" s="1"/>
  <c r="AB33" i="30"/>
  <c r="AC33" i="30" s="1"/>
  <c r="D34" i="30"/>
  <c r="F34" i="30"/>
  <c r="F36" i="30" s="1"/>
  <c r="F37" i="30" s="1"/>
  <c r="H34" i="30"/>
  <c r="J34" i="30"/>
  <c r="L34" i="30"/>
  <c r="N34" i="30"/>
  <c r="P34" i="30"/>
  <c r="R34" i="30"/>
  <c r="T34" i="30"/>
  <c r="V34" i="30"/>
  <c r="V36" i="30" s="1"/>
  <c r="V37" i="30" s="1"/>
  <c r="X34" i="30"/>
  <c r="Z34" i="30"/>
  <c r="D35" i="30"/>
  <c r="AB34" i="30" s="1"/>
  <c r="AC34" i="30" s="1"/>
  <c r="F35" i="30"/>
  <c r="H35" i="30"/>
  <c r="H36" i="30" s="1"/>
  <c r="H37" i="30" s="1"/>
  <c r="J35" i="30"/>
  <c r="J36" i="30" s="1"/>
  <c r="J37" i="30" s="1"/>
  <c r="L35" i="30"/>
  <c r="L36" i="30" s="1"/>
  <c r="L37" i="30" s="1"/>
  <c r="N35" i="30"/>
  <c r="N36" i="30" s="1"/>
  <c r="N37" i="30" s="1"/>
  <c r="P35" i="30"/>
  <c r="R35" i="30"/>
  <c r="T35" i="30"/>
  <c r="V35" i="30"/>
  <c r="X35" i="30"/>
  <c r="X36" i="30" s="1"/>
  <c r="X37" i="30" s="1"/>
  <c r="Z35" i="30"/>
  <c r="Z36" i="30" s="1"/>
  <c r="Z37" i="30" s="1"/>
  <c r="D36" i="30"/>
  <c r="D37" i="30" s="1"/>
  <c r="P36" i="30"/>
  <c r="P37" i="30" s="1"/>
  <c r="R36" i="30"/>
  <c r="R37" i="30" s="1"/>
  <c r="T36" i="30"/>
  <c r="T37" i="30" s="1"/>
  <c r="AH17" i="29"/>
  <c r="AI17" i="29" s="1"/>
  <c r="AH18" i="29"/>
  <c r="AI18" i="29" s="1"/>
  <c r="AH19" i="29"/>
  <c r="AI19" i="29" s="1"/>
  <c r="AH20" i="29"/>
  <c r="AI20" i="29" s="1"/>
  <c r="AH21" i="29"/>
  <c r="AI21" i="29" s="1"/>
  <c r="AH22" i="29"/>
  <c r="AI22" i="29" s="1"/>
  <c r="AH23" i="29"/>
  <c r="AI23" i="29" s="1"/>
  <c r="AH24" i="29"/>
  <c r="AI24" i="29" s="1"/>
  <c r="AH25" i="29"/>
  <c r="AI25" i="29" s="1"/>
  <c r="AH26" i="29"/>
  <c r="AI26" i="29" s="1"/>
  <c r="AH27" i="29"/>
  <c r="AI27" i="29" s="1"/>
  <c r="AH28" i="29"/>
  <c r="AI28" i="29" s="1"/>
  <c r="AH29" i="29"/>
  <c r="AI29" i="29" s="1"/>
  <c r="AH30" i="29"/>
  <c r="AI30" i="29" s="1"/>
  <c r="AH31" i="29"/>
  <c r="AI31" i="29" s="1"/>
  <c r="AH32" i="29"/>
  <c r="AI32" i="29" s="1"/>
  <c r="AH33" i="29"/>
  <c r="AI33" i="29" s="1"/>
  <c r="AH34" i="29"/>
  <c r="AI34" i="29" s="1"/>
  <c r="AH35" i="29"/>
  <c r="AI35" i="29" s="1"/>
  <c r="AH36" i="29"/>
  <c r="AI36" i="29" s="1"/>
  <c r="AH37" i="29"/>
  <c r="AI37" i="29" s="1"/>
  <c r="AH38" i="29"/>
  <c r="AI38" i="29" s="1"/>
  <c r="AH39" i="29"/>
  <c r="AI39" i="29" s="1"/>
  <c r="AH40" i="29"/>
  <c r="AI40" i="29" s="1"/>
  <c r="AH41" i="29"/>
  <c r="AI41" i="29" s="1"/>
  <c r="AH42" i="29"/>
  <c r="AI42" i="29" s="1"/>
  <c r="AH43" i="29"/>
  <c r="AI43" i="29" s="1"/>
  <c r="AH44" i="29"/>
  <c r="AI44" i="29" s="1"/>
  <c r="AH45" i="29"/>
  <c r="AI45" i="29" s="1"/>
  <c r="AH46" i="29"/>
  <c r="AI46" i="29" s="1"/>
  <c r="AH47" i="29"/>
  <c r="AI47" i="29" s="1"/>
  <c r="AH48" i="29"/>
  <c r="AI48" i="29" s="1"/>
  <c r="AH49" i="29"/>
  <c r="AI49" i="29" s="1"/>
  <c r="AH50" i="29"/>
  <c r="AI50" i="29" s="1"/>
  <c r="AH51" i="29"/>
  <c r="AI51" i="29" s="1"/>
  <c r="AH52" i="29"/>
  <c r="AI52" i="29" s="1"/>
  <c r="AH53" i="29"/>
  <c r="AI53" i="29" s="1"/>
  <c r="AH54" i="29"/>
  <c r="AI54" i="29" s="1"/>
  <c r="AH55" i="29"/>
  <c r="AI55" i="29" s="1"/>
  <c r="AH56" i="29"/>
  <c r="AI56" i="29" s="1"/>
  <c r="AH57" i="29"/>
  <c r="AI57" i="29" s="1"/>
  <c r="AH58" i="29"/>
  <c r="AI58" i="29" s="1"/>
  <c r="AH59" i="29"/>
  <c r="AI59" i="29" s="1"/>
  <c r="AH60" i="29"/>
  <c r="AI60" i="29" s="1"/>
  <c r="AH61" i="29"/>
  <c r="AI61" i="29" s="1"/>
  <c r="AH62" i="29"/>
  <c r="AI62" i="29" s="1"/>
  <c r="AH63" i="29"/>
  <c r="AI63" i="29" s="1"/>
  <c r="AH64" i="29"/>
  <c r="AI64" i="29" s="1"/>
  <c r="AH65" i="29"/>
  <c r="AI65" i="29" s="1"/>
  <c r="AH66" i="29"/>
  <c r="AI66" i="29" s="1"/>
  <c r="AH67" i="29"/>
  <c r="AI67" i="29" s="1"/>
  <c r="AH68" i="29"/>
  <c r="AI68" i="29" s="1"/>
  <c r="AH69" i="29"/>
  <c r="AI69" i="29" s="1"/>
  <c r="AH70" i="29"/>
  <c r="AI70" i="29" s="1"/>
  <c r="AH71" i="29"/>
  <c r="AI71" i="29" s="1"/>
  <c r="AH72" i="29"/>
  <c r="AI72" i="29" s="1"/>
  <c r="AH73" i="29"/>
  <c r="AI73" i="29" s="1"/>
  <c r="AH74" i="29"/>
  <c r="AI74" i="29" s="1"/>
  <c r="AH75" i="29"/>
  <c r="AI75" i="29" s="1"/>
  <c r="AH76" i="29"/>
  <c r="AI76" i="29" s="1"/>
  <c r="AH77" i="29"/>
  <c r="AI77" i="29" s="1"/>
  <c r="AH78" i="29"/>
  <c r="AI78" i="29" s="1"/>
  <c r="AH79" i="29"/>
  <c r="AI79" i="29" s="1"/>
  <c r="AH80" i="29"/>
  <c r="AI80" i="29" s="1"/>
  <c r="AH81" i="29"/>
  <c r="AI81" i="29" s="1"/>
  <c r="AH82" i="29"/>
  <c r="AI82" i="29" s="1"/>
  <c r="AH83" i="29"/>
  <c r="AI83" i="29" s="1"/>
  <c r="AH84" i="29"/>
  <c r="AI84" i="29" s="1"/>
  <c r="AH85" i="29"/>
  <c r="AI85" i="29" s="1"/>
  <c r="AH86" i="29"/>
  <c r="AI86" i="29" s="1"/>
  <c r="AH87" i="29"/>
  <c r="AI87" i="29" s="1"/>
  <c r="AH88" i="29"/>
  <c r="AI88" i="29" s="1"/>
  <c r="AH89" i="29"/>
  <c r="AI89" i="29" s="1"/>
  <c r="AH90" i="29"/>
  <c r="AI90" i="29" s="1"/>
  <c r="AH91" i="29"/>
  <c r="AI91" i="29" s="1"/>
  <c r="AH92" i="29"/>
  <c r="AI92" i="29" s="1"/>
  <c r="AH93" i="29"/>
  <c r="AI93" i="29" s="1"/>
  <c r="AH94" i="29"/>
  <c r="AI94" i="29" s="1"/>
  <c r="AH95" i="29"/>
  <c r="AI95" i="29" s="1"/>
  <c r="AH96" i="29"/>
  <c r="AI96" i="29" s="1"/>
  <c r="AH97" i="29"/>
  <c r="AI97" i="29" s="1"/>
  <c r="AH98" i="29"/>
  <c r="AI98" i="29" s="1"/>
  <c r="AH99" i="29"/>
  <c r="AI99" i="29" s="1"/>
  <c r="AH100" i="29"/>
  <c r="AI100" i="29" s="1"/>
  <c r="AH101" i="29"/>
  <c r="AI101" i="29" s="1"/>
  <c r="AH102" i="29"/>
  <c r="AI102" i="29" s="1"/>
  <c r="AH103" i="29"/>
  <c r="AI103" i="29" s="1"/>
  <c r="AH104" i="29"/>
  <c r="AI104" i="29" s="1"/>
  <c r="AH105" i="29"/>
  <c r="AI105" i="29" s="1"/>
  <c r="AH106" i="29"/>
  <c r="AI106" i="29" s="1"/>
  <c r="AH107" i="29"/>
  <c r="AI107" i="29" s="1"/>
  <c r="AH108" i="29"/>
  <c r="AI108" i="29" s="1"/>
  <c r="AH109" i="29"/>
  <c r="AI109" i="29" s="1"/>
  <c r="AH110" i="29"/>
  <c r="AI110" i="29" s="1"/>
  <c r="AH111" i="29"/>
  <c r="AI111" i="29" s="1"/>
  <c r="AH112" i="29"/>
  <c r="AI112" i="29" s="1"/>
  <c r="AH113" i="29"/>
  <c r="AI113" i="29" s="1"/>
  <c r="AH114" i="29"/>
  <c r="AI114" i="29" s="1"/>
  <c r="AH115" i="29"/>
  <c r="AI115" i="29" s="1"/>
  <c r="AH116" i="29"/>
  <c r="AI116" i="29" s="1"/>
  <c r="AH117" i="29"/>
  <c r="AI117" i="29" s="1"/>
  <c r="AH118" i="29"/>
  <c r="AI118" i="29" s="1"/>
  <c r="AH119" i="29"/>
  <c r="AI119" i="29" s="1"/>
  <c r="AH120" i="29"/>
  <c r="AI120" i="29" s="1"/>
  <c r="AH121" i="29"/>
  <c r="AI121" i="29" s="1"/>
  <c r="AH122" i="29"/>
  <c r="AI122" i="29" s="1"/>
  <c r="AH123" i="29"/>
  <c r="AI123" i="29" s="1"/>
  <c r="AH124" i="29"/>
  <c r="AI124" i="29" s="1"/>
  <c r="AH125" i="29"/>
  <c r="AI125" i="29" s="1"/>
  <c r="AH126" i="29"/>
  <c r="AI126" i="29" s="1"/>
  <c r="AH127" i="29"/>
  <c r="AI127" i="29" s="1"/>
  <c r="AH128" i="29"/>
  <c r="AI128" i="29" s="1"/>
  <c r="AH129" i="29"/>
  <c r="AI129" i="29" s="1"/>
  <c r="AH130" i="29"/>
  <c r="AI130" i="29" s="1"/>
  <c r="AH131" i="29"/>
  <c r="AI131" i="29" s="1"/>
  <c r="AH132" i="29"/>
  <c r="AI132" i="29" s="1"/>
  <c r="AH133" i="29"/>
  <c r="AI133" i="29" s="1"/>
  <c r="AH134" i="29"/>
  <c r="AI134" i="29" s="1"/>
  <c r="AH135" i="29"/>
  <c r="AI135" i="29" s="1"/>
  <c r="AH136" i="29"/>
  <c r="AI136" i="29" s="1"/>
  <c r="AH137" i="29"/>
  <c r="AI137" i="29" s="1"/>
  <c r="AH138" i="29"/>
  <c r="AI138" i="29" s="1"/>
  <c r="AH139" i="29"/>
  <c r="AI139" i="29" s="1"/>
  <c r="AH140" i="29"/>
  <c r="AI140" i="29" s="1"/>
  <c r="AH141" i="29"/>
  <c r="AI141" i="29" s="1"/>
  <c r="AH142" i="29"/>
  <c r="AI142" i="29" s="1"/>
  <c r="AH143" i="29"/>
  <c r="AI143" i="29" s="1"/>
  <c r="AH144" i="29"/>
  <c r="AI144" i="29" s="1"/>
  <c r="AH145" i="29"/>
  <c r="AI145" i="29" s="1"/>
  <c r="AH146" i="29"/>
  <c r="AI146" i="29" s="1"/>
  <c r="AH147" i="29"/>
  <c r="AI147" i="29" s="1"/>
  <c r="AH148" i="29"/>
  <c r="AI148" i="29" s="1"/>
  <c r="AH149" i="29"/>
  <c r="AI149" i="29" s="1"/>
  <c r="AH150" i="29"/>
  <c r="AI150" i="29" s="1"/>
  <c r="AH151" i="29"/>
  <c r="AI151" i="29" s="1"/>
  <c r="AH152" i="29"/>
  <c r="AI152" i="29" s="1"/>
  <c r="AH153" i="29"/>
  <c r="AI153" i="29" s="1"/>
  <c r="AH154" i="29"/>
  <c r="AI154" i="29" s="1"/>
  <c r="AH155" i="29"/>
  <c r="AI155" i="29" s="1"/>
  <c r="AH156" i="29"/>
  <c r="AI156" i="29" s="1"/>
  <c r="AH157" i="29"/>
  <c r="AI157" i="29" s="1"/>
  <c r="AH158" i="29"/>
  <c r="AI158" i="29" s="1"/>
  <c r="AH159" i="29"/>
  <c r="AI159" i="29" s="1"/>
  <c r="AH160" i="29"/>
  <c r="AI160" i="29" s="1"/>
  <c r="AH161" i="29"/>
  <c r="AI161" i="29" s="1"/>
  <c r="AH162" i="29"/>
  <c r="AI162" i="29" s="1"/>
  <c r="AH163" i="29"/>
  <c r="AI163" i="29" s="1"/>
  <c r="J164" i="29"/>
  <c r="J166" i="29" s="1"/>
  <c r="J167" i="29" s="1"/>
  <c r="L164" i="29"/>
  <c r="N164" i="29"/>
  <c r="P164" i="29"/>
  <c r="R164" i="29"/>
  <c r="T164" i="29"/>
  <c r="V164" i="29"/>
  <c r="X164" i="29"/>
  <c r="Z164" i="29"/>
  <c r="Z166" i="29" s="1"/>
  <c r="Z167" i="29" s="1"/>
  <c r="AB164" i="29"/>
  <c r="AD164" i="29"/>
  <c r="AF164" i="29"/>
  <c r="J165" i="29"/>
  <c r="AH164" i="29" s="1"/>
  <c r="AI164" i="29" s="1"/>
  <c r="L165" i="29"/>
  <c r="N165" i="29"/>
  <c r="N166" i="29" s="1"/>
  <c r="N167" i="29" s="1"/>
  <c r="P165" i="29"/>
  <c r="P166" i="29" s="1"/>
  <c r="P167" i="29" s="1"/>
  <c r="R165" i="29"/>
  <c r="R166" i="29" s="1"/>
  <c r="R167" i="29" s="1"/>
  <c r="T165" i="29"/>
  <c r="T166" i="29" s="1"/>
  <c r="T167" i="29" s="1"/>
  <c r="V165" i="29"/>
  <c r="X165" i="29"/>
  <c r="Z165" i="29"/>
  <c r="AB165" i="29"/>
  <c r="AD165" i="29"/>
  <c r="AD166" i="29" s="1"/>
  <c r="AD167" i="29" s="1"/>
  <c r="AF165" i="29"/>
  <c r="AF166" i="29" s="1"/>
  <c r="AF167" i="29" s="1"/>
  <c r="L166" i="29"/>
  <c r="L167" i="29" s="1"/>
  <c r="V166" i="29"/>
  <c r="V167" i="29" s="1"/>
  <c r="X166" i="29"/>
  <c r="X167" i="29" s="1"/>
  <c r="AB166" i="29"/>
  <c r="AB167" i="29" s="1"/>
  <c r="T24" i="28"/>
  <c r="T25" i="28"/>
  <c r="T26" i="28"/>
  <c r="T27" i="28"/>
  <c r="T28" i="28"/>
  <c r="T29" i="28"/>
  <c r="T30" i="28"/>
  <c r="T31" i="28"/>
  <c r="T32" i="28"/>
  <c r="T33" i="28"/>
  <c r="T34" i="28"/>
  <c r="T35" i="28"/>
  <c r="T36" i="28"/>
  <c r="T37" i="28"/>
  <c r="T38" i="28"/>
  <c r="T39" i="28" l="1"/>
  <c r="E18" i="32"/>
  <c r="E15" i="32"/>
  <c r="E10" i="32"/>
  <c r="F20" i="32"/>
  <c r="C36" i="32" s="1"/>
  <c r="F12" i="32"/>
  <c r="C28" i="32" s="1"/>
  <c r="E16" i="32"/>
  <c r="E21" i="32" s="1"/>
  <c r="E14" i="32"/>
  <c r="D21" i="32"/>
  <c r="C21" i="32"/>
  <c r="AN51" i="31"/>
  <c r="AN52" i="31"/>
  <c r="AN53" i="31" s="1"/>
  <c r="AO53" i="31" s="1"/>
  <c r="AO51" i="31"/>
  <c r="AP51" i="31" s="1"/>
  <c r="F21" i="32" l="1"/>
  <c r="C37" i="32" s="1"/>
  <c r="D32" i="24" l="1"/>
  <c r="K42" i="24"/>
  <c r="M42" i="24"/>
  <c r="C74" i="24" s="1"/>
  <c r="O42" i="24"/>
  <c r="D74" i="24" s="1"/>
  <c r="R42" i="24"/>
  <c r="Q74" i="24" s="1"/>
  <c r="T42" i="24"/>
  <c r="R74" i="24" s="1"/>
  <c r="W42" i="24"/>
  <c r="C88" i="24" s="1"/>
  <c r="Y42" i="24"/>
  <c r="D88" i="24" s="1"/>
  <c r="K44" i="24"/>
  <c r="K46" i="24"/>
  <c r="M46" i="24"/>
  <c r="C75" i="24" s="1"/>
  <c r="O46" i="24"/>
  <c r="R46" i="24"/>
  <c r="T46" i="24"/>
  <c r="W46" i="24"/>
  <c r="C89" i="24" s="1"/>
  <c r="Y46" i="24"/>
  <c r="D89" i="24" s="1"/>
  <c r="K48" i="24"/>
  <c r="K50" i="24"/>
  <c r="K52" i="24"/>
  <c r="M52" i="24"/>
  <c r="C76" i="24" s="1"/>
  <c r="O52" i="24"/>
  <c r="D76" i="24" s="1"/>
  <c r="R52" i="24"/>
  <c r="Q76" i="24" s="1"/>
  <c r="T52" i="24"/>
  <c r="R76" i="24" s="1"/>
  <c r="W52" i="24"/>
  <c r="C90" i="24" s="1"/>
  <c r="Y52" i="24"/>
  <c r="D90" i="24" s="1"/>
  <c r="K54" i="24"/>
  <c r="K56" i="24"/>
  <c r="K58" i="24"/>
  <c r="M58" i="24"/>
  <c r="C77" i="24" s="1"/>
  <c r="O58" i="24"/>
  <c r="D77" i="24" s="1"/>
  <c r="R58" i="24"/>
  <c r="T58" i="24"/>
  <c r="W58" i="24"/>
  <c r="Y58" i="24"/>
  <c r="D91" i="24" s="1"/>
  <c r="K60" i="24"/>
  <c r="M60" i="24"/>
  <c r="O60" i="24"/>
  <c r="R60" i="24"/>
  <c r="T60" i="24"/>
  <c r="W60" i="24"/>
  <c r="W65" i="24" s="1"/>
  <c r="C94" i="24" s="1"/>
  <c r="Y60" i="24"/>
  <c r="K62" i="24"/>
  <c r="M62" i="24"/>
  <c r="C78" i="24" s="1"/>
  <c r="O62" i="24"/>
  <c r="D78" i="24" s="1"/>
  <c r="R62" i="24"/>
  <c r="Q78" i="24" s="1"/>
  <c r="T62" i="24"/>
  <c r="R78" i="24" s="1"/>
  <c r="W62" i="24"/>
  <c r="Y62" i="24"/>
  <c r="D75" i="24"/>
  <c r="Q75" i="24"/>
  <c r="R75" i="24"/>
  <c r="Q77" i="24"/>
  <c r="R77" i="24"/>
  <c r="C79" i="24"/>
  <c r="D79" i="24"/>
  <c r="Q79" i="24"/>
  <c r="R79" i="24"/>
  <c r="C91" i="24"/>
  <c r="C92" i="24"/>
  <c r="D92" i="24"/>
  <c r="C93" i="24"/>
  <c r="D93" i="24"/>
  <c r="Y65" i="24" l="1"/>
  <c r="D94" i="24" s="1"/>
  <c r="T65" i="24"/>
  <c r="R80" i="24" s="1"/>
  <c r="R65" i="24"/>
  <c r="Q80" i="24" s="1"/>
  <c r="O65" i="24"/>
  <c r="D80" i="24" s="1"/>
  <c r="M65" i="24"/>
  <c r="C80" i="24" s="1"/>
</calcChain>
</file>

<file path=xl/comments1.xml><?xml version="1.0" encoding="utf-8"?>
<comments xmlns="http://schemas.openxmlformats.org/spreadsheetml/2006/main">
  <authors>
    <author>USR PEC COORD</author>
  </authors>
  <commentList>
    <comment ref="B14" authorId="0" shapeId="0">
      <text>
        <r>
          <rPr>
            <b/>
            <sz val="9"/>
            <color indexed="81"/>
            <rFont val="Tahoma"/>
            <family val="2"/>
          </rPr>
          <t>Objetivo de los grupos, programas, coordinaciones, oficinas</t>
        </r>
        <r>
          <rPr>
            <sz val="9"/>
            <color indexed="81"/>
            <rFont val="Tahoma"/>
            <family val="2"/>
          </rPr>
          <t xml:space="preserve">
o proyecto de inversion</t>
        </r>
      </text>
    </comment>
  </commentList>
</comments>
</file>

<file path=xl/comments10.xml><?xml version="1.0" encoding="utf-8"?>
<comments xmlns="http://schemas.openxmlformats.org/spreadsheetml/2006/main">
  <authors>
    <author>USR PLA 06</author>
    <author>Usuario de Windows</author>
    <author>Gladys Ramirez</author>
    <author>usrpec</author>
  </authors>
  <commentList>
    <comment ref="A25" authorId="0" shapeId="0">
      <text>
        <r>
          <rPr>
            <b/>
            <sz val="16"/>
            <color indexed="81"/>
            <rFont val="Tahoma"/>
            <family val="2"/>
          </rPr>
          <t>Registrar de manera concreta y en verbo infinitivo el objetivo central del plan, recomendable el uso de la metodología SMART
La metodología SMART es una técnica utilizada para definir objetivos de manera clara y efectiva. El acrónimo SMART significa:
S (Specific): El objetivo debe ser específico, claro y bien definido. Evita ambigüedades.
M (Measurable): Debe ser medible, es decir, que se pueda cuantificar o evaluar el progreso.
A (Achievable): Tiene que ser alcanzable, realista según los recursos y capacidades disponibles.
R (Relevant): Debe ser relevante, alineado con metas más amplias y que aporte valor.
T (Time-bound): Tiene que estar limitado en el tiempo, con una fecha de cumplimiento definida.</t>
        </r>
      </text>
    </comment>
    <comment ref="A27" authorId="1" shapeId="0">
      <text>
        <r>
          <rPr>
            <b/>
            <sz val="20"/>
            <color indexed="81"/>
            <rFont val="Tahoma"/>
            <family val="2"/>
          </rPr>
          <t xml:space="preserve">Indicar los lineamientos institucionales a los que aportan el plan de acción, ejemplo: 
1. Objetivos Institucionales 
2. Directriz y Objetivos de Calidad 
3. Políticas de Gestión y desempeño 
4. Directriz y objetivos STA, 
5. PICIA, 
6. PTEP, 
7. SIGRIP.
</t>
        </r>
      </text>
    </comment>
    <comment ref="A29" authorId="1" shapeId="0">
      <text>
        <r>
          <rPr>
            <b/>
            <sz val="14"/>
            <color indexed="81"/>
            <rFont val="Tahoma"/>
            <family val="2"/>
          </rPr>
          <t xml:space="preserve">Identifica los posibles efectos sobre el objetivo general, debido a eventos potenciales.
Estructura recomendada para la redacción de riesgos: Existe el riesgo de [evento] debido a [causa], lo que podría ocasionar [consecuencia].
Ejemplo: “Existe el riesgo de que se retrase la ejecución del plan de acción debido a la limitación de recursos humanos y técnicos, lo que podría ocasionar el incumplimiento del objetivo general y afectar la entrega oportuna de los resultados previstos.”
</t>
        </r>
      </text>
    </comment>
    <comment ref="R29" authorId="1" shapeId="0">
      <text>
        <r>
          <rPr>
            <b/>
            <sz val="14"/>
            <color indexed="81"/>
            <rFont val="Tahoma"/>
            <family val="2"/>
          </rPr>
          <t>Identificar las medidas (mecanismos, acción o procedimiento) que permiten mitigar o  reducir el riesgo.
Estructura recomendada: Implementar [acción específica] mediante [método/herramienta], con el fin de [objetivo del control].
Ejemplo: “Implementar la revisión semanal del avance de las actividades del plan de acción mediante un formato de seguimiento estandarizado, con el fin de detectar retrasos a tiempo y mitigar el riesgo de incumplimiento del objetivo general.”</t>
        </r>
      </text>
    </comment>
    <comment ref="A35" authorId="0" shapeId="0">
      <text>
        <r>
          <rPr>
            <b/>
            <sz val="18"/>
            <color indexed="81"/>
            <rFont val="Tahoma"/>
            <family val="2"/>
          </rPr>
          <t xml:space="preserve">Describir de manera clara los obstáculos o limitaciones que afectaron el desarrollo de actividades u objetivos.  </t>
        </r>
      </text>
    </comment>
    <comment ref="A36" authorId="0" shapeId="0">
      <text>
        <r>
          <rPr>
            <b/>
            <sz val="20"/>
            <color indexed="81"/>
            <rFont val="Tahoma"/>
            <family val="2"/>
          </rPr>
          <t>Registrar el riesgo materializado de manera clara, objetiva y orientada a la gestión. Usa lenguaje preciso, incluye elementos claves (riesgos, eventos, impacto y acción tomada), mantén el enfoque en los hechos.</t>
        </r>
      </text>
    </comment>
    <comment ref="L39"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Q39"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V39"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B40"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40" authorId="0" shapeId="0">
      <text>
        <r>
          <rPr>
            <b/>
            <sz val="20"/>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40" authorId="2" shapeId="0">
      <text>
        <r>
          <rPr>
            <sz val="24"/>
            <color indexed="81"/>
            <rFont val="Tahoma"/>
            <family val="2"/>
          </rPr>
          <t xml:space="preserve">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
</t>
        </r>
      </text>
    </comment>
    <comment ref="F40" authorId="3" shapeId="0">
      <text>
        <r>
          <rPr>
            <sz val="24"/>
            <color indexed="81"/>
            <rFont val="Tahoma"/>
            <family val="2"/>
          </rPr>
          <t xml:space="preserve">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
</t>
        </r>
      </text>
    </comment>
    <comment ref="P40"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U40"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Z40"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B41"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41"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41"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41"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43"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4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47"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49"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1"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53"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53"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53"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53"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7"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9"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List>
</comments>
</file>

<file path=xl/comments11.xml><?xml version="1.0" encoding="utf-8"?>
<comments xmlns="http://schemas.openxmlformats.org/spreadsheetml/2006/main">
  <authors>
    <author>USUARIO</author>
    <author>USR PLA COORD PT</author>
  </authors>
  <commentList>
    <comment ref="E12" authorId="0" shapeId="0">
      <text>
        <r>
          <rPr>
            <b/>
            <sz val="12"/>
            <color rgb="FF000000"/>
            <rFont val="Tahoma"/>
            <family val="2"/>
          </rPr>
          <t xml:space="preserve">NIVELES:
</t>
        </r>
        <r>
          <rPr>
            <sz val="12"/>
            <color rgb="FF000000"/>
            <rFont val="Tahoma"/>
            <family val="2"/>
          </rPr>
          <t xml:space="preserve">B = Básico
</t>
        </r>
        <r>
          <rPr>
            <sz val="12"/>
            <color rgb="FF000000"/>
            <rFont val="Tahoma"/>
            <family val="2"/>
          </rPr>
          <t xml:space="preserve">I = Intermedio
</t>
        </r>
        <r>
          <rPr>
            <sz val="12"/>
            <color rgb="FF000000"/>
            <rFont val="Tahoma"/>
            <family val="2"/>
          </rPr>
          <t>A = Avanzado</t>
        </r>
      </text>
    </comment>
    <comment ref="B13" authorId="1" shapeId="0">
      <text>
        <r>
          <rPr>
            <sz val="10"/>
            <color indexed="81"/>
            <rFont val="Tahoma"/>
            <family val="2"/>
          </rPr>
          <t>Desarrollar ejercicios de caracterización de los grupos de valor que permitan la formulación y el diseño adecuado de planes, programas, proyectos, modelos, estrategias y lineamientos que sean el insumo fundamental para
la implementación de las políticas que buscan mejorar la relación entre el ciudadano y el Estado.</t>
        </r>
      </text>
    </comment>
    <comment ref="B17" authorId="1" shapeId="0">
      <text>
        <r>
          <rPr>
            <sz val="10"/>
            <color indexed="81"/>
            <rFont val="Tahoma"/>
            <family val="2"/>
          </rPr>
          <t xml:space="preserve">analizar el estado de la interacción de la entidad con sus grupos de valor; revisar los resultados de las caracterizaciones, del FURAG (formulario único de reporte de avances de la gestión) y de los autodiagnósticos del MIPG, los informes de gestión, de peticiones, quejas, reclamos, sugerencias y denuncias (PQRSD) y de seguimiento a los procesos disciplinarios, las encuestas de percepción y satisfacción ciudadana, los reportes sobre el desempeño de los trámites, los informes e índices de organismos de control y otros que considere indispensables para estudiar la situación actual del relacionamiento.
También es necesario identificar las formas de relacionamiento interno y externo, y establecer la articulación con los procesos y las dependencias de la entidad para </t>
        </r>
        <r>
          <rPr>
            <b/>
            <sz val="10"/>
            <color indexed="81"/>
            <rFont val="Tahoma"/>
            <family val="2"/>
          </rPr>
          <t>diseñar o actualizar el modelo, la estrategia o los lineamientos de interacción con los grupos de valor</t>
        </r>
        <r>
          <rPr>
            <b/>
            <sz val="9"/>
            <color indexed="81"/>
            <rFont val="Tahoma"/>
            <family val="2"/>
          </rPr>
          <t>.</t>
        </r>
        <r>
          <rPr>
            <sz val="9"/>
            <color indexed="81"/>
            <rFont val="Tahoma"/>
            <family val="2"/>
          </rPr>
          <t xml:space="preserve">
</t>
        </r>
        <r>
          <rPr>
            <sz val="10"/>
            <color indexed="81"/>
            <rFont val="Tahoma"/>
            <family val="2"/>
          </rPr>
          <t>Esta actividad es el corazón de la gestión del relacionamiento
institucional, es donde la ciudadanía materializa su interacción con
el Estado para acceder a información pública, adelantar trámites,
colaborar y participar en la gestión o ejercer control social y exigir
cuentas</t>
        </r>
      </text>
    </comment>
    <comment ref="B28" authorId="1" shapeId="0">
      <text>
        <r>
          <rPr>
            <sz val="9"/>
            <color indexed="81"/>
            <rFont val="Tahoma"/>
            <family val="2"/>
          </rPr>
          <t>incluye el seguimiento a cada una de las acciones definidas en el modelo, la estrategia o los lineamientos de interacción
con los grupos de valor y en la planeación institucional anual,
Optimización de la oferta institucional
a partir de la información recopilada de la caracterización e interacción con los grupos de valor</t>
        </r>
      </text>
    </comment>
  </commentList>
</comments>
</file>

<file path=xl/comments2.xml><?xml version="1.0" encoding="utf-8"?>
<comments xmlns="http://schemas.openxmlformats.org/spreadsheetml/2006/main">
  <authors>
    <author>USR DOR JEFE</author>
  </authors>
  <commentList>
    <comment ref="O36" authorId="0" shapeId="0">
      <text>
        <r>
          <rPr>
            <b/>
            <sz val="9"/>
            <color indexed="81"/>
            <rFont val="Tahoma"/>
            <family val="2"/>
          </rPr>
          <t>USR DOR JEFE:</t>
        </r>
        <r>
          <rPr>
            <sz val="9"/>
            <color indexed="81"/>
            <rFont val="Tahoma"/>
            <family val="2"/>
          </rPr>
          <t xml:space="preserve">
La eficacia vence el 29 de julio de 2025.</t>
        </r>
      </text>
    </comment>
  </commentList>
</comments>
</file>

<file path=xl/comments3.xml><?xml version="1.0" encoding="utf-8"?>
<comments xmlns="http://schemas.openxmlformats.org/spreadsheetml/2006/main">
  <authors>
    <author>USR PLA 06</author>
    <author>Usuario de Windows</author>
    <author>Gladys Ramirez</author>
    <author>usrpec</author>
  </authors>
  <commentList>
    <comment ref="A29" authorId="0" shapeId="0">
      <text>
        <r>
          <rPr>
            <b/>
            <sz val="16"/>
            <color indexed="81"/>
            <rFont val="Tahoma"/>
            <family val="2"/>
          </rPr>
          <t>Registrar de manera concreta y en verbo infinitivo el objetivo central del plan, recomendable el uso de la metodología SMART
La metodología SMART es una técnica utilizada para definir objetivos de manera clara y efectiva. El acrónimo SMART significa:
S (Especifica): El objetivo debe ser específico, claro y bien definido. Evita ambigüedades.
M (Measurable): Debe ser medible, es decir, que se pueda cuantificar o evaluar el progreso.
A (Achievable): Tiene que ser alcanzable, realista según los recursos y capacidades disponibles.
R (Relevant): Debe ser relevante, alineado con metas más amplias y que aporte valor.
T (Time-bound): Tiene que estar limitado en el tiempo, con una fecha de cumplimiento definida.</t>
        </r>
      </text>
    </comment>
    <comment ref="A31" authorId="1" shapeId="0">
      <text>
        <r>
          <rPr>
            <b/>
            <sz val="20"/>
            <color indexed="81"/>
            <rFont val="Tahoma"/>
            <family val="2"/>
          </rPr>
          <t xml:space="preserve">Indicar los lineamientos institucionales a los que aportan el plan de acción, ejemplo: 
1. Objetivos Institucionales 
2. Directriz y Objetivos de Calidad 
3. Políticas de Gestión y desempeño 
4. Directriz y objetivos STA, 
5. PICIA, 
6. PTEP, 
7. SIGRIP.
</t>
        </r>
      </text>
    </comment>
    <comment ref="A33" authorId="1" shapeId="0">
      <text>
        <r>
          <rPr>
            <b/>
            <sz val="14"/>
            <color indexed="81"/>
            <rFont val="Tahoma"/>
            <family val="2"/>
          </rPr>
          <t xml:space="preserve">Identifica los posibles efectos sobre el objetivo general, debido a eventos potenciales.
Estructura recomendada para la redacción de riesgos: Existe el riesgo de [evento] debido a [causa], lo que podría ocasionar [consecuencia].
Ejemplo: “Existe el riesgo de que se retrase la ejecución del plan de acción debido a la limitación de recursos humanos y técnicos, lo que podría ocasionar el incumplimiento del objetivo general y afectar la entrega oportuna de los resultados previstos.”
</t>
        </r>
      </text>
    </comment>
    <comment ref="R33" authorId="1" shapeId="0">
      <text>
        <r>
          <rPr>
            <b/>
            <sz val="14"/>
            <color indexed="81"/>
            <rFont val="Tahoma"/>
            <family val="2"/>
          </rPr>
          <t>Identificar las medidas (mecanismos, acción o procedimiento) que permiten mitigar o  reducir el riesgo.
Estructura recomendada: Implementar [acción específica] mediante [método/herramienta], con el fin de [objetivo del control].
Ejemplo: “Implementar la revisión semanal del avance de las actividades del plan de acción mediante un formato de seguimiento estandarizado, con el fin de detectar retrasos a tiempo y mitigar el riesgo de incumplimiento del objetivo general.”</t>
        </r>
      </text>
    </comment>
    <comment ref="A39" authorId="0" shapeId="0">
      <text>
        <r>
          <rPr>
            <b/>
            <sz val="18"/>
            <color indexed="81"/>
            <rFont val="Tahoma"/>
            <family val="2"/>
          </rPr>
          <t xml:space="preserve">Describir de manera clara los obstáculos o limitaciones que afectaron el desarrollo de actividades u objetivos.  </t>
        </r>
      </text>
    </comment>
    <comment ref="A40" authorId="0" shapeId="0">
      <text>
        <r>
          <rPr>
            <b/>
            <sz val="20"/>
            <color indexed="81"/>
            <rFont val="Tahoma"/>
            <family val="2"/>
          </rPr>
          <t>Registrar el riesgo materializado de manera clara, objetiva y orientada a la gestión. Usa lenguaje preciso, incluye elementos claves (riesgos, eventos, impacto y acción tomada), mantén el enfoque en los hechos.</t>
        </r>
      </text>
    </comment>
    <comment ref="L43"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Q43"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V43"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B44"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44" authorId="0" shapeId="0">
      <text>
        <r>
          <rPr>
            <b/>
            <sz val="20"/>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44" authorId="2" shapeId="0">
      <text>
        <r>
          <rPr>
            <sz val="24"/>
            <color indexed="81"/>
            <rFont val="Tahoma"/>
            <family val="2"/>
          </rPr>
          <t xml:space="preserve">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
</t>
        </r>
      </text>
    </comment>
    <comment ref="F44" authorId="3" shapeId="0">
      <text>
        <r>
          <rPr>
            <sz val="24"/>
            <color indexed="81"/>
            <rFont val="Tahoma"/>
            <family val="2"/>
          </rPr>
          <t xml:space="preserve">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
</t>
        </r>
      </text>
    </comment>
    <comment ref="P44"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U44"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Z44"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B45"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45"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45"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4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47"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49"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1"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53"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53"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53"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53"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7"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9"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1"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63"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63"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63"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63"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List>
</comments>
</file>

<file path=xl/comments4.xml><?xml version="1.0" encoding="utf-8"?>
<comments xmlns="http://schemas.openxmlformats.org/spreadsheetml/2006/main">
  <authors>
    <author>USR PLA 06</author>
    <author>Usuario de Windows</author>
    <author>Gladys Ramirez</author>
    <author>usrpec</author>
  </authors>
  <commentList>
    <comment ref="A28" authorId="0" shapeId="0">
      <text>
        <r>
          <rPr>
            <b/>
            <sz val="16"/>
            <color indexed="81"/>
            <rFont val="Tahoma"/>
            <family val="2"/>
          </rPr>
          <t>Registrar de manera concreta y en verbo infinitivo el objetivo central del plan, recomendable el uso de la metodología SMART
La metodología SMART es una técnica utilizada para definir objetivos de manera clara y efectiva. El acrónimo SMART significa:
S (Specific): El objetivo debe ser específico, claro y bien definido. Evita ambigüedades.
M (Measurable): Debe ser medible, es decir, que se pueda cuantificar o evaluar el progreso.
A (Achievable): Tiene que ser alcanzable, realista según los recursos y capacidades disponibles.
R (Relevant): Debe ser relevante, alineado con metas más amplias y que aporte valor.
T (Time-bound): Tiene que estar limitado en el tiempo, con una fecha de cumplimiento definida.</t>
        </r>
      </text>
    </comment>
    <comment ref="A30" authorId="1" shapeId="0">
      <text>
        <r>
          <rPr>
            <b/>
            <sz val="20"/>
            <color indexed="81"/>
            <rFont val="Tahoma"/>
            <family val="2"/>
          </rPr>
          <t xml:space="preserve">Indicar los lineamientos institucionales a los que aportan el plan de acción, ejemplo: 
1. Objetivos Institucionales 
2. Directriz y Objetivos de Calidad 
3. Políticas de Gestión y desempeño 
4. Directriz y objetivos STA, 
5. PICIA, 
6. PTEP, 
7. SIGRIP.
</t>
        </r>
      </text>
    </comment>
    <comment ref="A32" authorId="1" shapeId="0">
      <text>
        <r>
          <rPr>
            <b/>
            <sz val="14"/>
            <color indexed="81"/>
            <rFont val="Tahoma"/>
            <family val="2"/>
          </rPr>
          <t xml:space="preserve">Identifica los posibles efectos sobre el objetivo general, debido a eventos potenciales.
Estructura recomendada para la redacción de riesgos: Existe el riesgo de [evento] debido a [causa], lo que podría ocasionar [consecuencia].
Ejemplo: “Existe el riesgo de que se retrase la ejecución del plan de acción debido a la limitación de recursos humanos y técnicos, lo que podría ocasionar el incumplimiento del objetivo general y afectar la entrega oportuna de los resultados previstos.”
</t>
        </r>
      </text>
    </comment>
    <comment ref="R32" authorId="1" shapeId="0">
      <text>
        <r>
          <rPr>
            <b/>
            <sz val="14"/>
            <color indexed="81"/>
            <rFont val="Tahoma"/>
            <family val="2"/>
          </rPr>
          <t>Identificar las medidas (mecanismos, acción o procedimiento) que permiten mitigar o  reducir el riesgo.
Estructura recomendada: Implementar [acción específica] mediante [método/herramienta], con el fin de [objetivo del control].
Ejemplo: “Implementar la revisión semanal del avance de las actividades del plan de acción mediante un formato de seguimiento estandarizado, con el fin de detectar retrasos a tiempo y mitigar el riesgo de incumplimiento del objetivo general.”</t>
        </r>
      </text>
    </comment>
    <comment ref="A38" authorId="0" shapeId="0">
      <text>
        <r>
          <rPr>
            <b/>
            <sz val="18"/>
            <color indexed="81"/>
            <rFont val="Tahoma"/>
            <family val="2"/>
          </rPr>
          <t xml:space="preserve">Describir de manera clara los obstáculos o limitaciones que afectaron el desarrollo de actividades u objetivos.  </t>
        </r>
      </text>
    </comment>
    <comment ref="A39" authorId="0" shapeId="0">
      <text>
        <r>
          <rPr>
            <b/>
            <sz val="20"/>
            <color indexed="81"/>
            <rFont val="Tahoma"/>
            <family val="2"/>
          </rPr>
          <t>Registrar el riesgo materializado de manera clara, objetiva y orientada a la gestión. Usa lenguaje preciso, incluye elementos claves (riesgos, eventos, impacto y acción tomada), mantén el enfoque en los hechos.</t>
        </r>
      </text>
    </comment>
    <comment ref="L42"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Q42"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V42"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B43"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43" authorId="0" shapeId="0">
      <text>
        <r>
          <rPr>
            <b/>
            <sz val="20"/>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43" authorId="2" shapeId="0">
      <text>
        <r>
          <rPr>
            <sz val="24"/>
            <color indexed="81"/>
            <rFont val="Tahoma"/>
            <family val="2"/>
          </rPr>
          <t xml:space="preserve">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
</t>
        </r>
      </text>
    </comment>
    <comment ref="F43" authorId="3" shapeId="0">
      <text>
        <r>
          <rPr>
            <sz val="24"/>
            <color indexed="81"/>
            <rFont val="Tahoma"/>
            <family val="2"/>
          </rPr>
          <t xml:space="preserve">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
</t>
        </r>
      </text>
    </comment>
    <comment ref="P43"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U43"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Z43"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B44"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44"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44"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44"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46"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48"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0"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2"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4"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6"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58"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especificos tenga en cuenta:
1.  los Propósitos del grupo, área u oficina 
2. Planes y Programas institucionales
3. Planes de ley
4. Elementos del sistema de gestión </t>
        </r>
      </text>
    </comment>
    <comment ref="C58"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58"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58"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0"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2"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4"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6"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68"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68"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68"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68"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70"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72"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74"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76"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78"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80"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80"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80"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80"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82"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84"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86"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List>
</comments>
</file>

<file path=xl/comments5.xml><?xml version="1.0" encoding="utf-8"?>
<comments xmlns="http://schemas.openxmlformats.org/spreadsheetml/2006/main">
  <authors>
    <author>Dell</author>
    <author>USR STA JEFE</author>
  </authors>
  <commentList>
    <comment ref="C14" authorId="0" shapeId="0">
      <text>
        <r>
          <rPr>
            <b/>
            <sz val="9"/>
            <color indexed="81"/>
            <rFont val="Tahoma"/>
            <family val="2"/>
          </rPr>
          <t>María Herrera:</t>
        </r>
        <r>
          <rPr>
            <sz val="9"/>
            <color indexed="81"/>
            <rFont val="Tahoma"/>
            <family val="2"/>
          </rPr>
          <t xml:space="preserve">
1. Implementar sistemas de tratamiento para los riesgos significativos, que aporten a disminuir la probabilidad de ocurrencia y las consecuencias.
2. Cumplir con al menos el 90% del plan de trabajo anual del SG-SSTA programado para el año 2021
3. Lograr la disminución en la ocurrencia y severidad de los accidentes laborales con respecto al año inmediatamente anterior
4. Garantizar el cumplimiento de los requisitos legales en materia de seguridad, salud en el trabajo y ambiente que apliquen al Instituto.
5. Disminuir o mantener el consumo de KW per cápita (cada trabajador vinculado)
6. Disminuir o mantener el consumo en metros cúbicos de agua per cápita (cada trabajador vinculado)
7. Promover el mejoramiento continuo del sistema de gestión de seguridad y salud en el trabajo en el Instituto, para fomentar el cumplimiento de las exigencias legales
8. Interiorizar en los trabajadores del Instituto la Directriz de Prevención y Control de la Farmacodependencia, el alcoholismo y el tabaquismo 
9. Promover la responsabilidad social con los grupos de interés.
</t>
        </r>
      </text>
    </comment>
    <comment ref="F77" authorId="1" shapeId="0">
      <text>
        <r>
          <rPr>
            <b/>
            <sz val="9"/>
            <color indexed="81"/>
            <rFont val="Tahoma"/>
            <family val="2"/>
          </rPr>
          <t>USR STA JEFE:</t>
        </r>
        <r>
          <rPr>
            <sz val="9"/>
            <color indexed="81"/>
            <rFont val="Tahoma"/>
            <family val="2"/>
          </rPr>
          <t xml:space="preserve">
Son las contempladas en el SVE Cardiovascular (tamizajes de IMC y TA), jornadas culturales, jornadas de vacunación, jornadas de relajación, etc.</t>
        </r>
      </text>
    </comment>
    <comment ref="F80" authorId="1" shapeId="0">
      <text>
        <r>
          <rPr>
            <b/>
            <sz val="9"/>
            <color indexed="81"/>
            <rFont val="Tahoma"/>
            <family val="2"/>
          </rPr>
          <t>USR STA JEFE:</t>
        </r>
        <r>
          <rPr>
            <sz val="9"/>
            <color indexed="81"/>
            <rFont val="Tahoma"/>
            <family val="2"/>
          </rPr>
          <t xml:space="preserve">
Compromiso de la revisión por la dirección 2023. (Población objeto: conductores, buzos y personal de crucero área CSC)</t>
        </r>
      </text>
    </comment>
    <comment ref="F81" authorId="1" shapeId="0">
      <text>
        <r>
          <rPr>
            <b/>
            <sz val="9"/>
            <color indexed="81"/>
            <rFont val="Tahoma"/>
            <family val="2"/>
          </rPr>
          <t>USR STA JEFE:</t>
        </r>
        <r>
          <rPr>
            <sz val="9"/>
            <color indexed="81"/>
            <rFont val="Tahoma"/>
            <family val="2"/>
          </rPr>
          <t xml:space="preserve">
Aleatorio a conductores</t>
        </r>
      </text>
    </comment>
    <comment ref="F85" authorId="1" shapeId="0">
      <text>
        <r>
          <rPr>
            <b/>
            <sz val="9"/>
            <color indexed="81"/>
            <rFont val="Tahoma"/>
            <family val="2"/>
          </rPr>
          <t>USR STA JEFE:</t>
        </r>
        <r>
          <rPr>
            <sz val="9"/>
            <color indexed="81"/>
            <rFont val="Tahoma"/>
            <family val="2"/>
          </rPr>
          <t xml:space="preserve">
Estadísticas de ausentismos, Dx de condiciones de salud, caracterización de AT y EL, Matriz IPVER</t>
        </r>
      </text>
    </comment>
    <comment ref="N100" authorId="1" shapeId="0">
      <text>
        <r>
          <rPr>
            <b/>
            <sz val="9"/>
            <color indexed="81"/>
            <rFont val="Tahoma"/>
            <family val="2"/>
          </rPr>
          <t>USR STA JEFE:</t>
        </r>
        <r>
          <rPr>
            <sz val="9"/>
            <color indexed="81"/>
            <rFont val="Tahoma"/>
            <family val="2"/>
          </rPr>
          <t xml:space="preserve">
Jornada comercial y STA</t>
        </r>
      </text>
    </comment>
    <comment ref="V100" authorId="1" shapeId="0">
      <text>
        <r>
          <rPr>
            <b/>
            <sz val="9"/>
            <color indexed="81"/>
            <rFont val="Tahoma"/>
            <family val="2"/>
          </rPr>
          <t>USR STA JEFE:</t>
        </r>
        <r>
          <rPr>
            <sz val="9"/>
            <color indexed="81"/>
            <rFont val="Tahoma"/>
            <family val="2"/>
          </rPr>
          <t xml:space="preserve">
Jornada cultural y deportiva</t>
        </r>
      </text>
    </comment>
    <comment ref="Z100" authorId="1" shapeId="0">
      <text>
        <r>
          <rPr>
            <b/>
            <sz val="9"/>
            <color indexed="81"/>
            <rFont val="Tahoma"/>
            <family val="2"/>
          </rPr>
          <t>USR STA JEFE:</t>
        </r>
        <r>
          <rPr>
            <sz val="9"/>
            <color indexed="81"/>
            <rFont val="Tahoma"/>
            <family val="2"/>
          </rPr>
          <t xml:space="preserve">
Amor y amistad</t>
        </r>
      </text>
    </comment>
    <comment ref="AB100" authorId="1" shapeId="0">
      <text>
        <r>
          <rPr>
            <b/>
            <sz val="9"/>
            <color indexed="81"/>
            <rFont val="Tahoma"/>
            <family val="2"/>
          </rPr>
          <t>USR STA JEFE:</t>
        </r>
        <r>
          <rPr>
            <sz val="9"/>
            <color indexed="81"/>
            <rFont val="Tahoma"/>
            <family val="2"/>
          </rPr>
          <t xml:space="preserve">
Hallowen</t>
        </r>
      </text>
    </comment>
    <comment ref="AF100" authorId="1" shapeId="0">
      <text>
        <r>
          <rPr>
            <b/>
            <sz val="9"/>
            <color indexed="81"/>
            <rFont val="Tahoma"/>
            <family val="2"/>
          </rPr>
          <t>USR STA JEFE:</t>
        </r>
        <r>
          <rPr>
            <sz val="9"/>
            <color indexed="81"/>
            <rFont val="Tahoma"/>
            <family val="2"/>
          </rPr>
          <t xml:space="preserve">
Integración fin de año</t>
        </r>
      </text>
    </comment>
    <comment ref="F108" authorId="1" shapeId="0">
      <text>
        <r>
          <rPr>
            <b/>
            <sz val="9"/>
            <color indexed="81"/>
            <rFont val="Tahoma"/>
            <family val="2"/>
          </rPr>
          <t>USR STA JEFE:</t>
        </r>
        <r>
          <rPr>
            <sz val="9"/>
            <color indexed="81"/>
            <rFont val="Tahoma"/>
            <family val="2"/>
          </rPr>
          <t xml:space="preserve">
Acompañamiento por nutricionista - Control de Hábitos Nutricionales para personal expuesto a sobrepeso y obesidad</t>
        </r>
      </text>
    </comment>
    <comment ref="F110" authorId="1" shapeId="0">
      <text>
        <r>
          <rPr>
            <b/>
            <sz val="9"/>
            <color indexed="81"/>
            <rFont val="Tahoma"/>
            <family val="2"/>
          </rPr>
          <t>USR STA JEFE:</t>
        </r>
        <r>
          <rPr>
            <sz val="9"/>
            <color indexed="81"/>
            <rFont val="Tahoma"/>
            <family val="2"/>
          </rPr>
          <t xml:space="preserve">
Comprende el referido en la fila 27/138 y 55 del presente archivo.</t>
        </r>
      </text>
    </comment>
  </commentList>
</comments>
</file>

<file path=xl/comments6.xml><?xml version="1.0" encoding="utf-8"?>
<comments xmlns="http://schemas.openxmlformats.org/spreadsheetml/2006/main">
  <authors>
    <author>USR STA JEFE</author>
  </authors>
  <commentList>
    <comment ref="A13" authorId="0" shapeId="0">
      <text>
        <r>
          <rPr>
            <b/>
            <sz val="9"/>
            <color indexed="81"/>
            <rFont val="Tahoma"/>
            <family val="2"/>
          </rPr>
          <t>USR STA JEFE:</t>
        </r>
        <r>
          <rPr>
            <sz val="9"/>
            <color indexed="81"/>
            <rFont val="Tahoma"/>
            <family val="2"/>
          </rPr>
          <t xml:space="preserve">
Laboratorios, museo, almacenes, bodega, UNAL</t>
        </r>
      </text>
    </comment>
    <comment ref="A18" authorId="0" shapeId="0">
      <text>
        <r>
          <rPr>
            <b/>
            <sz val="9"/>
            <color indexed="81"/>
            <rFont val="Tahoma"/>
            <family val="2"/>
          </rPr>
          <t>USR STA JEFE:</t>
        </r>
        <r>
          <rPr>
            <sz val="9"/>
            <color indexed="81"/>
            <rFont val="Tahoma"/>
            <family val="2"/>
          </rPr>
          <t xml:space="preserve">
Laboratorios, museo, almacenes, bodega, UNAL</t>
        </r>
      </text>
    </comment>
    <comment ref="A28" authorId="0" shapeId="0">
      <text>
        <r>
          <rPr>
            <b/>
            <sz val="9"/>
            <color indexed="81"/>
            <rFont val="Tahoma"/>
            <family val="2"/>
          </rPr>
          <t>USR STA JEFE:</t>
        </r>
        <r>
          <rPr>
            <sz val="9"/>
            <color indexed="81"/>
            <rFont val="Tahoma"/>
            <family val="2"/>
          </rPr>
          <t xml:space="preserve">
Manlift, escaleras.</t>
        </r>
      </text>
    </comment>
  </commentList>
</comments>
</file>

<file path=xl/comments7.xml><?xml version="1.0" encoding="utf-8"?>
<comments xmlns="http://schemas.openxmlformats.org/spreadsheetml/2006/main">
  <authors>
    <author>USR PLA 06</author>
    <author>Usuario de Windows</author>
    <author>Gladys Ramirez</author>
    <author>usrpec</author>
  </authors>
  <commentList>
    <comment ref="A35" authorId="0" shapeId="0">
      <text>
        <r>
          <rPr>
            <b/>
            <sz val="16"/>
            <color indexed="81"/>
            <rFont val="Tahoma"/>
            <family val="2"/>
          </rPr>
          <t>Registrar de manera concreta y en verbo infinitivo el objetivo central del plan, recomendable el uso de la metodología SMART
La metodología SMART es una técnica utilizada para definir objetivos de manera clara y efectiva. El acrónimo SMART significa:
S (Specific): El objetivo debe ser específico, claro y bien definido. Evita ambigüedades.
M (Measurable): Debe ser medible, es decir, que se pueda cuantificar o evaluar el progreso.
A (Achievable): Tiene que ser alcanzable, realista según los recursos y capacidades disponibles.
R (Relevant): Debe ser relevante, alineado con metas más amplias y que aporte valor.
T (Time-bound): Tiene que estar limitado en el tiempo, con una fecha de cumplimiento definida.</t>
        </r>
      </text>
    </comment>
    <comment ref="A37" authorId="1" shapeId="0">
      <text>
        <r>
          <rPr>
            <b/>
            <sz val="20"/>
            <color indexed="81"/>
            <rFont val="Tahoma"/>
            <family val="2"/>
          </rPr>
          <t xml:space="preserve">Indicar los lineamientos institucionales a los que aportan el plan de acción, ejemplo: 
1. Objetivos Institucionales 
2. Directriz y Objetivos de Calidad 
3. Políticas de Gestión y desempeño 
4. Directriz y objetivos STA, 
5. PICIA, 
6. PTEP, 
7. SIGRIP.
</t>
        </r>
      </text>
    </comment>
    <comment ref="A39" authorId="1" shapeId="0">
      <text>
        <r>
          <rPr>
            <b/>
            <sz val="14"/>
            <color indexed="81"/>
            <rFont val="Tahoma"/>
            <family val="2"/>
          </rPr>
          <t xml:space="preserve">Identifica los posibles efectos sobre el objetivo general, debido a eventos potenciales.
Estructura recomendada para la redacción de riesgos: Existe el riesgo de [evento] debido a [causa], lo que podría ocasionar [consecuencia].
Ejemplo: “Existe el riesgo de que se retrase la ejecución del plan de acción debido a la limitación de recursos humanos y técnicos, lo que podría ocasionar el incumplimiento del objetivo general y afectar la entrega oportuna de los resultados previstos.”
</t>
        </r>
      </text>
    </comment>
    <comment ref="R39" authorId="1" shapeId="0">
      <text>
        <r>
          <rPr>
            <b/>
            <sz val="14"/>
            <color indexed="81"/>
            <rFont val="Tahoma"/>
            <family val="2"/>
          </rPr>
          <t>Identificar las medidas (mecanismos, acción o procedimiento) que permiten mitigar o  reducir el riesgo.
Estructura recomendada: Implementar [acción específica] mediante [método/herramienta], con el fin de [objetivo del control].
Ejemplo: “Implementar la revisión semanal del avance de las actividades del plan de acción mediante un formato de seguimiento estandarizado, con el fin de detectar retrasos a tiempo y mitigar el riesgo de incumplimiento del objetivo general.”</t>
        </r>
      </text>
    </comment>
    <comment ref="A45" authorId="0" shapeId="0">
      <text>
        <r>
          <rPr>
            <b/>
            <sz val="18"/>
            <color indexed="81"/>
            <rFont val="Tahoma"/>
            <family val="2"/>
          </rPr>
          <t xml:space="preserve">Describir de manera clara los obstáculos o limitaciones que afectaron el desarrollo de actividades u objetivos.  </t>
        </r>
      </text>
    </comment>
    <comment ref="A46" authorId="0" shapeId="0">
      <text>
        <r>
          <rPr>
            <b/>
            <sz val="20"/>
            <color indexed="81"/>
            <rFont val="Tahoma"/>
            <family val="2"/>
          </rPr>
          <t>Registrar el riesgo materializado de manera clara, objetiva y orientada a la gestión. Usa lenguaje preciso, incluye elementos claves (riesgos, eventos, impacto y acción tomada), mantén el enfoque en los hechos.</t>
        </r>
      </text>
    </comment>
    <comment ref="L49"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Q49"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V49"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B50"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especificos tenga en cuenta:
1.  los Propósitos del grupo, área u oficina 
2. Planes y Programas institucionales
3. Planes de ley
4. Elementos del sistema de gestión </t>
        </r>
      </text>
    </comment>
    <comment ref="C50" authorId="0" shapeId="0">
      <text>
        <r>
          <rPr>
            <b/>
            <sz val="20"/>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50" authorId="2" shapeId="0">
      <text>
        <r>
          <rPr>
            <sz val="24"/>
            <color indexed="81"/>
            <rFont val="Tahoma"/>
            <family val="2"/>
          </rPr>
          <t xml:space="preserve">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
</t>
        </r>
      </text>
    </comment>
    <comment ref="F50" authorId="3" shapeId="0">
      <text>
        <r>
          <rPr>
            <sz val="24"/>
            <color indexed="81"/>
            <rFont val="Tahoma"/>
            <family val="2"/>
          </rPr>
          <t xml:space="preserve">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
</t>
        </r>
      </text>
    </comment>
    <comment ref="P50"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U50"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Z50"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B51"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especificos tenga en cuenta:
1.  los Propósitos del grupo, área u oficina 
2. Planes y Programas institucionales
3. Planes de ley
4. Elementos del sistema de gestión </t>
        </r>
      </text>
    </comment>
    <comment ref="C51"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51"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51"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3"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7"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9"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1"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3"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7"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9"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71"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73"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75"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especificos tenga en cuenta:
1.  los Propósitos del grupo, área u oficina 
2. Planes y Programas institucionales
3. Planes de ley
4. Elementos del sistema de gestión </t>
        </r>
      </text>
    </comment>
    <comment ref="C75"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75"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7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77"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79"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81"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83"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8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87"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89"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especificos tenga en cuenta:
1.  los Propósitos del grupo, área u oficina 
2. Planes y Programas institucionales
3. Planes de ley
4. Elementos del sistema de gestión </t>
        </r>
      </text>
    </comment>
    <comment ref="C89"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89"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89"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91"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93"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9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97"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List>
</comments>
</file>

<file path=xl/comments8.xml><?xml version="1.0" encoding="utf-8"?>
<comments xmlns="http://schemas.openxmlformats.org/spreadsheetml/2006/main">
  <authors>
    <author>USR PLA 06</author>
    <author>Usuario de Windows</author>
    <author>Gladys Ramirez</author>
    <author>usrpec</author>
  </authors>
  <commentList>
    <comment ref="A27" authorId="0" shapeId="0">
      <text>
        <r>
          <rPr>
            <b/>
            <sz val="16"/>
            <color indexed="81"/>
            <rFont val="Tahoma"/>
            <family val="2"/>
          </rPr>
          <t>Registrar de manera concreta y en verbo infinitivo el objetivo central del plan, recomendable el uso de la metodología SMART
La metodología SMART es una técnica utilizada para definir objetivos de manera clara y efectiva. El acrónimo SMART significa:
S (Especifica): El objetivo debe ser específico, claro y bien definido. Evita ambigüedades.
M (Measurable): Debe ser medible, es decir, que se pueda cuantificar o evaluar el progreso.
A (Achievable): Tiene que ser alcanzable, realista según los recursos y capacidades disponibles.
R (Relevant): Debe ser relevante, alineado con metas más amplias y que aporte valor.
T (Time-bound): Tiene que estar limitado en el tiempo, con una fecha de cumplimiento definida.</t>
        </r>
      </text>
    </comment>
    <comment ref="A29" authorId="1" shapeId="0">
      <text>
        <r>
          <rPr>
            <b/>
            <sz val="20"/>
            <color indexed="81"/>
            <rFont val="Tahoma"/>
            <family val="2"/>
          </rPr>
          <t xml:space="preserve">Indicar los lineamientos institucionales a los que aportan el plan de acción, ejemplo: 
1. Objetivos Institucionales 
2. Directriz y Objetivos de Calidad 
3. Políticas de Gestión y desempeño 
4. Directriz y objetivos STA, 
5. PICIA, 
6. PTEP, 
7. SIGRIP.
</t>
        </r>
      </text>
    </comment>
    <comment ref="A31" authorId="1" shapeId="0">
      <text>
        <r>
          <rPr>
            <b/>
            <sz val="14"/>
            <color indexed="81"/>
            <rFont val="Tahoma"/>
            <family val="2"/>
          </rPr>
          <t xml:space="preserve">Identifica los posibles efectos sobre el objetivo general, debido a eventos potenciales.
Estructura recomendada para la redacción de riesgos: Existe el riesgo de [evento] debido a [causa], lo que podría ocasionar [consecuencia].
Ejemplo: “Existe el riesgo de que se retrase la ejecución del plan de acción debido a la limitación de recursos humanos y técnicos, lo que podría ocasionar el incumplimiento del objetivo general y afectar la entrega oportuna de los resultados previstos.”
</t>
        </r>
      </text>
    </comment>
    <comment ref="R31" authorId="1" shapeId="0">
      <text>
        <r>
          <rPr>
            <b/>
            <sz val="14"/>
            <color indexed="81"/>
            <rFont val="Tahoma"/>
            <family val="2"/>
          </rPr>
          <t>Identificar las medidas (mecanismos, acción o procedimiento) que permiten mitigar o  reducir el riesgo.
Estructura recomendada: Implementar [acción específica] mediante [método/herramienta], con el fin de [objetivo del control].
Ejemplo: “Implementar la revisión semanal del avance de las actividades del plan de acción mediante un formato de seguimiento estandarizado, con el fin de detectar retrasos a tiempo y mitigar el riesgo de incumplimiento del objetivo general.”</t>
        </r>
      </text>
    </comment>
    <comment ref="A37" authorId="0" shapeId="0">
      <text>
        <r>
          <rPr>
            <b/>
            <sz val="18"/>
            <color indexed="81"/>
            <rFont val="Tahoma"/>
            <family val="2"/>
          </rPr>
          <t xml:space="preserve">Describir de manera clara los obstáculos o limitaciones que afectaron el desarrollo de actividades u objetivos.  </t>
        </r>
      </text>
    </comment>
    <comment ref="A38" authorId="0" shapeId="0">
      <text>
        <r>
          <rPr>
            <b/>
            <sz val="20"/>
            <color indexed="81"/>
            <rFont val="Tahoma"/>
            <family val="2"/>
          </rPr>
          <t>Registrar el riesgo materializado de manera clara, objetiva y orientada a la gestión. Usa lenguaje preciso, incluye elementos claves (riesgos, eventos, impacto y acción tomada), mantén el enfoque en los hechos.</t>
        </r>
      </text>
    </comment>
    <comment ref="L41"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Q41"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V41"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B42"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42" authorId="0" shapeId="0">
      <text>
        <r>
          <rPr>
            <b/>
            <sz val="20"/>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42" authorId="2" shapeId="0">
      <text>
        <r>
          <rPr>
            <sz val="24"/>
            <color indexed="81"/>
            <rFont val="Tahoma"/>
            <family val="2"/>
          </rPr>
          <t xml:space="preserve">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
</t>
        </r>
      </text>
    </comment>
    <comment ref="F42" authorId="3" shapeId="0">
      <text>
        <r>
          <rPr>
            <sz val="24"/>
            <color indexed="81"/>
            <rFont val="Tahoma"/>
            <family val="2"/>
          </rPr>
          <t xml:space="preserve">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
</t>
        </r>
      </text>
    </comment>
    <comment ref="P42"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U42"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Z42"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B43"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43"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43"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43"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4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47"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49"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49"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49"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49"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1"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3"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57"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especificos tenga en cuenta:
1.  los Propósitos del grupo, área u oficina 
2. Planes y Programas institucionales
3. Planes de ley
4. Elementos del sistema de gestión </t>
        </r>
      </text>
    </comment>
    <comment ref="C57"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57"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57"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9"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61"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61"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61"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61"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3"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67"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67"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67"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67"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69"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71"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73"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73"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73"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73"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75"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77"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77"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77"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77"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79"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List>
</comments>
</file>

<file path=xl/comments9.xml><?xml version="1.0" encoding="utf-8"?>
<comments xmlns="http://schemas.openxmlformats.org/spreadsheetml/2006/main">
  <authors>
    <author>USR PLA 06</author>
    <author>Usuario de Windows</author>
    <author>Gladys Ramirez</author>
    <author>usrpec</author>
  </authors>
  <commentList>
    <comment ref="A26" authorId="0" shapeId="0">
      <text>
        <r>
          <rPr>
            <b/>
            <sz val="16"/>
            <color indexed="81"/>
            <rFont val="Tahoma"/>
            <family val="2"/>
          </rPr>
          <t>Registrar de manera concreta y en verbo infinitivo el objetivo central del plan, recomendable el uso de la metodología SMART
La metodología SMART es una técnica utilizada para definir objetivos de manera clara y efectiva. El acrónimo SMART significa:
S (Specific): El objetivo debe ser específico, claro y bien definido. Evita ambigüedades.
M (Measurable): Debe ser medible, es decir, que se pueda cuantificar o evaluar el progreso.
A (Achievable): Tiene que ser alcanzable, realista según los recursos y capacidades disponibles.
R (Relevant): Debe ser relevante, alineado con metas más amplias y que aporte valor.
T (Time-bound): Tiene que estar limitado en el tiempo, con una fecha de cumplimiento definida.</t>
        </r>
      </text>
    </comment>
    <comment ref="A28" authorId="1" shapeId="0">
      <text>
        <r>
          <rPr>
            <b/>
            <sz val="20"/>
            <color indexed="81"/>
            <rFont val="Tahoma"/>
            <family val="2"/>
          </rPr>
          <t xml:space="preserve">Indicar los lineamientos institucionales a los que aportan el plan de acción, ejemplo: 
1. Objetivos Institucionales 
2. Directriz y Objetivos de Calidad 
3. Políticas de Gestión y desempeño 
4. Directriz y objetivos STA, 
5. PICIA, 
6. PTEP, 
7. SIGRIP.
</t>
        </r>
      </text>
    </comment>
    <comment ref="A30" authorId="1" shapeId="0">
      <text>
        <r>
          <rPr>
            <b/>
            <sz val="14"/>
            <color indexed="81"/>
            <rFont val="Tahoma"/>
            <family val="2"/>
          </rPr>
          <t xml:space="preserve">Identifica los posibles efectos sobre el objetivo general, debido a eventos potenciales.
Estructura recomendada para la redacción de riesgos: Existe el riesgo de [evento] debido a [causa], lo que podría ocasionar [consecuencia].
Ejemplo: “Existe el riesgo de que se retrase la ejecución del plan de acción debido a la limitación de recursos humanos y técnicos, lo que podría ocasionar el incumplimiento del objetivo general y afectar la entrega oportuna de los resultados previstos.”
</t>
        </r>
      </text>
    </comment>
    <comment ref="R30" authorId="1" shapeId="0">
      <text>
        <r>
          <rPr>
            <b/>
            <sz val="14"/>
            <color indexed="81"/>
            <rFont val="Tahoma"/>
            <family val="2"/>
          </rPr>
          <t>Identificar las medidas (mecanismos, acción o procedimiento) que permiten mitigar o  reducir el riesgo.
Estructura recomendada: Implementar [acción específica] mediante [método/herramienta], con el fin de [objetivo del control].
Ejemplo: “Implementar la revisión semanal del avance de las actividades del plan de acción mediante un formato de seguimiento estandarizado, con el fin de detectar retrasos a tiempo y mitigar el riesgo de incumplimiento del objetivo general.”</t>
        </r>
      </text>
    </comment>
    <comment ref="A36" authorId="0" shapeId="0">
      <text>
        <r>
          <rPr>
            <b/>
            <sz val="18"/>
            <color indexed="81"/>
            <rFont val="Tahoma"/>
            <family val="2"/>
          </rPr>
          <t xml:space="preserve">Describir de manera clara los obstáculos o limitaciones que afectaron el desarrollo de actividades u objetivos.  </t>
        </r>
      </text>
    </comment>
    <comment ref="A37" authorId="0" shapeId="0">
      <text>
        <r>
          <rPr>
            <b/>
            <sz val="20"/>
            <color indexed="81"/>
            <rFont val="Tahoma"/>
            <family val="2"/>
          </rPr>
          <t>Registrar el riesgo materializado de manera clara, objetiva y orientada a la gestión. Usa lenguaje preciso, incluye elementos claves (riesgos, eventos, impacto y acción tomada), mantén el enfoque en los hechos.</t>
        </r>
      </text>
    </comment>
    <comment ref="L40"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Q40"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V40" authorId="0" shapeId="0">
      <text>
        <r>
          <rPr>
            <b/>
            <sz val="22"/>
            <color indexed="81"/>
            <rFont val="Tahoma"/>
            <family val="2"/>
          </rPr>
          <t>Registrar el porcentaje de avance y el avance planeado considerando las  actividades, evidencias, así como las fechas reales y previstas de ejecución.
Indicar las evidencias del cumplimiento de cada actividad 
Cuando se identifiquen desviaciones en las actividades identificar los posibles causas y marcos de actuación.</t>
        </r>
      </text>
    </comment>
    <comment ref="B41"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41" authorId="0" shapeId="0">
      <text>
        <r>
          <rPr>
            <b/>
            <sz val="20"/>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41" authorId="2" shapeId="0">
      <text>
        <r>
          <rPr>
            <sz val="24"/>
            <color indexed="81"/>
            <rFont val="Tahoma"/>
            <family val="2"/>
          </rPr>
          <t xml:space="preserve">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
</t>
        </r>
      </text>
    </comment>
    <comment ref="F41" authorId="3" shapeId="0">
      <text>
        <r>
          <rPr>
            <sz val="24"/>
            <color indexed="81"/>
            <rFont val="Tahoma"/>
            <family val="2"/>
          </rPr>
          <t xml:space="preserve">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
</t>
        </r>
      </text>
    </comment>
    <comment ref="P41"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U41"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Z41" authorId="0" shapeId="0">
      <text>
        <r>
          <rPr>
            <b/>
            <sz val="18"/>
            <color indexed="81"/>
            <rFont val="Tahoma"/>
            <family val="2"/>
          </rPr>
          <t>Indicar las evidencias del cumplimiento de cada actividad 
Cuando se identifiquen desviaciones en las actividades identificar los posibles causas y marcos de actuación.</t>
        </r>
      </text>
    </comment>
    <comment ref="B42"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42"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42"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42"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44"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46"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46"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46"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46"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48"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0"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52"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52"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52"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52"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4"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F56"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58"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58"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58"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58"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60"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60"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60"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60"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 ref="B62" authorId="0" shapeId="0">
      <text>
        <r>
          <rPr>
            <b/>
            <sz val="16"/>
            <color indexed="81"/>
            <rFont val="Tahoma"/>
            <family val="2"/>
          </rPr>
          <t xml:space="preserve">Registrar en verbo infinitivo, de manera ordenada y con una secuencia lógica 
Definir los objetivos necesarios para alcanzar el objetivo general. 
Asegurar que existe concordancia y relación entre los objetivos específicos  y el  objetivo general.
Al formular los objetivos específicos tenga en cuenta:
1.  los Propósitos del grupo, área u oficina 
2. Planes y Programas institucionales
3. Planes de ley
4. Elementos del sistema de gestión </t>
        </r>
      </text>
    </comment>
    <comment ref="C62" authorId="0" shapeId="0">
      <text>
        <r>
          <rPr>
            <b/>
            <sz val="16"/>
            <color indexed="81"/>
            <rFont val="Tahoma"/>
            <family val="2"/>
          </rPr>
          <t>Considerar el peso porcentual de los objetivos específicos y actividades de acuerdo con su grado de importancia, complejidad y aporte, lo más relevantes tendrá el mayor peso. 
Verificar que la suma de las ponderaciones de todos los objetivos suma 100%, al igual que las ponderaciones de las actividades por cada objetivo.</t>
        </r>
      </text>
    </comment>
    <comment ref="D62" authorId="0" shapeId="0">
      <text>
        <r>
          <rPr>
            <b/>
            <sz val="20"/>
            <color indexed="81"/>
            <rFont val="Tahoma"/>
            <family val="2"/>
          </rPr>
          <t>Registre los resultados o productos que obtendrá con la ejecución del objetivo.
Indicar los resultados medibles y cuantificables que se relacionan directamente con el cumplimiento de cada uno de objetivos específicos. 
Los resultados esperados también pueden incluir productos  como informes, documentos, carteleras, contratos, entre otros,  dependiendo el alcance del grupo, oficina o dependencia.</t>
        </r>
      </text>
    </comment>
    <comment ref="F62" authorId="0" shapeId="0">
      <text>
        <r>
          <rPr>
            <b/>
            <sz val="16"/>
            <color indexed="81"/>
            <rFont val="Tahoma"/>
            <family val="2"/>
          </rPr>
          <t>Utilice tantas filas como requiera
Registrar en verbo infinitivo y manera concreta las actividades  que contribuirán con el logro del objetivo específico correspondiente.
Al formular actividades:
1. Usa verbos de acción
2. Sé específico
3. Define el alcance
4. Relación con el objetivo específicos
5. Temporalidad
6. Recursos y responsables</t>
        </r>
      </text>
    </comment>
  </commentList>
</comments>
</file>

<file path=xl/sharedStrings.xml><?xml version="1.0" encoding="utf-8"?>
<sst xmlns="http://schemas.openxmlformats.org/spreadsheetml/2006/main" count="3580" uniqueCount="1373">
  <si>
    <t xml:space="preserve"> </t>
  </si>
  <si>
    <t>Proceso</t>
  </si>
  <si>
    <t>Objetivo Estratégico</t>
  </si>
  <si>
    <t>Iniciativa Estratégica</t>
  </si>
  <si>
    <t>Área responsable</t>
  </si>
  <si>
    <t>Meta/Actividades/Objetivo específico</t>
  </si>
  <si>
    <t xml:space="preserve">Responsable </t>
  </si>
  <si>
    <t>Colaboradores</t>
  </si>
  <si>
    <t>Fecha Inicial programada</t>
  </si>
  <si>
    <t>Fecha Final programada</t>
  </si>
  <si>
    <t>Nombre del proyecto</t>
  </si>
  <si>
    <t>Total productos comprometidos</t>
  </si>
  <si>
    <t>Valor</t>
  </si>
  <si>
    <t>Otra Fuente de Financiación</t>
  </si>
  <si>
    <t>OBJETIVOS O LINEAMIENTOS INSTITUCIONALES A LOS QUE APORTA EL PLAN DE ACCIÓN:</t>
  </si>
  <si>
    <t>Estratégico</t>
  </si>
  <si>
    <t>Mejorar y proteger el valor del Instituto proporcionando aseguramiento objetivo, asesoría y conocimiento basado en riesgos, con el propósito de generar alertas  tempranas que contribuyan con el cumplimiento de objetivos de planes, programas y proyectos, el cumplimiento de la normativa legal e interna aplicable, el desarrollo de las operaciones con eficiencia y transparencia, y la generación de beneficios y servicios de calidad a sus partes interesadas.</t>
  </si>
  <si>
    <t>Programa de Auditoria Interna</t>
  </si>
  <si>
    <t>Auditoría interna</t>
  </si>
  <si>
    <t>1. Realizar seguimiento y/o  dar cumplimiento a las obligaciones legales y reglamentarias</t>
  </si>
  <si>
    <t>Auditor interno</t>
  </si>
  <si>
    <t>Profesional de Apoyo Auditoría Interna</t>
  </si>
  <si>
    <t>No aplica</t>
  </si>
  <si>
    <r>
      <rPr>
        <b/>
        <sz val="12"/>
        <color rgb="FF000000"/>
        <rFont val="Arial Narrow"/>
        <family val="2"/>
      </rPr>
      <t xml:space="preserve">Objetivo Institucional asociado con el cumplimiento del marco legal aplicable.
</t>
    </r>
    <r>
      <rPr>
        <sz val="12"/>
        <color rgb="FF000000"/>
        <rFont val="Arial Narrow"/>
        <family val="2"/>
      </rPr>
      <t>Objetivos de calidad 3
P</t>
    </r>
    <r>
      <rPr>
        <b/>
        <sz val="12"/>
        <color rgb="FF000000"/>
        <rFont val="Arial Narrow"/>
        <family val="2"/>
      </rPr>
      <t>olíticas de gestión y desempeño relacionadas con</t>
    </r>
    <r>
      <rPr>
        <sz val="12"/>
        <color rgb="FF000000"/>
        <rFont val="Arial Narrow"/>
        <family val="2"/>
      </rPr>
      <t xml:space="preserve">:  Políticas Lideradas por proceso-Control Interno (ADI)
Políticas vinculadas al proceso: Transparencia, acceso a la información pública y lucha contra la corrupción, Gestión de la Información Estadística (Rotativo anualmente entre programas con Operación Estadística,  Servicio al Ciudadano, Integridad, Gobierno Digital, Racionalización de Trámites, Participación Ciudadana en la Gestión Pública, Archivo y Gestión Documental. </t>
    </r>
  </si>
  <si>
    <t>2.  Auditar el Sistema Integrado de Gestión en apoyo a las políticas y controles de gestión,  proporcionado  información como base para mejorar el desempeño.</t>
  </si>
  <si>
    <t>3. Evaluar  y realizar seguimiento a   la  eficacia, eficiencia y economía de los controles  adoptados por la entidad en procura del cumplimiento de los objetivos institucionales</t>
  </si>
  <si>
    <t xml:space="preserve">4.  Servir de enlace con entes de control, acreditación, certificación y evaluación  para facilitar el flujo de información </t>
  </si>
  <si>
    <t xml:space="preserve">5. Preparar  y presentar información estratégica   a la alta dirección sobre resultados de la  evaluación independiente (seguimiento, auditoría, asesoría)  como herramienta para la toma de decisiones y mejora continua. </t>
  </si>
  <si>
    <t>6. Promover el enfoque hacia la prevención  fundamentada en la información , el control y la evaluación, para la toma de decisiones y la mejora continua</t>
  </si>
  <si>
    <t>7. Realizar mantenimiento y mejora del  Sistema Integrado de Gestión al interior del proceso -MIGO</t>
  </si>
  <si>
    <t xml:space="preserve">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 </t>
  </si>
  <si>
    <t>Oficina Jurídica</t>
  </si>
  <si>
    <t>Liderar la Oficina Jurídica, planeando, coordinando y ejecutando las actividades propias de la dependencia y los encargos de la Dirección General.</t>
  </si>
  <si>
    <t>Jefe Oficina Jurídica</t>
  </si>
  <si>
    <t>Profesional de Apoyo Oficina Jurídica</t>
  </si>
  <si>
    <r>
      <rPr>
        <b/>
        <sz val="12"/>
        <color theme="1"/>
        <rFont val="Arial Narrow"/>
        <family val="2"/>
      </rPr>
      <t>Objetivo Institucional:</t>
    </r>
    <r>
      <rPr>
        <sz val="12"/>
        <color theme="1"/>
        <rFont val="Arial Narrow"/>
        <family val="2"/>
      </rPr>
      <t xml:space="preserve"> 6
</t>
    </r>
    <r>
      <rPr>
        <b/>
        <sz val="12"/>
        <color theme="1"/>
        <rFont val="Arial Narrow"/>
        <family val="2"/>
      </rPr>
      <t xml:space="preserve">Objetivos de Calidad: </t>
    </r>
    <r>
      <rPr>
        <sz val="12"/>
        <color theme="1"/>
        <rFont val="Arial Narrow"/>
        <family val="2"/>
      </rPr>
      <t xml:space="preserve">4, 5 y 6 
</t>
    </r>
    <r>
      <rPr>
        <b/>
        <sz val="12"/>
        <color theme="1"/>
        <rFont val="Arial Narrow"/>
        <family val="2"/>
      </rPr>
      <t xml:space="preserve">Políticas de Gestión y Desempeño: </t>
    </r>
    <r>
      <rPr>
        <sz val="12"/>
        <color theme="1"/>
        <rFont val="Arial Narrow"/>
        <family val="2"/>
      </rPr>
      <t>4, 5, 6, 7, 9, 10, 12, 14, 15 y 16</t>
    </r>
  </si>
  <si>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</si>
  <si>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</si>
  <si>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Atención y Coordinación legal de la atención de derechos de petición y directivas</t>
  </si>
  <si>
    <t>Guiar estratégicamente cada año el desarrollo institucional mediante la planeación, la gestión de riesgos, el seguimiento y la evaluación de la gestión, promoviendo la cultura de la calidad, la transparencia y el mejoramiento continuo para facilitar el cumplimiento de la misión y visión institucional</t>
  </si>
  <si>
    <t>Plataforma Estratégica</t>
  </si>
  <si>
    <t>Coordinación de Planeación</t>
  </si>
  <si>
    <t>Asesorar, coordinar, proponer y evaluar planes, programas y proyectos</t>
  </si>
  <si>
    <t>Coordinadora de Planeación</t>
  </si>
  <si>
    <t>Profesional de Planeación
Profesional de Sistemas de Gestión</t>
  </si>
  <si>
    <r>
      <rPr>
        <b/>
        <sz val="12"/>
        <color rgb="FF000000"/>
        <rFont val="Arial Narrow"/>
        <family val="2"/>
      </rPr>
      <t xml:space="preserve">Objetivos de calidad: </t>
    </r>
    <r>
      <rPr>
        <sz val="12"/>
        <color rgb="FF000000"/>
        <rFont val="Arial Narrow"/>
        <family val="2"/>
      </rPr>
      <t xml:space="preserve">2, 3 y 5
</t>
    </r>
    <r>
      <rPr>
        <b/>
        <sz val="12"/>
        <color rgb="FF000000"/>
        <rFont val="Arial Narrow"/>
        <family val="2"/>
      </rPr>
      <t xml:space="preserve">Políticas de gestión y desempeño asociadas: </t>
    </r>
    <r>
      <rPr>
        <sz val="12"/>
        <color rgb="FF000000"/>
        <rFont val="Arial Narrow"/>
        <family val="2"/>
      </rPr>
      <t>Participación ciudadana en la gestión, Simplificación, estandarización y racionalización de trámites, gestión de la información estadística, servicio ciudadano</t>
    </r>
  </si>
  <si>
    <t>Coordinar y administrar la gestión del riesgo</t>
  </si>
  <si>
    <t>Coordinar y mantener el sistema integrado de gestión</t>
  </si>
  <si>
    <t>Liderar el desarrollo de las políticas de gestión y desempeño que le hayan sido delegadas</t>
  </si>
  <si>
    <t>Responder los requerimientos internos y externos que le sean designados y Representar al INVEMAR en las actividades que le sean delegadas</t>
  </si>
  <si>
    <t>Mantener al día los requerimientos del Sistema de Gestión a cargo de la oficina de planeación</t>
  </si>
  <si>
    <t>Establecer un adecuado relacionamiento con los grupos de interés, atendiendo de manera permanente las necesidades de información, fortaleciendo la comunicación organizacional estratégica del INVEMAR, la atención y servicio al ciudadano e impulsando la estrategia de lenguaje claro.</t>
  </si>
  <si>
    <t>Fortalecer la comunicación organizacional en el INVEMAR, promoviendo el lenguaje claro en la información que se genera</t>
  </si>
  <si>
    <t>Fortalecer la comunicación con los grupos de interés del INVEMAR, atendiendo las necesidades de información y divulgando la gestión institucional. Contribuyendo con el objetivo de calidad  3 mejorar la eficicencia operativa y administrativa del instituto.</t>
  </si>
  <si>
    <t>Apoyar y fortalecer la comunicación externa</t>
  </si>
  <si>
    <t xml:space="preserve">Coordinadora de comunicaciones </t>
  </si>
  <si>
    <t xml:space="preserve">Corrdinacion de comunicaciones </t>
  </si>
  <si>
    <t>Fortalecer e implementar mecanismos de atención  al ciudadano</t>
  </si>
  <si>
    <t>Dar cumplimiento al MIGO del INVEMAR y demás requerimientos de apoyo en temas transversales en materia de comunicación.</t>
  </si>
  <si>
    <t>Atender la actividades de Transparencia que son del alcance del área</t>
  </si>
  <si>
    <t>Administrativo</t>
  </si>
  <si>
    <t>Fortalecer y dinamizar permanentemente la gestión documental del Instituto, como herramienta para el desarrollo de las actividades con base a los estandares normativos y el uso de la tecnología para su conservación y consulta </t>
  </si>
  <si>
    <t>Plan Institucional de Archivo</t>
  </si>
  <si>
    <t>Archivo y Correspondencia</t>
  </si>
  <si>
    <t xml:space="preserve">Realizar las actividades proyectadas en el Programa de Gestión Documental - PGD </t>
  </si>
  <si>
    <t xml:space="preserve">Jefe Archivo y Correspondencia </t>
  </si>
  <si>
    <t xml:space="preserve">Profesional de apoyo (AYC)
</t>
  </si>
  <si>
    <t>Fortalecer la prestación de servicios internos mediante la optimización de tramites</t>
  </si>
  <si>
    <t>Realizar las actividades proyectadas en el Plan Institucional de Archivos – PINAR</t>
  </si>
  <si>
    <t>Ejecutar las actividades definidas en el Plan de Conservación Documental, como componente del Sistema Integrado de Conservación (SIC)</t>
  </si>
  <si>
    <t>Ejecutar las actividades establecidas en el Sistema de Gestión de Documentos Electrónicos de Archivo (SGDEA), en cumplimiento de los lineamientos y procesos definidos para la gestión documental electrónica.</t>
  </si>
  <si>
    <t>Administrar de manera eficiente y centralizada toda la documentación oficial entrante y saliente, garantizando los procesos de recepción, registro, radicación, distribución, conservación, clasificación, ordenación y descripción en las herramientas tecnológicas institucionales, conforme a la normatividad vigente.</t>
  </si>
  <si>
    <t>Ejecutar las actividades de transferencia documental primaria de los archivos de gestión hacia el Archivo Central, conforme a lo establecido en la TRD de cada dependencia o programa del Instituto, con el fin de garantizar la custodia y conservación de la documentación que ha cumplido la primera fase del ciclo de vida documental.</t>
  </si>
  <si>
    <t>Gestionar la validación y revisión de los instrumentos archivísticos del Instituto, Cuadros de Clasificación Documental, Tablas de Retención Documental y Banco Terminológico de Series y Subseries, con el fin de actualizarlos conforme a los cambios presentados en la producción documental actual del Instituto.</t>
  </si>
  <si>
    <t xml:space="preserve">Propender  a la optimización de manera permanente de los recursos financieros, administrándolos  y ejecutándolos de manera adecuada ( con planeación , bajo el marco legal y muy atento a lo inusual ), que garantice el normal  y ágil desarrollo de los compromisos del Invemar durante la vigencia 2026 y posteriores vigencias para los proyectos a mediado y largo plazo. . </t>
  </si>
  <si>
    <t>Grupo Financiero</t>
  </si>
  <si>
    <t>Realizar seguimiento, reportes   e informes   de la  ejecución presupuestal de las fuentes de  FUNCIONAMIENTO,   BPIN,  RECURSOS ADMINISTRADOS Y DE CONSULTORIA.</t>
  </si>
  <si>
    <t>Coordinador Grupo Financiero</t>
  </si>
  <si>
    <t>Jefe de Contabilidad
Jefe de Tesoreria</t>
  </si>
  <si>
    <t>Directriz de Calidad (Garantizar la eficiencia en la  ejecución presupuestal y contable de los recursos financieros que le sean asignados al Invemar )</t>
  </si>
  <si>
    <t xml:space="preserve">Implementar acciones de Innovación de la herramienta Laserfiche  que contribuyan al mejoramiento  continuo en la generación de reportes </t>
  </si>
  <si>
    <t xml:space="preserve">Mantener el proceso al día con los requerimientos  de calidad  </t>
  </si>
  <si>
    <t>Realizar Seguimiento de   actividades del proceso contable.</t>
  </si>
  <si>
    <t>Asistir continuamente los procesos de contratación institucional y verificar el cumplimiento de los requisitos establecidos en la guía de la gestión contractual, conforme el régimen especial de contratación, permitiendo a las partes interesadas el cumplimiento de las metas establecidas, así como el cubrimiento de los riesgos asegurables y el trámite de reclamación por siniestros.</t>
  </si>
  <si>
    <t>Grupo Gestión Contractual</t>
  </si>
  <si>
    <t>Optimizar la prestación de los servicios a cargo del grupo mediante la mejora de los trámites, el cumplimiento de los requisitos establecidos y la simplificación de los procesos, en concordancia con el Objetivo de Calidad y la Política de Gestión y Desempeño.</t>
  </si>
  <si>
    <t>Coordinadora Grupo Gestión Contractual (e )</t>
  </si>
  <si>
    <t>Jefe de Compras
Profesionales de apoyo GCO</t>
  </si>
  <si>
    <r>
      <rPr>
        <b/>
        <sz val="12"/>
        <color rgb="FF000000"/>
        <rFont val="Arial Narrow"/>
        <family val="2"/>
      </rPr>
      <t xml:space="preserve">Objetivos de calidad: 
</t>
    </r>
    <r>
      <rPr>
        <sz val="12"/>
        <color rgb="FF000000"/>
        <rFont val="Arial Narrow"/>
        <family val="2"/>
      </rPr>
      <t xml:space="preserve">5. Fortalecer la comunicación con los grupos de interés del INVEMAR, atendiendo las necesidades de información y divulgando la gestión institucional.
6. Consolidar una cultura de prevención con miras al cumplimiento de requisitos y el aumento en el desempeño Institucional; 
7. Fortalecer la prestación de servicios internos mediante la optimización de trámites, asegurando el cumplimiento de requisitos. 
</t>
    </r>
    <r>
      <rPr>
        <b/>
        <sz val="12"/>
        <color rgb="FF000000"/>
        <rFont val="Arial Narrow"/>
        <family val="2"/>
      </rPr>
      <t xml:space="preserve">Políticas de Gestión y desempeño: 
</t>
    </r>
    <r>
      <rPr>
        <sz val="12"/>
        <color rgb="FF000000"/>
        <rFont val="Arial Narrow"/>
        <family val="2"/>
      </rPr>
      <t>5. Transparencia, acceso a la información pública y lucha contra la corrupción; 
6. Fortalecimiento organizacional y simplificación de procesos; 
7. Servicio al ciudadano
10. Gestión documental; 
11. Gobierno digital</t>
    </r>
  </si>
  <si>
    <t>Asegurar la adecuada gestión del proceso de compras a través de la correcta instrumentación  de las órdenes de compra del SUNOEE, el seguimiento a los tiempos de entrega contractuales y la operación eficiente del flujo de compras, garantizando la eficiencia, trazabilidad y el control del proceso.</t>
  </si>
  <si>
    <t>Apoyar la ejecución de actividades que den cumplimiento a las Políticas de Gestión y desempeño: Transparencia, acceso a la información pública y lucha contra la corrupción)</t>
  </si>
  <si>
    <t>Cumplir con los compromisos establecidos en el Modelo Integrado de Gestión - MIGO: Enfoque para la gestión (indicadores)</t>
  </si>
  <si>
    <t>Contribuir con la implementación del Modelo Integrado de Gestión - MIGO: Caracterización del proceso.</t>
  </si>
  <si>
    <t xml:space="preserve">Adelantar las Politicas de Gestión y desempeño: Transparencia, acceso a la información pública Servicio al ciudadano; y controlar la aparición de conflictos de intereses </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</si>
  <si>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</si>
  <si>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</si>
  <si>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Operar, mantener y equipar las instalaciones de la infraestructura física de las sedes institucionales</t>
  </si>
  <si>
    <t>Coordinador Grupo Servicios Generales</t>
  </si>
  <si>
    <t xml:space="preserve">Francisco Sanchez
Vladimir Garrido
</t>
  </si>
  <si>
    <t>Fortalecer la prestación de servicios internos mediante la optimización de trámites, asegurando el cumplimiento 
de requisitos. Gestionar proyectos estratégicos para aumentar las capacidades de investigación.Los demás que le otorgue la ley y le fije el Ministerio de Ambiente y Desarrollo Sostenible.</t>
  </si>
  <si>
    <t>Operar y mantener los equipos de transporte terrestre y marítimo</t>
  </si>
  <si>
    <t>Realizar apoyo administrativo dentro del Grupo GSG para contribuir al logro de los objetivos generales de la SRA</t>
  </si>
  <si>
    <t xml:space="preserve">Identificar y consolidar  las necesdades, caracteristicas, especificaiones técnicas y los lineamientos institucionales para la adquisición de la plataforma de investigación. </t>
  </si>
  <si>
    <t>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proceso.</t>
  </si>
  <si>
    <t>Grupo Sistemas y Telemática</t>
  </si>
  <si>
    <t>Realizar actualización, mantenimiento e implementación de herramientas que den apoyo al cumplimiento de la misión institucional.</t>
  </si>
  <si>
    <t>Coordinador Grupo Sistemas y Telemática</t>
  </si>
  <si>
    <t>Raul Carrera 
Janer Pontones
Constanza Soler</t>
  </si>
  <si>
    <t>Implementación de herramientas que den apoyo al cumplimiento de la misión institucional.</t>
  </si>
  <si>
    <t>Mantener y mejorar el soporte tecnológico del INVEMAR.</t>
  </si>
  <si>
    <t>Gestionar y mantener la infraestructura tecnológica del Instituto.</t>
  </si>
  <si>
    <t>Gestionar la planeación y adecuación Tecnológica del Instituto</t>
  </si>
  <si>
    <t>Desarrollar estrategias gubernamentales</t>
  </si>
  <si>
    <t>Realizar la Gestión de calidad y seguridad de la información.</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</si>
  <si>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</si>
  <si>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Grupo Talento humano</t>
  </si>
  <si>
    <t>STA: planificar y gestionar la seguridad, salud en el trabajo y ambiente, cumpliendo políticas, normas y procedimientos aplicables.</t>
  </si>
  <si>
    <t>Coordinadora Grupo Talento humano</t>
  </si>
  <si>
    <t xml:space="preserve">Sandra Díaz
Zunilda Saumeth
Alexander Coronado
Eduardo Ternera
Maria Fernanda Herrera
</t>
  </si>
  <si>
    <t>OBJETIVO DE CALIDAD:  4.Estructurar y hacer seguimiento al Plan Estratégico de Capacitación 2020-2025. 6,Consolidar una cultura de prevención con miras al cumplimiento de requisitos y el aumento en el desempeño Institucional. 7.Fortalecer la prestación de servicios internos mediante la optimización de trámites, asegurando el cumplimiento de requisitos.Politica de Gestión y Desempeño: 4, Política de integridad. PTEP.</t>
  </si>
  <si>
    <t>DOR: fortalecer la cultura, el cambio organizacional y el ambiente de trabajo a través del bienestar, incentivos, responsabilidad social, diversidad e inclusión y prevención del riesgo psicosocial para mejorar la productividad y optimizar las labores de los trabajadores</t>
  </si>
  <si>
    <t>VIN: gestionar de manera continua el ingreso, permanencia y retiro de los trabajadores, aunado a la retribución mensual, seguridad y prestaciones sociales</t>
  </si>
  <si>
    <t>TAL: revisar y actualizar la documentación del proceso de talento humano, asegurando su coherencia con los objetivos institucionales, la normatividad vigente y el sistema integrado de gestión.</t>
  </si>
  <si>
    <t>TAL: implementar y mantener el modelo integrado de gestión organizacional (migo) en el proceso de talento humano</t>
  </si>
  <si>
    <t>TAL: mantener los postulados de la política de integridad del instituto, en articulación con la gi-tal-9 y el programa de transparencia y ética pública, y promover el enfoque de género, la prevención del acoso sexual y la no discriminación en el proceso de talento humano</t>
  </si>
  <si>
    <t>Misional</t>
  </si>
  <si>
    <t xml:space="preserve">Proveer a los públicos objetivo del Invemar, la información marino y costera disponible, en diferentes formatos y medios de acceso, mejorando la visbilidad nacional e internacional de los resultados producidos por las investigaciones científicas. </t>
  </si>
  <si>
    <t>Comunicación científica</t>
  </si>
  <si>
    <t xml:space="preserve">Proveer información científica marina y costera producida por el Instituto, de forma veraz y oportuna, a través de los canales de comunicación aoptados por el Instituto, principalmente redes sociales y página web, en diferentes formatos y medios de acceso (Funciones 1 y 3 del manual de funciones Jefe CMC) </t>
  </si>
  <si>
    <t>Jefe de Comunicación científica</t>
  </si>
  <si>
    <t>Isabella Katime</t>
  </si>
  <si>
    <t xml:space="preserve">Directriz de Calidad: Proveer y divulgar información científica y técnica oportuna y confiable.
</t>
  </si>
  <si>
    <t>Planificar, dirigir y supervisar la gestión eficiente y oportuna de las áreas que conforman el área (función 8 en el manual de funciones CMC)</t>
  </si>
  <si>
    <t>Formular, gestionar e implementar proyectos o componentes de comunicación dentro de los mismos, que permitan la consecución de recursos económicos  para apoyar las labores de la dependencia a su cargo (función 7 en el Manual de funciones CMC).</t>
  </si>
  <si>
    <t>Propender por la revisión, actualización e implementación de los documentos asociados al área y que reposan en el SGC, así como el cumplimiento de las demás funciones de su resorte (contribuye a la función 11 en el Manual de Funciones CMC)</t>
  </si>
  <si>
    <t>Coordinar el Sistema de Información Ambiental en los aspectos marinos y costeros (SIAM), propendiendo por mantenerlo operativo, y suministrando la información marina y costera en diferentes formatos y enlazandolo al Sistema de Información Ambiental para Colombia (SIAC).</t>
  </si>
  <si>
    <t>Laboratorio De Servicios De Información-Labsis</t>
  </si>
  <si>
    <t>Velar por la consolidación y mantenimiento del Sistema de Información Ambiental Marino de Colombia SIAM (funciones 1, 2, 4, 6 Manual de Funciones LabSIS)</t>
  </si>
  <si>
    <t>Paula Cristina Sierra Correa</t>
  </si>
  <si>
    <t>Jhonny Humberto Garces Ortega</t>
  </si>
  <si>
    <t>Objetivos Institucionales: 1, 2, 3, 4  y 5
Directriz de Calidad: Proveer y divulgar información científica y técnica oportuna y confiable.
Objetivos de Calidad: 1, 2, 3, 4 y 7
Política de Gestión: 5,7,10,11 y 14</t>
  </si>
  <si>
    <t>Promover y realizar investigación desarrollo y uso de nuevas tecnologías de información marina y costera  para la captura, procesamiento, gestión y publicación de la información en el SIAM, y a través de éste en los sistema de información locales, subnacionales, regionales y globales (función 3 Manual de Funciones LabSIS)</t>
  </si>
  <si>
    <t>Prestar servicios de información que sean requeridos y relacionas con la acceso y generación de información a los programas del INVEMAR (funciones 2, 5, 7, 11 y 12 Manual de Funciones LabSIS)</t>
  </si>
  <si>
    <t>Planificar, dirigir y supervisar la gestión eficiente y oportuna de las áreas que conforman el área (función 8 en el manual de funciones LabSIS) así como el cumplimiento de las demás funciones de su resorte (funciones 13 y 14 Manual funciones LabSIS)</t>
  </si>
  <si>
    <t>,</t>
  </si>
  <si>
    <t>Fecha Inicio</t>
  </si>
  <si>
    <t>Responsables</t>
  </si>
  <si>
    <t>http://www.invemar.org.co/inf-actividades</t>
  </si>
  <si>
    <t>Indicador</t>
  </si>
  <si>
    <t>Responsable</t>
  </si>
  <si>
    <t>Oficina jurídica</t>
  </si>
  <si>
    <t xml:space="preserve">Actualizacion temática según necesidades del área </t>
  </si>
  <si>
    <t>Curso/seminario</t>
  </si>
  <si>
    <t xml:space="preserve">Coordinación Planeación </t>
  </si>
  <si>
    <t>Comunicaciones</t>
  </si>
  <si>
    <t>VAR</t>
  </si>
  <si>
    <t>Curso</t>
  </si>
  <si>
    <t>CAM</t>
  </si>
  <si>
    <t>Capacitación</t>
  </si>
  <si>
    <t>GEO</t>
  </si>
  <si>
    <t>FIN</t>
  </si>
  <si>
    <t>TAL</t>
  </si>
  <si>
    <t>GCO</t>
  </si>
  <si>
    <t>SYT</t>
  </si>
  <si>
    <t>AYC</t>
  </si>
  <si>
    <t>GSG</t>
  </si>
  <si>
    <t>.</t>
  </si>
  <si>
    <t>PLAN DE TRABAJO DEL SISTEMA DE GESTIÓN DE SEGURIDAD, SALUD EN EL TRABAJO Y AMBIENTE</t>
  </si>
  <si>
    <t>ALCANCE</t>
  </si>
  <si>
    <t>Aplica para todos los procesos del Invemar</t>
  </si>
  <si>
    <t>ÚLTIMA FECHA DE REVISIÓN:</t>
  </si>
  <si>
    <t>META</t>
  </si>
  <si>
    <t>Cumplir mínimo en un 90% el desarrollo de las actividades establecidas en el cronograma de actividades del plan de trabajo anual del instituto</t>
  </si>
  <si>
    <t>CONVENCIONES</t>
  </si>
  <si>
    <t>PLANEADO (P)</t>
  </si>
  <si>
    <t>RIESGO PRIORITARIO</t>
  </si>
  <si>
    <t>IMPLEMENTADO (I)</t>
  </si>
  <si>
    <t>SVE</t>
  </si>
  <si>
    <t>NO CUMPLIDO (NC)</t>
  </si>
  <si>
    <t>N/A</t>
  </si>
  <si>
    <t>REPLANTEADA ( R )</t>
  </si>
  <si>
    <t>OBJETIVO</t>
  </si>
  <si>
    <t>OBJETIVO SST RELACIONADO (de acuerdo a OT-STA-13)</t>
  </si>
  <si>
    <t>SISTEMA /PROGRAMA</t>
  </si>
  <si>
    <t>PRIORITARIO /SVE</t>
  </si>
  <si>
    <t>ACTIVIDAD</t>
  </si>
  <si>
    <t>RESPONSABLE</t>
  </si>
  <si>
    <t>RECURSOS MÍNIMOS REQUERIDOS PARA EL CUMPLIMIENTO DE LA ACTIVIDAD</t>
  </si>
  <si>
    <t>SEGUIMIENTO</t>
  </si>
  <si>
    <t xml:space="preserve">CUMPLIMIENTO </t>
  </si>
  <si>
    <t>OBSERVACIONES</t>
  </si>
  <si>
    <t>ENERO</t>
  </si>
  <si>
    <t>FEBRERO</t>
  </si>
  <si>
    <t>MARZO</t>
  </si>
  <si>
    <t>ABRIL</t>
  </si>
  <si>
    <t>MAYO</t>
  </si>
  <si>
    <t>JUNIO</t>
  </si>
  <si>
    <t>JULIO</t>
  </si>
  <si>
    <t>AGOSTO</t>
  </si>
  <si>
    <t>SEPTIEMBRE</t>
  </si>
  <si>
    <t>OCTUBRE</t>
  </si>
  <si>
    <t>NOVIEMBRE</t>
  </si>
  <si>
    <t>DICIEMBRE</t>
  </si>
  <si>
    <t>0 accidentes y enfermedades laborales por inadecuado manejo de productos químicos</t>
  </si>
  <si>
    <t>Programa de Gestión de Riesgo Químico</t>
  </si>
  <si>
    <t>Revisar y actualizar Programa de Vigilancia Epidemiológica para riesgo químico PG-STA-1</t>
  </si>
  <si>
    <t>Profesional de apoyo STA</t>
  </si>
  <si>
    <t>Recurso humano (Personal capacitado), Recursos materiales ( papelería, equipos de computo, medios audiovisuales), Recursos financieros (transporte, refrigerios)</t>
  </si>
  <si>
    <t>P</t>
  </si>
  <si>
    <t>Actualizar inventario de productos químicos</t>
  </si>
  <si>
    <t>Liena basal de riesgo químico</t>
  </si>
  <si>
    <t>Realizar seguimiento a comunicación interna  SRA- TAL - STA -  65, asunto: necesidad de adecuaciones en contenedor de reactivos</t>
  </si>
  <si>
    <t xml:space="preserve">Definir acciones en Kawak para tratar las recomendaciones impartidas en las mediciones higiénicas </t>
  </si>
  <si>
    <t>Definir acciones en Kawak las recomendaciones impartidas en informes emitidos por SURA en materia de gestión del riesgo químico</t>
  </si>
  <si>
    <t>Realizar simulacro de "Control de derrame de sustancia química"</t>
  </si>
  <si>
    <t>Divulgaciones sobre "Manejo seguro de productos químicos"</t>
  </si>
  <si>
    <t>Intervención y seguimiento a recomendaciones emitidas en conceptos médicos ocupacionales (Pruebas de espirometría)</t>
  </si>
  <si>
    <t>0 accidentes por trabajos en altura</t>
  </si>
  <si>
    <t>Programa de Trabajo Seguro en alturas y espacios confinados (TAR- Tareas de alto riesgo)</t>
  </si>
  <si>
    <t>Divulgación sobre trabajo seguro en altura ( PON, Plan de rescate, normas de trabajo seguro)</t>
  </si>
  <si>
    <t>Auxiliar STA</t>
  </si>
  <si>
    <t>Seguimiento a actividad en manglares - Acompañamiento de la ARL</t>
  </si>
  <si>
    <t>Jefe STA</t>
  </si>
  <si>
    <t>Seguimiento y actualización del listado de personal con aptitud para trabajo en alturas</t>
  </si>
  <si>
    <t>Simulacro de rescate en alturas</t>
  </si>
  <si>
    <t>Seguimiento al diligenciamiento de ATS y permiso para trabajo en alturas</t>
  </si>
  <si>
    <t>Jefe STA / Coordinador GSG</t>
  </si>
  <si>
    <t>Seguimiento epidemiológico a aptitud medica para trabajo en alturas</t>
  </si>
  <si>
    <t>0 accidentes por trabajos eléctricos</t>
  </si>
  <si>
    <t>Programa de riesgo eléctrico</t>
  </si>
  <si>
    <t>Divulgaciones de medidas de seguridad y procedimientos de trabajo eléctrico seguro - Acompañamiento de la ARL</t>
  </si>
  <si>
    <t>Revisión semestral de guantes dieléctricos por parte del proveedor</t>
  </si>
  <si>
    <t>Entrega de elementos de protección personal a eléctricos</t>
  </si>
  <si>
    <t>Profesional de apoyo STA / Auxiliar STA</t>
  </si>
  <si>
    <t>Simulacro PON eléctrico (atención inicial - Primeros auxilios)</t>
  </si>
  <si>
    <t>0 accidentes por trabajos durante el desarrollo de actividades de buceo</t>
  </si>
  <si>
    <t>Actividades subacuáticas (buceo)</t>
  </si>
  <si>
    <t>Revisión del Procedimiento seguro para la realización de actividades subacuáticas PR-CSI-5  ajustado con asesoramiento de profesional de la ARL</t>
  </si>
  <si>
    <t xml:space="preserve"> Divulgación del Procedimiento seguro para la realización de actividades subacuáticas PR-CSI-5 actualizado</t>
  </si>
  <si>
    <t>Divulgación sobre medidas de seguridad durante el desarrollo de actividades de buceo</t>
  </si>
  <si>
    <t>Actualización de listado de buzos autorizados por Invemar y envío a TRA y demás partes interesadas</t>
  </si>
  <si>
    <t>Simulacro de rescate por descomprensión e inmersiones acuáticas</t>
  </si>
  <si>
    <t xml:space="preserve">Simulacro de atención de emergencias en caso de contacto con fauna y flora acuática </t>
  </si>
  <si>
    <t>Gestionar las evaluaciones medico -ocupacional para aptitud de trabajo para actividades de buceo según profesiograma</t>
  </si>
  <si>
    <t>Jefe STA / Profesional de apoyo STA</t>
  </si>
  <si>
    <t>0 muertes relacionadas con accidentes viales</t>
  </si>
  <si>
    <t>Seguridad vial</t>
  </si>
  <si>
    <t>Diagnóstico vial - PESV</t>
  </si>
  <si>
    <t>Jefe STA / Jefe TRA</t>
  </si>
  <si>
    <t>Aplicar cuestionario para evaluar hábitos de sueño en el personal con rol de conductor</t>
  </si>
  <si>
    <t>Revisar y actualizar si es necesario la matriz de factores de riesgo vial</t>
  </si>
  <si>
    <t>Divulgación de programas de riesgos prioritarios del PESV</t>
  </si>
  <si>
    <t>Desarrollo de pruebas de alcoholimetría</t>
  </si>
  <si>
    <t>Seguimiento al diligenciamiento de preoperacionales de vehículos</t>
  </si>
  <si>
    <t>Reunión comité vial</t>
  </si>
  <si>
    <t>Comité vial</t>
  </si>
  <si>
    <t>Desarrollo de exámenes médicos para el personal con rol de conducción</t>
  </si>
  <si>
    <t xml:space="preserve"> Profesional de apoyo STA</t>
  </si>
  <si>
    <t>Seguimiento a recomendaciones médicas emitidas en conceptos médicos del personal con rol de conductor</t>
  </si>
  <si>
    <t>Desarrollo de divulgaciones de sensibilización de seguridad vial para los distintos actores viales (Conductor, peatón, pasajero, motociclista y ciclistas)</t>
  </si>
  <si>
    <t>Simulacro vial (integral: accidente vial, primeros auxilios con personal herido y conato)</t>
  </si>
  <si>
    <t>Desarrollo de zafarrancho - Hombre al agua, encallamiento, abandono y perdida de gobierno</t>
  </si>
  <si>
    <t>Auditoría interna PESV</t>
  </si>
  <si>
    <t>Dar tratamiento a las desviaciones registradas en la auditoría interna del PESV</t>
  </si>
  <si>
    <t xml:space="preserve">0 accidentes de trabajos por contacto directo con material biológico y animales vivos </t>
  </si>
  <si>
    <t>Contacto directo con material biológico y contacto con animales vivos</t>
  </si>
  <si>
    <t>Seguimiento a esquemas de vacunación del personal (Tétano, fiebre amarilla y hepatitis B)</t>
  </si>
  <si>
    <t>Divulgación de seguridad sobre contacto con material bilógico y animales vivos</t>
  </si>
  <si>
    <t>Simulacro por intoxicación por toxinas de animales o plantas, contacto de animales o fauna silvestre</t>
  </si>
  <si>
    <t>Jefe STA / Profesional de apoyo STA / Auxiliar STA</t>
  </si>
  <si>
    <t>Revisar, definir y establecer controles para riesgo con material biológico y animales vivos tanto en oficinas como en salidas de campo</t>
  </si>
  <si>
    <t>Prevenir casos de enfermedades laborales</t>
  </si>
  <si>
    <t>3, 9</t>
  </si>
  <si>
    <t>Programa de Medicina Preventiva y bienestar</t>
  </si>
  <si>
    <t>Programación de exámenes médicos ocupaciones de ingreso, periódicos y de retiro</t>
  </si>
  <si>
    <t>Jefe STA / Profesional de apoyo STA / Vinculaciones</t>
  </si>
  <si>
    <t>Seguimiento  de las recomendaciones y/o remisiones laborales sugeridas en los exámenes medico de ingreso y/o periódicos</t>
  </si>
  <si>
    <t>Revisar y actualizar profesiograma</t>
  </si>
  <si>
    <t xml:space="preserve">Compartir profesiograma actualizado a Prevenir 1A </t>
  </si>
  <si>
    <t>Solicitar diagnóstico de condiciones de salud</t>
  </si>
  <si>
    <t>Intervenir recomendaciones emitidas en el diagnóstico de condiciones de salud</t>
  </si>
  <si>
    <t>Seguimientos a estadísticas de ausentismos y morbilidad sentida</t>
  </si>
  <si>
    <t>Seguimiento a boletines de salud publica y cuadros epidemiológicos de la zonas donde se desarrollan labores</t>
  </si>
  <si>
    <t>Desarrollar sensibilizaciones sobre conservación visual</t>
  </si>
  <si>
    <t>Desarrollar divulgaciones de sensibilización sobre conservación auditiva</t>
  </si>
  <si>
    <t>Seguimiento y análisis a los sistemas de vigilancia epidemiológica</t>
  </si>
  <si>
    <t xml:space="preserve">Revisar y actualizar el documento PG-STA-2 Programa de seguimiento a las condiciones de salud de los trabajadores </t>
  </si>
  <si>
    <t xml:space="preserve">Análisis y seguimiento a los indicadores definidos en el documento PG-STA-2 Programa de seguimiento a las condiciones de salud de los trabajadores </t>
  </si>
  <si>
    <t>Desarrollar campañas de prevención  y/o divulgaciones de sensibilización sobre Riesgos de Salud Pública</t>
  </si>
  <si>
    <t>Desarrollo de jornadas de salud</t>
  </si>
  <si>
    <t>0% de casos positivos en pruebas de alcohol y drogas</t>
  </si>
  <si>
    <t>Programa de No alcohol y no drogas</t>
  </si>
  <si>
    <t>Desarrollo aleatorio de pruebas de alcohol</t>
  </si>
  <si>
    <t xml:space="preserve">Definir lineamientos para la aplicación de pruebas aleatorias de drogas en el personal </t>
  </si>
  <si>
    <t>Revisar el IT-STA-3 y actualizar según lineamientos definidos para la aplicación de pruebas aleatorias de drogas y la población objeto</t>
  </si>
  <si>
    <t>Desarrollo aleatorio de pruebas de drogas</t>
  </si>
  <si>
    <t xml:space="preserve">Divulgación  de Directriz de prevención y control de la farmacodependencia, el alcoholismo y el tabaquismo </t>
  </si>
  <si>
    <t>Calibración de alcoholímetro</t>
  </si>
  <si>
    <t>0 casos de enfermedad laboral relacionadas con lesiones musculoesqueléticas</t>
  </si>
  <si>
    <t>PVE para la prevención de desordenes musculoesqueléticos</t>
  </si>
  <si>
    <t>Línea basal PVE desordenes musculoesquelético</t>
  </si>
  <si>
    <t>Diagnóstico de condiciones de salud y trabajo</t>
  </si>
  <si>
    <t>Plan de acción derivado del resultados del Diagnóstico de condiciones de salud y trabajo</t>
  </si>
  <si>
    <t>Recomendación para prevención de DME en actividades bajo modalidad de "Trabajo en casa"</t>
  </si>
  <si>
    <t>Instalación de aplicativo "Pausas activas" en computadores institucionales</t>
  </si>
  <si>
    <t>Observación de tarea – Personal oficios varios (posturas durante labores de limpieza en oficinas administrativas)</t>
  </si>
  <si>
    <t>Inspecciones de puestos de trabajo en las distintas sedes del Invemar (Principal - Santa Marta: modalidad presencial; Cispatá: modalidad virtual, Buenaventura: modalidad virtual)</t>
  </si>
  <si>
    <t>Intervenir las recomendaciones impartidas en el informe de inspecciones ergonómicas de puestos de trabajo</t>
  </si>
  <si>
    <t>Campaña de pausas activas</t>
  </si>
  <si>
    <t>Desarrollar divulgaciones de sensibilización sobre prevención de lesiones musculoesqueléticas</t>
  </si>
  <si>
    <t>Intervención y seguimiento a recomendaciones en materia osteomuscular del personal (manifestadas o diagnosticadas medicamente)</t>
  </si>
  <si>
    <t>0 casos de enfermedad laboral relacionadas con factores psicosociales</t>
  </si>
  <si>
    <t>3, 4, 9</t>
  </si>
  <si>
    <t>Sistema de Vigilancia de Riesgo Psicosocial</t>
  </si>
  <si>
    <t>Jefe DOR</t>
  </si>
  <si>
    <t>Aplicación de batería psicosocial</t>
  </si>
  <si>
    <t>Tabulación, informe, formulación del plan de intervención de resultados de la batería psicosocial</t>
  </si>
  <si>
    <t>Divulgación de sensibilización para prevenir el riesgo psicosocial</t>
  </si>
  <si>
    <t>Jefe STA / Jefe DOR</t>
  </si>
  <si>
    <t xml:space="preserve">Desarrollo programa Vive mas </t>
  </si>
  <si>
    <t>Jefe STA / Jefe DOR /ARL</t>
  </si>
  <si>
    <t>Desarrollo de jornadas de bienestar</t>
  </si>
  <si>
    <t xml:space="preserve">Reducir el 30% de los trabajadores con sobrepeso respecto al año anterior </t>
  </si>
  <si>
    <t>Sistema de Vigilancia de Riesgo Cardiovascular y estilos de vida saludable</t>
  </si>
  <si>
    <t>Revisión del PVE Cardiovascular y estilos de vida saludable PG-STA-8</t>
  </si>
  <si>
    <t>Desarrollar divulgaciones de sensibilización sobre estilo de vida y entornos saludables (incluyendo prevención de alcohol, drogas y cigarrillo)</t>
  </si>
  <si>
    <t>Diagnóstico de condiciones de salud en conjunto psicosocial y DME</t>
  </si>
  <si>
    <t>Determinar grupos de riesgo cardiovascular y establecer plan de intervención</t>
  </si>
  <si>
    <t>Aplicación de índice de bienestar</t>
  </si>
  <si>
    <t>Tamizaje de IMC y presión arterial</t>
  </si>
  <si>
    <t>Seguimiento y valoración nutricional</t>
  </si>
  <si>
    <t>Realizar jornadas deportivas con el fin de incentivar hábitos y estilos de vida saludable</t>
  </si>
  <si>
    <t>0% de  casos de emergencias sin asistencia oportuna</t>
  </si>
  <si>
    <t>3, 4</t>
  </si>
  <si>
    <t>Plan de emergencias</t>
  </si>
  <si>
    <t>Simulacro integral (Accidente vial, primeros auxilios con personal herido y conato)</t>
  </si>
  <si>
    <t>Simulacro de evacuación en las tres sedes</t>
  </si>
  <si>
    <t>Prueba de red contra incendio</t>
  </si>
  <si>
    <t>Prueba de sirena</t>
  </si>
  <si>
    <t>Jefe operativo de la brigada (Coord. GSG) / Jefe administrativo (Jefe STA)</t>
  </si>
  <si>
    <t>Revisión y actualización PL-STA-10 Plan de emergencia y evacuación y sus anexos</t>
  </si>
  <si>
    <t>Seguimiento al diligenciamiento del Medevac por el personal contratado</t>
  </si>
  <si>
    <t>Divulgación de Procedimientos operativos normalizados</t>
  </si>
  <si>
    <t>Socializar con brigadistas el cronograma de atención de emergencias</t>
  </si>
  <si>
    <t>Taller teórico/práctico en primeros auxilios y manejo de extintores en la sede Cispatá y Buenaventura - Simulacro</t>
  </si>
  <si>
    <t>Jefe STA / Auxiliar STA</t>
  </si>
  <si>
    <t>Divulgación de lideres de área y sus funciones ante situaciones de emergencias</t>
  </si>
  <si>
    <t>Seguimiento a participación de brigadistas en las actividades de emergencia establecidas - Día libre semestral por brigadista</t>
  </si>
  <si>
    <t>Cumplir los requisitos legales aplicables en el marco de la legislación en Seguridad y Salud en el Trabajo (SST)</t>
  </si>
  <si>
    <t>2, 4, 7</t>
  </si>
  <si>
    <t>Actividades generales del SG-SST</t>
  </si>
  <si>
    <t>Seguimiento objetivos y metas SSTA</t>
  </si>
  <si>
    <t>Boletín de gestión STA</t>
  </si>
  <si>
    <t>Evaluación de funciones y responsabilidades SSTA</t>
  </si>
  <si>
    <t>Implementación del programa de observación de comportamiento - Desarrollo de observaciones de comportamientos</t>
  </si>
  <si>
    <t xml:space="preserve">Informe de revisión gerencial </t>
  </si>
  <si>
    <t>Divulgación sobre prevención de caídas al mismo nivel</t>
  </si>
  <si>
    <t xml:space="preserve">Divulgar al personal sobre la importancia de realizar reporte de actos y condiciones inseguras </t>
  </si>
  <si>
    <t>Seguimiento a acciones en Kawak</t>
  </si>
  <si>
    <t>Registro de indicadores SST en KAWAK</t>
  </si>
  <si>
    <t>Dar tratamiento a las no conformidades resultantes de auditorias interna y externas al SG-SSTA</t>
  </si>
  <si>
    <t>Seguimiento a cumplimiento de lineamientos STA de  trabajadores independientes (Servicios profesionales)</t>
  </si>
  <si>
    <t>Seguimiento al funcionamiento de Comité de Convivencia Laboral y COPASST</t>
  </si>
  <si>
    <t>Entrega de EPP a personal de la SRA</t>
  </si>
  <si>
    <t>Desarrollar día de la seguridad, salud en el trabajo y ambiente</t>
  </si>
  <si>
    <t>Divulgación sobre aspectos relevantes en SG-SST (Directrices, objetivos y metas, funciones y responsabilidades STA, representantes del SG-SST, afines)</t>
  </si>
  <si>
    <t>Seguimiento al plan de acción conjunta con la ARL</t>
  </si>
  <si>
    <t>Revisar y actualizar la Matriz de identificación de peligros, evaluación y valoración de riesgos</t>
  </si>
  <si>
    <t>Seguimiento y análisis a los indicadores de estructura, proceso y resultado</t>
  </si>
  <si>
    <t>Actualización y seguimiento al cumplimiento de los   requisitos legales aplicables a STA</t>
  </si>
  <si>
    <t>Actualización de documentos SST según requerimiento de Kawak y/o necesidades propias del SG-SST</t>
  </si>
  <si>
    <t>Seguimiento y análisis a los programas de riesgos prioritarios</t>
  </si>
  <si>
    <t>Jornada de exámenes médicos ocupacionales</t>
  </si>
  <si>
    <t>Evaluación inicial del SG-STA</t>
  </si>
  <si>
    <t>Autoevaluación de estándares mínimos del SG-SST en las distintas plataformas (ARL y MinTrabajo) y definir plan de mejoramiento (en caso de ser necesario)</t>
  </si>
  <si>
    <t>Cumplir con el desempeño ambiental de la organización</t>
  </si>
  <si>
    <t>4,5,6,7</t>
  </si>
  <si>
    <t>Ambiental</t>
  </si>
  <si>
    <t>Revisión de documentos ambientales según requerimiento de Kawak y/o necesidades propias del sistemas de gestión ambiental</t>
  </si>
  <si>
    <t>Reporte de RESPEL ante el IDEAM</t>
  </si>
  <si>
    <t>Implementación de idea verde y/o campaña ambiental</t>
  </si>
  <si>
    <t>Revisar y actualizar (de ser necesario) la Matriz de aspectos e impactos ambientales.</t>
  </si>
  <si>
    <t>Seguimiento a la generación de residuos solidos y líquidos generados</t>
  </si>
  <si>
    <t>Seguimiento a la entrega y correcta disposición final de residuos sólidos y líquidos generados</t>
  </si>
  <si>
    <t>Seguimiento a los programas de gestión ambiental</t>
  </si>
  <si>
    <t>Divulgaciones de sensibilización ambiental</t>
  </si>
  <si>
    <t>Caracterización de vertimiento</t>
  </si>
  <si>
    <t>Registro de indicadores ambiental  en KAWAK</t>
  </si>
  <si>
    <t>CUMPLIMIENTO</t>
  </si>
  <si>
    <t>ACTIVIDADES PROGRAMADAS</t>
  </si>
  <si>
    <r>
      <t xml:space="preserve">Nota: </t>
    </r>
    <r>
      <rPr>
        <sz val="12"/>
        <rFont val="Calibri"/>
        <family val="2"/>
        <scheme val="minor"/>
      </rPr>
      <t>Las fechas previstas en el cronograma están sujetas a la disponibilidad de la ARL u otros prestadores del servicio específico, así como las prioridades institucionales.</t>
    </r>
  </si>
  <si>
    <t>ACTIVIDADES EJECUTADAS</t>
  </si>
  <si>
    <t>PORCENTAJE DE CUMPLIMIENTO</t>
  </si>
  <si>
    <t>EMPLEADOR</t>
  </si>
  <si>
    <t>RESPONSABLE DEL SG-SST</t>
  </si>
  <si>
    <t>COPASST</t>
  </si>
  <si>
    <t>NOMBRE:</t>
  </si>
  <si>
    <t>FRANCISCO ARIAS ISAZA</t>
  </si>
  <si>
    <t>MARIA F. HERRERA YEPES</t>
  </si>
  <si>
    <t>FIRMA:</t>
  </si>
  <si>
    <t>ANALISIS Y PLAN DE ACCION</t>
  </si>
  <si>
    <t>PRIMER TRIMESTRE</t>
  </si>
  <si>
    <t>Periodo de seguimiento
                               PRIMER TRIMESTRE</t>
  </si>
  <si>
    <t>Plan de Acción</t>
  </si>
  <si>
    <t>Fecha limite</t>
  </si>
  <si>
    <t>Estado de Implementación</t>
  </si>
  <si>
    <t>SEGUNDO TRIMESTRE</t>
  </si>
  <si>
    <t>Periodo de seguimiento
                              SEGUNDO TRIMESTRE</t>
  </si>
  <si>
    <t>TERCER TRIMESTRE</t>
  </si>
  <si>
    <t>Periodo de seguimiento
                                TERCER TRIMESTRE</t>
  </si>
  <si>
    <t>CUARTO TRIMESTRE</t>
  </si>
  <si>
    <t>Periodo de seguimiento
                               CUARTO TRIMESTRE</t>
  </si>
  <si>
    <t>TOTAL ANUAL</t>
  </si>
  <si>
    <t>Periodo de seguimiento
                               TOTAL ANUAL</t>
  </si>
  <si>
    <t>Objetivo</t>
  </si>
  <si>
    <t>Cumplir con las actividades de capacitación en SSTA</t>
  </si>
  <si>
    <t>Meta</t>
  </si>
  <si>
    <t>90% de cumplimiento de las inspecciones planificadas</t>
  </si>
  <si>
    <r>
      <rPr>
        <u/>
        <sz val="8"/>
        <color theme="1"/>
        <rFont val="Arial"/>
        <family val="2"/>
      </rPr>
      <t># de actividades implementadas * 100</t>
    </r>
    <r>
      <rPr>
        <sz val="8"/>
        <color theme="1"/>
        <rFont val="Arial"/>
        <family val="2"/>
      </rPr>
      <t xml:space="preserve">
# de actividades planificadas</t>
    </r>
  </si>
  <si>
    <t>Periodicidad de Medición</t>
  </si>
  <si>
    <t>Trimestral</t>
  </si>
  <si>
    <r>
      <t xml:space="preserve">OBJETIVO SST RELACIONADO  (de acuerdo a OT-STA-13)
</t>
    </r>
    <r>
      <rPr>
        <u/>
        <sz val="11"/>
        <rFont val="Arial"/>
        <family val="2"/>
      </rPr>
      <t>Objetivo No. 2</t>
    </r>
  </si>
  <si>
    <t>CRONOGRAMA</t>
  </si>
  <si>
    <t>TEMA</t>
  </si>
  <si>
    <t>RESPONSABLE DE LA EJECUCIÓN</t>
  </si>
  <si>
    <t>Elementos de protección personal</t>
  </si>
  <si>
    <t>Verificar el  uso y estado de los EPP suministrados al personal del instituto.</t>
  </si>
  <si>
    <t>Señalización de seguridad</t>
  </si>
  <si>
    <t>Verificar el estado de la señalización instalada  en el Invemar y validar necesidades de adecuación.</t>
  </si>
  <si>
    <t>Planeadas</t>
  </si>
  <si>
    <t>Corroborar las condiciones de seguridad de las zonas de trabajo a fin de detectar condiciones subestándar que puedan propiciar accidentes, incidentes de trabajo y/o enfermedades laborales</t>
  </si>
  <si>
    <t>Extintores</t>
  </si>
  <si>
    <t>Verificar el estado y conveniencia de los extintores situados en las instalaciones del instituto.</t>
  </si>
  <si>
    <t>Elementos de primeros auxilios</t>
  </si>
  <si>
    <t>Verificar el estado y conveniencia de los botequines de primeros auxilios tanto de oficinas como de vehículos, así como la conveniencia de las camillas situadas en las instalaciones del instituto.</t>
  </si>
  <si>
    <t>Redes eléctricas</t>
  </si>
  <si>
    <t>Examinar el cumplimiento de las condiciones de seguridad mínimas en las instalaciones eléctricas de baja y media tensión del instituto.</t>
  </si>
  <si>
    <t>Jefe STA / Jefe mantenimiento (personal eléctricos)</t>
  </si>
  <si>
    <t>Elementos de protección contra caídas</t>
  </si>
  <si>
    <t>Revisar el estado y condiciones de los elementos de protección contra caídas disponibles en el instituto tales como: arnés, eslingas, tie off y mosquetones.
Revisar la idoneidad de los elementos de protección contra caídas utilizados por el personal eléctrico.</t>
  </si>
  <si>
    <t>Orden y aseo y buenas practicas ambientales</t>
  </si>
  <si>
    <t>Validar las condiciones de orden y aseo en los sitios de trabajo a fin de prevenir accidentes laborales.</t>
  </si>
  <si>
    <t>Sustancias químicas</t>
  </si>
  <si>
    <t>Verificar el cumplimiento de los lineamientos establecidos en el sistema globalmente armonizado en lo que respecta a la identificación , manejo y almacenamiento de productos químicos utilizados en el Invemar.</t>
  </si>
  <si>
    <t>Eléctrica</t>
  </si>
  <si>
    <t>Identificar oportunidades de mejoras en la empresa, alineado a lo que nos menciona las normas eléctricas existente ante control del riesgo eléctrico, generando un ambiente seguro de trabajo</t>
  </si>
  <si>
    <t>ARL / Jefe STA</t>
  </si>
  <si>
    <t>Cafetería</t>
  </si>
  <si>
    <t>Validar las condiciones de seguridad y salubridad de la cafetería que ofrece suministro de alimentos al personal del instituto.</t>
  </si>
  <si>
    <t xml:space="preserve">Jefe STA / Profesional de apoyo STA </t>
  </si>
  <si>
    <t>Rutas internas</t>
  </si>
  <si>
    <t>Verificar las condiciones de las rutas internas y estado de las señalizaciones en materia de seguridad vial implementadas en el instituto.</t>
  </si>
  <si>
    <t xml:space="preserve">Jefe STA / Jefe mantenimiento </t>
  </si>
  <si>
    <t>Observación de comportamiento vial</t>
  </si>
  <si>
    <t>Analizar el comportamiento durante el manejo por parte del personal con rol de conductor, orientado hacia una adecuada cultura de seguridad vial en el instituto.</t>
  </si>
  <si>
    <t>Jefe TRA / Profesional de apoyo TRA</t>
  </si>
  <si>
    <t>Observacion de comportamiento seguridad industrial</t>
  </si>
  <si>
    <t>Verificar el cumplimiento de estándares de seguridad aplicados a las actividades categorizadas como críticas en el Invemar</t>
  </si>
  <si>
    <t>Inspección de Vehículos por parte de personal de SST</t>
  </si>
  <si>
    <t xml:space="preserve">Revisar de manera visual la seguridad pasiva y activa de los vehículos, así como el estado documental y condiciones de los elementos de seguridad del vehículo (botiquín, extintor y kit de carretera) </t>
  </si>
  <si>
    <t>Centro de buceo</t>
  </si>
  <si>
    <t>Validar el cumplimiento de las medidas de seguridad de los equipos,  herramientas,  EPP utilizados en actividades de buceo, así como las condiciones del área donde son almacenados.</t>
  </si>
  <si>
    <t>Inspección de puestos de trabajo</t>
  </si>
  <si>
    <t>Examinar las condiciones físicas, ergonómicas y adecuación de los puestos de trabajo en las distintas sedes del Invemar (Principal - Santa Marta: modalidad presencial; Cispatá: modalidad virtual, Buenaventura: modalidad virtual)</t>
  </si>
  <si>
    <t>Equipos para trabajo en altura</t>
  </si>
  <si>
    <t>Revisar el estado de equipos y dispositivos utilizados para el desarrollo de trabajo en alturas tales como: líneas de vida y accesorios (cordinos, mosquetones), escaleras, manlift.</t>
  </si>
  <si>
    <t>Equipos para atención de emergencias</t>
  </si>
  <si>
    <t>Verificar estado y conveniencia de los gabinetes y la red contraincendios disponible en el instituto.
Verificar estado de los elementos disponibles en los gabinetes de elementos para atención de emergencias.</t>
  </si>
  <si>
    <t>Inspección elementos de atención de emergencia en sedes Cispatá y Buenaventura</t>
  </si>
  <si>
    <t>Verificar el estado dy la idoneidad de los elementos de primeros auxilios y control de fuego en las sedes de Cispatá y Buenaventura</t>
  </si>
  <si>
    <t>Inspección general de seguridad sedes Cispatá y Buenaventura</t>
  </si>
  <si>
    <t xml:space="preserve">Verificar las condiciones generales de seguridad y salud en el trabajo en las sedes de Cispatá y Buenaventura </t>
  </si>
  <si>
    <t>Inspección gerencial</t>
  </si>
  <si>
    <t>Evaluar las condiciones de Seguridad, Salud en el trabajo y Ambiente, en las áreas de trabajo y/o proyectos que se desarrollan en el instituto.</t>
  </si>
  <si>
    <t>Representante del SG-STA ante la dirección, Director General y/o subdirectores, Jefe STA</t>
  </si>
  <si>
    <t>Proveedores y contratistas</t>
  </si>
  <si>
    <t>Validar aspectos de seguridad, salud en el trabajo y ambiente, tales como: Seguridad social - competencias del personal - ATS - permisos de trabajo - charla de seguridad - EPP -  Herramientas y procedimientos - hojas de seguridad - Inducción SSTA</t>
  </si>
  <si>
    <t>Jefe STA 7 Auxiliar STA / Profesional de apoyo STA</t>
  </si>
  <si>
    <t>PROCENTAJE DE CUMPLIMIENTO</t>
  </si>
  <si>
    <t>Periodo de seguimiento
                                PRIMER TRIMESTRE</t>
  </si>
  <si>
    <t>Periodo de seguimiento
                                TOTAL ANUAL</t>
  </si>
  <si>
    <t>Eficacia de las acciones de capacitación en SSTA</t>
  </si>
  <si>
    <t>≥ 80% de eficacia de acciones de formación</t>
  </si>
  <si>
    <r>
      <rPr>
        <u/>
        <sz val="8"/>
        <color theme="1"/>
        <rFont val="Arial"/>
        <family val="2"/>
      </rPr>
      <t># de actividades de capacitación eficaces * 100</t>
    </r>
    <r>
      <rPr>
        <sz val="8"/>
        <color theme="1"/>
        <rFont val="Arial"/>
        <family val="2"/>
      </rPr>
      <t xml:space="preserve">
# de actividades de capacitación implementadas</t>
    </r>
  </si>
  <si>
    <t>Anual</t>
  </si>
  <si>
    <t>≥ 90% de Cumplimiento de actividades de capacitación planificadas</t>
  </si>
  <si>
    <t>Cubrir la población objeto de las capacitaciones</t>
  </si>
  <si>
    <t>≥ 80% de cubertura del personal objeto en las actividades de capacitación</t>
  </si>
  <si>
    <r>
      <rPr>
        <u/>
        <sz val="8"/>
        <color theme="1"/>
        <rFont val="Arial"/>
        <family val="2"/>
      </rPr>
      <t>No. de participantes en las actividades implementada</t>
    </r>
    <r>
      <rPr>
        <sz val="8"/>
        <color theme="1"/>
        <rFont val="Arial"/>
        <family val="2"/>
      </rPr>
      <t>s  * 100
Promedio de población objeto</t>
    </r>
  </si>
  <si>
    <t># de participantes en la actividad acumulado</t>
  </si>
  <si>
    <t>Cobertura Lograda</t>
  </si>
  <si>
    <t>Acciones</t>
  </si>
  <si>
    <t>Dirigido a</t>
  </si>
  <si>
    <t>Tamaño Población Objetivo</t>
  </si>
  <si>
    <t>Temario</t>
  </si>
  <si>
    <t>Periodicidad Medición</t>
  </si>
  <si>
    <t>Resultado Medición Indicador</t>
  </si>
  <si>
    <t>Seguimiento a la Eficacia</t>
  </si>
  <si>
    <t>Validación en campo de competencias</t>
  </si>
  <si>
    <t xml:space="preserve">Recursos </t>
  </si>
  <si>
    <t>Meta de Cobertura</t>
  </si>
  <si>
    <t>¿Requiere? Si / NO</t>
  </si>
  <si>
    <t>Descripción</t>
  </si>
  <si>
    <t>Inducciones SST</t>
  </si>
  <si>
    <t>Todo el personal de la organización</t>
  </si>
  <si>
    <t xml:space="preserve"> Generalidades de la Empresa
- Aspectos Generales en SSTA
- Aspectos Legales 
- Derechos y Deberes del SGRL
- Mapa de Procesos y Organigrama
- Política de Gestión Integral SSTA
- Política de Seguridad Vial y Comportamiento en la vía
- Política de no Alcohol, No Drogas y Ni  Tabaco
- Otras Políticas Invemar
- COPASST
- Comité de Convivencia Laboral
- Funciones y Responsabilidades SSTA
- Plan de Emergencias y Contingencias
- Factores de Riesgo Inherentes al Cargo y sus Controles
- Programas de Gestión y Sistemas de Vigilancia Epidemiológica
- Aspectos e Impactos Ambientales
- Elementos de Protección Personal
- Análisis Seguro de Trabajo
- Investigación de Accidentes e Incidentes</t>
  </si>
  <si>
    <t>Resultados satisfactorios en evaluación teórica</t>
  </si>
  <si>
    <t>(# de inducciones aprobadas / # de inducciones realizadas)*100</t>
  </si>
  <si>
    <t>Inducción y/o reinducciones aprobadas = 100%</t>
  </si>
  <si>
    <t>NO</t>
  </si>
  <si>
    <t>No es considerada una tarea critica, por tanto, no requiere acciones de validación en campo de la aplicación de competencias.</t>
  </si>
  <si>
    <t>Papelería, personal SSTA, medios audiovisuales, sala de capacitaciones</t>
  </si>
  <si>
    <t>Re-inducciones SST</t>
  </si>
  <si>
    <t>Todo el personal de la organización (a quien aplique)</t>
  </si>
  <si>
    <t>(# de reinducciones aprobadas / # de reinducciones realizadas)*100</t>
  </si>
  <si>
    <t>Papelería, personal SSTA, medios audiovisuales, computadores</t>
  </si>
  <si>
    <t>Total Participantes</t>
  </si>
  <si>
    <t>Reentrenamiento (8 horas) - Trabajador autorizado en alturas</t>
  </si>
  <si>
    <t>Personal autorizado por trabo en alturas por el Invemar</t>
  </si>
  <si>
    <t>- Naturaleza de peligros y metodología de identificación y valoración de riesgos en trabajo en alturas para su control. Factores de riesgo conexos a los trabajos en alturas acorde al sector económico.
- Requisitos legales en protección contra caídas para trabajo en alturas, de acuerdo a la actividad económica.
- Desarrollo y fomento del autocuidado de las personas.
Medidas de prevención y protección contra caídas en trabajo desarrollado en alturas.
- Planeación del trabajo en altura, permisos de trabajo y listas de chequeo.
- Procedimientos para seleccionar, manipular y almacenar equipos y materiales utilizados para protección contra caídas.
- Técnicas de trabajo en alturas aplicables en los diferentes sectores económicos.
- Limitantes y posibles restricciones en el uso del sistemas o equipos de protección contra caídas.
- Efectos en el organismo de la detención de una caída y la suspensión posterior.
- Uso seguro de sistemas de acceso acorde a la actividad (andamios, torres móviles y auto soportados y escaleras).
- Conceptos básicos de autorescate, rescate y fundamentos de primeros auxilios asociados al peligro de trabajo en alturas.
- Permiso de trabajo en alturas.</t>
  </si>
  <si>
    <t>Evitar la ocurrencia de accidentes de trabajo en alturas.</t>
  </si>
  <si>
    <t># de accidentes de trabajo en alturas.</t>
  </si>
  <si>
    <t>0 accidentes de trabajo en alturas.</t>
  </si>
  <si>
    <t>SI</t>
  </si>
  <si>
    <t>Reporte de actos y condiciones inseguras, permisos de trabajo en alturas, análisis de trabajo seguro.</t>
  </si>
  <si>
    <t>Recurso humano (Personal capacitado), Recursos materiales (sala y/o área de capacitaciones, medios audiovisuales, fotocopias.</t>
  </si>
  <si>
    <t>Jefe STA / ARL</t>
  </si>
  <si>
    <t xml:space="preserve"> Procedimientos específicos para trabajo seguro en alturas.</t>
  </si>
  <si>
    <t>Personal autorizado para trabajo en alturas en Invemar</t>
  </si>
  <si>
    <t>- Sistemas de acceso, restricción o posicionamiento
- Plan de rescate para trabajo en alturas
- Procedimientos operativos normalizados para trabajos en altura
- Inspecciones de equipos de protección contra caídas.
- Facto de seguridad (factor caída)
- Formatos de ATS Y permisos de trabajo en alturas</t>
  </si>
  <si>
    <t>Obtener resultados satisfactorios en evaluación teórica</t>
  </si>
  <si>
    <t>No. de evaluaciones teóricas realizadas a asistentes aprobadas/ # total de asistentes</t>
  </si>
  <si>
    <r>
      <t xml:space="preserve">Evaluaciones aprobadas por personal asistente </t>
    </r>
    <r>
      <rPr>
        <sz val="8"/>
        <color theme="1"/>
        <rFont val="Calibri"/>
        <family val="2"/>
      </rPr>
      <t>≥ 80%</t>
    </r>
  </si>
  <si>
    <t>Sistema de aislamiento eléctrico seguro</t>
  </si>
  <si>
    <t>Eléctricos</t>
  </si>
  <si>
    <t>- Concepto de riesgo eléctrico
- Arco eléctrico
- Choque eléctrico
- Consecuencia de los accidentes eléctricos
- Seguridad en las instalaciones
- Medidas de seguridad eléctrica
- Procedimientos de seguridad eléctrica</t>
  </si>
  <si>
    <t>Evitar la ocurrencia de accidentes eléctricos</t>
  </si>
  <si>
    <t># de accidentes de trabajo de origen eléctrico</t>
  </si>
  <si>
    <t>0 accidentes de trabajo de origen eléctrico</t>
  </si>
  <si>
    <t>Reporte de actos y condiciones inseguras, análisis de trabajo seguro.</t>
  </si>
  <si>
    <t>Taller teórico práctico de pruebas de ajustes para protección respiratoria</t>
  </si>
  <si>
    <t>Personal expuesto a productos químicos (Personal de laboratorios)</t>
  </si>
  <si>
    <t>- ¿Qué es una prueba de ajuste?
- Métodos analíticos para el desarrollo de pruebas de ajuste
- ¿Cuál es el factor de ajuste?
- Componentes del equipo de ajuste
- Preparación de la prueba
- Realización de una prueba de ajuste
- Resolución de problemas
- Demostraciones prácticas
- Evaluaciones prácticas</t>
  </si>
  <si>
    <t>Evitar la ocurrencia de incidentes/accidentes de intoxicación respiratoria por inadecuadas condiciones de elementos de protección respiratoria</t>
  </si>
  <si>
    <t># de incidentes/accidentes de intoxicación respiratoria por inadecuadas condiciones de elementos de protección respiratoria</t>
  </si>
  <si>
    <t>0 incidentes/accidentes de intoxicación respiratoria por inadecuadas condiciones de elementos de protección respiratoria</t>
  </si>
  <si>
    <t>Reporte de actos y condiciones inseguras, Inspección de sustancias químicas, Inspección de EPP</t>
  </si>
  <si>
    <t>Jefe STA / Compras</t>
  </si>
  <si>
    <t>Taller teórico practico de Control de derrames de sustancias químicas</t>
  </si>
  <si>
    <t>Personal expuesto a productos químicos (Personal de laboratorios y Servicios generales)</t>
  </si>
  <si>
    <t>- Kit para derrames.
- Equipo de protección personal.
- Material absorbente.
- Equipo de limpieza.
- Prevención de derrames de productos químicos.
- Procedimiento básico de actuación en caso de contaminación de personas con productos químicos.</t>
  </si>
  <si>
    <t>Evitar la propagación de derrames durante la manipulación y el almacenamiento de sustancias químicas</t>
  </si>
  <si>
    <t># de derrames propagados durante la manipulación y almacenamiento de sustancias químicas</t>
  </si>
  <si>
    <t>0 derrames propagados durante la manipulación y almacenamiento de sustancias químicas</t>
  </si>
  <si>
    <t>Inspecciones de sustancias químicas</t>
  </si>
  <si>
    <t>Uso y cuidado de los Elementos de Protección Personal y seguridad para manejo de equipos y herramientas críticas</t>
  </si>
  <si>
    <r>
      <t xml:space="preserve">Grupo de servicios generales, personal de laboratorio y personal del GEF.
</t>
    </r>
    <r>
      <rPr>
        <u/>
        <sz val="8"/>
        <color theme="1"/>
        <rFont val="Arial"/>
        <family val="2"/>
      </rPr>
      <t>Realizar 1 sesiones para cada grupo de interés (3 sesiones) de máximo 1 hora</t>
    </r>
  </si>
  <si>
    <t>- ¿Qué son los EPP?
- Tipos de EPP
- Uso correcto de los EPP
- Cuidado y limpieza de los EPP
- Uso y cuidado de los Elementos de Protección Personal y seguridad para manejo de equipos y herramientas críticas
- Clasificación de las herramientas y equipos críticos
- Manual de funciones a instrucciones de uso de equipos y herramientas críticos
- Medidas de seguridad para el manejo de herramientas y equipos críticos
- Preoperacional y mantenimiento adecuado para el manejo seguro de herramientas y equipos críticos.
- Epp para el manejo de equipos y herramientas</t>
  </si>
  <si>
    <t>Evitar accidentes de trabajo a causa de inadecuadas condiciones o uso incorrecto de los elementos de protección personal y las herramientas y/o equipos críticos de trabajo</t>
  </si>
  <si>
    <t>#  de accidentes de trabajo a causa de inadecuadas condicione so uso incorrecto de los elementos de protección personal y las herramientas y/o equipos críticos de trabajo</t>
  </si>
  <si>
    <t>0  accidentes de trabajo a causa de inadecuadas condicione so uso incorrecto de los elementos de protección personal y las herramientas y/o equipos críticos de trabajo</t>
  </si>
  <si>
    <t>Inspecciones de elementos de protección personal , reportes de actos y condiciones inseguras</t>
  </si>
  <si>
    <t>Capacitación en Funciones y Responsabilidades del COPASST</t>
  </si>
  <si>
    <t>- Normatividad Legal asociada a la conformación y funcionamiento del COPASST: Resolución 2013 del 6 de junio de 1986, Decreto 1443 del 31 de julio de 2014)</t>
  </si>
  <si>
    <t>Evitar incumplimiento de las funciones y responsabilidades del COPASST</t>
  </si>
  <si>
    <t># de reportes o eventos de incumplimiento de funciones y responsabilidades del COPASST</t>
  </si>
  <si>
    <t>0  accidentes de trabajo a causa de inadecuadas condiciones o uso incorrecto de herramientas y/o equipos</t>
  </si>
  <si>
    <t>Investigación de accidentes de trabajo</t>
  </si>
  <si>
    <t>- Definición de accidente de trabajo y enfermedad laboral
- Resolución 1401 de 2007.
- Recolección de información para la investigación de ATEL
- Definición de causas básicas y causas inmediatas
- Metodologías para la investigación de ATEL</t>
  </si>
  <si>
    <t>Asegurar la participación del COPASST en las actividades de investigación de AT</t>
  </si>
  <si>
    <t>(# de AT investigados con participación del COPASST / # total de AT investigados ) * 100</t>
  </si>
  <si>
    <t>Inspecciones de seguridad</t>
  </si>
  <si>
    <t>- Inspecciones SST (Concepto y tipo de inspecciones)
- Programa de Inspecciones
- Listas de chequeo de inspecciones</t>
  </si>
  <si>
    <t>Asegurar la participación del COPASST en actividades de Inspecciones de SST</t>
  </si>
  <si>
    <t>(# de inspecciones realizadas por el COPASST / # de inspecciones programadas por el COPASST) * 100</t>
  </si>
  <si>
    <t>Fortalecimiento COPASST</t>
  </si>
  <si>
    <t>- Observaciones de comportamiento
 - Identificación de peligros
- Elementos de protección personal
- Comunicaron, participación y consulta
- Promoción de la seguridad</t>
  </si>
  <si>
    <t>0 reportes o eventos de incumplimiento de funciones y responsabilidades del COPASST</t>
  </si>
  <si>
    <t>Funciones y Responsabilidades del CCL Acoso laboral</t>
  </si>
  <si>
    <t>Comité de convivencia laboral</t>
  </si>
  <si>
    <t>- Conformación de comité de convivencia laboral en las empresas.
- Normatividad del CCL en Colombia
- Acoso laboral
- Interpretación de la normatividad vigente sobre acoso laboral y discriminación</t>
  </si>
  <si>
    <t>Evitar incumplimiento de las funciones del CCL</t>
  </si>
  <si>
    <t># de reportes o eventos de incumplimiento de funciones del COCOL</t>
  </si>
  <si>
    <t>0 reportes o eventos de incumplimiento de funciones del COCOL</t>
  </si>
  <si>
    <t xml:space="preserve">Fortalecimiento del Comité de Convivencia Laboral </t>
  </si>
  <si>
    <t>- Definición de comunicación asertiva
- Definición de conflicto
- Características de la comunicación asertiva
- Cómo actuar ante una denuncia de acoso laboral (confidencialidad de la información, manejo de la situación, investigación del evento) – Solución de un caso practico</t>
  </si>
  <si>
    <t>Manejar de forma correcta y oportuna los reportes y/o quejas que sean remitidos al Comité de convivencia laboral</t>
  </si>
  <si>
    <t># de quejas y/o reportes recibidos por el Comité de convivencia laboral manejados de forma correcta y oportuna</t>
  </si>
  <si>
    <t xml:space="preserve"> 0 quejas y/o reportes recibidos por el Comité de convivencia laboral manejados de forma inapropiada</t>
  </si>
  <si>
    <t>Fortalecimiento de la brigada de emergencias</t>
  </si>
  <si>
    <t>Brigada de emergencias</t>
  </si>
  <si>
    <t>- Manejo de camilla y transporte de lesionados.
- Uso de red contra incendio</t>
  </si>
  <si>
    <t xml:space="preserve">Respuesta en pruebas de alarma, tiempos de respuesta en el desarrollo de simulacros de emergencia. </t>
  </si>
  <si>
    <t>Atención de emergencias de lideres de areas</t>
  </si>
  <si>
    <t>Lideres de area</t>
  </si>
  <si>
    <t xml:space="preserve">- ¿Qué son los líderes de áreas?
- ¿Cuáles son las funciones de los líderes de áreas?
- ¿Qué son las evacuaciones de emergencia?
- ¿Cuándo deben realizarse evacuaciones de emergencia?
- ¿Qué son los puntos d encuentro y las salidas de emergencia? 
- ¿Qué hacer antes, durante y después de una evacuación de emergencia?
- Código de alarmas
- Triage y conteo del personal en puntos de encuentro </t>
  </si>
  <si>
    <t>Oxigenoterapia y RCP</t>
  </si>
  <si>
    <t>Buzos autorizados por el instituto</t>
  </si>
  <si>
    <t>- Características de la oxigenoterapia
- Sistema de administración de oxigeno
- Ventilación y aerosolterapia
- Precauciones de seguridad en oxigenoterapia
-  Soporte Vital Básico (BLS) (SVB) (RCP)</t>
  </si>
  <si>
    <t>Kit de rescate acuático, diligenciamiento formato FT-STA-16 Seguridad para actividades subacuáticas</t>
  </si>
  <si>
    <t>Primeros auxilios básicos</t>
  </si>
  <si>
    <t>Personal que realiza salida de campo a manglares
Personal GEF</t>
  </si>
  <si>
    <t>- Primer respondiente
- Signos vitales
- Alteraciones de la conciencia
- Lesiones músculo esqueléticas.
- Heridas, hemorragias, Fracturas, esguinces, luxaciones, quemaduras.
- Inmovilizaciones y vendajes.
- Manejo del paciente
- Medias de actuación en caso de mordeduras por ofidios, picaduras por animales silvestres, reacciones alérgicas.
- Uso de botiquines</t>
  </si>
  <si>
    <t>Curso virtual 50 horas en SG-SST</t>
  </si>
  <si>
    <t>Brigada de emergencia
COPASST
CCL</t>
  </si>
  <si>
    <t>- Conceptos asociados a Sistemas de Gestión
- Ciclo PHVA
- Planificación de un Sistema de Gestión
- Implementación de un Sistema de Gestión
- Seguimiento y Mejora Continua de un Sistema de Gestión
- Enfoque basado en procesos
- Enfoque basado en riesgos</t>
  </si>
  <si>
    <t>Dar cumplimiento al desarrollo del curso de 50 horas del SG-SST conforme a lo establecido por la ley</t>
  </si>
  <si>
    <t>(No. De personal certificado / No.  de personal inscrito) * 100</t>
  </si>
  <si>
    <t>100% de población objeto con certificado vigente de 50 horas</t>
  </si>
  <si>
    <t>Capacitación de orden y aseo</t>
  </si>
  <si>
    <t>- Concepto de orden y aseo.
- Orden y aseo como riesgo de seguridad y salud en el trabajo.
- 5's del orden y aseo</t>
  </si>
  <si>
    <t>Evitar la ocurrencia de accidentes de trabajo relacionados con deficientes condiciones de orden y aseo.</t>
  </si>
  <si>
    <t># de accidentes de trabajo relacionados con deficientes condiciones de orden y aseo.</t>
  </si>
  <si>
    <t>0 accidentes de trabajo relacionados con deficientes condiciones de orden y aseo.</t>
  </si>
  <si>
    <t>No es considerada una tarea critica, por tanto, no requiere acciones de validación en campo de la aplicación de competencias.
No obstante, mediante el desarrollo de inspecciones se verifica el estado de orden y aseo de las distintas áreas (tanto administrativas como operativas) del instituto</t>
  </si>
  <si>
    <t>Programa Vive mas</t>
  </si>
  <si>
    <t>- Emisión de campaña de expectativas
- Cálculo del índice de bienestar
- Implementación de estrategias de bienestar, higiene del sueño, salud mental y estilos de vida saludable.
- Estrategias de cumplimiento de retos:
Jornada de SPA (primer puesto), merienda saludable (segundo puesto), 
Marzo: premiación área que más lleno la encuesta
Junio: premiación experiencia más exitosa de tres personas
Noviembre: premiación a mejores resultados del programa</t>
  </si>
  <si>
    <t>Reducir la aparición y agravamiento de patologías relacionadas con el sistemas cardiovascular de los colaboradores</t>
  </si>
  <si>
    <t># de trabajadores con patologías cardiovasculares de media y alta complejidad * 100%/ # total de trabajadores</t>
  </si>
  <si>
    <t>≤ 50% de la población con patologías de media y alta complejidad relacionadas con el sistema cardiovascular</t>
  </si>
  <si>
    <t>No es considerada una tarea critica, por tanto, no requiere acciones de validación en campo de la aplicación de competencias.
No obstante, mediante el desarrollo de jornadas de salud, tamizajes de tensión arterial e IMC y exámenes médicos ocupacionales se realiza seguimiento a las condiciones de salud en materia cardiovascular de los colaboradores.</t>
  </si>
  <si>
    <t>Higiene postural y manejo adecuado de cargas</t>
  </si>
  <si>
    <t>Todo el personal de la organización
Personal GEF</t>
  </si>
  <si>
    <t>- Higiene postural
- Hábitos posturales
- Factores de riesgo osteomusculares
 - Ergonomía
- La carga de trabajo
- Manipulación, transporte y almacenamiento de cargas
- Carga postural y movimientos repetitivos</t>
  </si>
  <si>
    <t>Evitar la ocurrencia de accidentes de trabajo relacionados con inadecuado manejo manual de carga</t>
  </si>
  <si>
    <t># de accidentes de trabajo relacionados con  inadecuado manejo manual de carga</t>
  </si>
  <si>
    <t>0 accidentes de trabajo relacionados con  inadecuado manejo manual de carga</t>
  </si>
  <si>
    <t>No es considerada una tarea critica, por tanto, no requiere acciones de validación en campo de la aplicación de competencias.
No obstante, mediante el desarrollo de inspecciones de puestos de trabajo y acompañamiento por fisioterapeuta de la ARL se verifica las condiciones ergonómicas del área de trabajo, la higiene postural y el manejo de carga de los colaboradores.</t>
  </si>
  <si>
    <t>Capacitación en salud e higiene visual y auditivo</t>
  </si>
  <si>
    <t>- Anatomía del ojo y el oído.
- Principales a patologías del sistema auditivo y visual.
- Factores de riesgos que deterioran el sistema visual y auditivo.
- Cuándo acudir al medico.
- Recomendaciones para conservación del sistema visual y auditivo.
- Técnicas de autocuidado para prevenir la fatiga visual y auditiva.</t>
  </si>
  <si>
    <t>Evitar la incidencia de enfermedades laborales relacionadas con el sistema visual y auditivo</t>
  </si>
  <si>
    <t># de casos de enfermedad laboral relacionadas con el sistema visual y auditivo</t>
  </si>
  <si>
    <t>0 casos de enfermedad laboral relacionadas con el sistema visual y auditivo</t>
  </si>
  <si>
    <t>No es considerada una tarea critica, por tanto, no requiere acciones de validación en campo de la aplicación de competencias.
No obstante, mediante el desarrollo de evaluaciones medicas ocupacionales y/o mediciones higiénicas se verifica las condiciones relacionadas con el sistemas visual y auditivo de los colaboradores.</t>
  </si>
  <si>
    <t xml:space="preserve">Seguridad vial de peatones y pasajeros </t>
  </si>
  <si>
    <t>- Roles de los peatones y pasajeros en la vía
- Identificación de riesgos viales
- Comportamiento seguro en la vía para  peatones y pasajeros
- Principales deberes de los  peatones y pasajeros para una movilidad segura</t>
  </si>
  <si>
    <t>Evitar la ocurrencia de accidentes viales a causa de imprudencias por peatones en las instalaciones del Invemar</t>
  </si>
  <si>
    <t># de accidentes viales ocurridos a causa de imprudencias por peatones en las instalaciones del Invemar</t>
  </si>
  <si>
    <t>0 accidentes viales a causa de imprudencias por peatones en las instalaciones del Invemar</t>
  </si>
  <si>
    <t>Movilidad segura de conductores (vehículos, ciclistas y motociclistas)</t>
  </si>
  <si>
    <t>Personal que no tiene rol de conductor directo dentro de la organización</t>
  </si>
  <si>
    <t>- Seguridad pasiva y activa de los vehículos
- Inspección preoperativa de vehículo 
- Normas y comportamientos, reglas generales y educación en el tránsito
- Señales de transito
- Prelación vial
- Alcohol y drogas en la conducción</t>
  </si>
  <si>
    <t>Evitar infracciones de transito por parte de los conductores en los vehículos institucionales</t>
  </si>
  <si>
    <t># de infracciones de transito por parte de los conductores en los vehículos institucionales</t>
  </si>
  <si>
    <t>0 infracciones de transito por parte de los conductores en los vehículos institucionales</t>
  </si>
  <si>
    <t>No es considerada una tarea critica, por tanto, no requiere acciones de validación en campo de la aplicación de competencias.
No obstante, mediante el desarrollo de observaciones de comportamiento vial se verifica la idoneidad del manejo del personal con rol de conductor.</t>
  </si>
  <si>
    <t>Movilidad segura motocicletas</t>
  </si>
  <si>
    <t xml:space="preserve">Personal con rol de motociclista </t>
  </si>
  <si>
    <t xml:space="preserve">- Estadísticas de accidentalidad de motociclistas – Principales causas
- Normas de tránsito para motociclistas
- Elementos de seguridad de una motocicleta
- Factores de riesgos para motocicletas
- Recomendaciones para una movilidad segura en motocicletas
</t>
  </si>
  <si>
    <t>Evitar siniestros viales durante el desplazamiento de conductores en motocicletas institucionales asignadas</t>
  </si>
  <si>
    <t># de siniestros viales durante el desplazamiento de conductores en motocicletas institucionales asignadas</t>
  </si>
  <si>
    <t>0 siniestros viales durante el desplazamiento de conductores en motocicletas institucionales asignadas</t>
  </si>
  <si>
    <t>Observaciones de comportamiento vial, reporte de actos y condiciones inseguras, seguimiento a estado de infracciones de transito por parte del personal con rol de conductor (motociclista)</t>
  </si>
  <si>
    <t>Primeros auxilios y manejo de extintores</t>
  </si>
  <si>
    <t>Personal que tiene rol de conductor directo dentro de la organización</t>
  </si>
  <si>
    <t>- Primer respondiente
- Signos vitales
- Alteraciones de la conciencia
- Lesiones músculo esqueléticas.
- Heridas, hemorragias, Fracturas, esguinces, luxaciones, quemaduras.
- Inmovilizaciones y vendajes.
- Manejo del paciente
- Presentación de Sistemas de protección contra incendios
- Clases de Fuego
- Triangulo del Fuego
- Tetraedro del Fuego
- Formas de Propagación
- Métodos de Extinción
- Prevención de Incendios
- Tipos y Manejo de Extintores portátiles</t>
  </si>
  <si>
    <t>Evitar percances o agravamientos durante la atención de primeros auxilios o control de fuego incipiente ante situaciones de emergencias en materia vial</t>
  </si>
  <si>
    <t># de percances o agravamientos durante la atención de primeros auxilios o el control de fuego incipiente bien sea para una situación real o simulada</t>
  </si>
  <si>
    <t>0 percances o agravamientos durante la atención de primeros auxilios o el control de fuego incipiente bien sea para una situación real o simulada</t>
  </si>
  <si>
    <t>Capacitación en planificación de rutas o coordinación de desplazamientos laborales</t>
  </si>
  <si>
    <t>Personal del área de Transporte</t>
  </si>
  <si>
    <t>- Selección de los factores naturales y viales para la elaboración de una ruta.
- Conocimientos sobre la normativa vigente de transporte.
- Planificación de rutas de transporte.
- Transporte entre diferentes puntos con un mismo origen y destino.
- Fricción, accesibilidad y distancias para la planificación y elaboración de rutas.
- Asignación de rutas a vehículos.
- Seguimientos de actividades diarias a vehículos.
- Horarios y frecuencias de los servicios</t>
  </si>
  <si>
    <t>Evitar siniestros viales por inadecuada planificación de las rutas de transporte a desarrollar en los desplazamientos laborales</t>
  </si>
  <si>
    <t># siniestros viales por inadecuada planificación de las rutas de transporte a desarrollar en los desplazamientos laborales</t>
  </si>
  <si>
    <t>0 siniestros viales por inadecuada planificación de las rutas de transporte a desarrollar en los desplazamientos laborales</t>
  </si>
  <si>
    <t xml:space="preserve">Actualización de las tarjetas de ruta establecidas por Invemar para el desarrollo de los deslazamientos laborales rutinarios o aquellos realizados con determinada frecuencia y/o en zonas de mediano y alto riesgo. </t>
  </si>
  <si>
    <t>Actuación en caso de siniestros viales con lesionados</t>
  </si>
  <si>
    <t xml:space="preserve">Conductores </t>
  </si>
  <si>
    <t>- Protocolo PAS (Proteger, avisar y socorrer)
- Movilización del  vehículo
- Levantamiento de croquis
- Atención de sinestros viales con motociclista involucrados
- Intervención en caso de que usted sea el herido y este consciente</t>
  </si>
  <si>
    <t>Evitar la ocurrencia de accidentes de transito.</t>
  </si>
  <si>
    <t># de accidentes de transito.</t>
  </si>
  <si>
    <t>0 accidentes de transito.</t>
  </si>
  <si>
    <t>Observaciones de comportamiento vial, reporte de actos y condiciones inseguras, seguimiento a estado de infracciones de transito por parte del personal con rol de conductor.</t>
  </si>
  <si>
    <t>Capacitación riesgo biológico - Accidentes con animales ponzoñosos</t>
  </si>
  <si>
    <t>Investigadores científicos que realizan salida de campo en manglares
Personal del GEF</t>
  </si>
  <si>
    <t>- ¿Que son los animales ponzoñosos?
- Clasificación de los animales ponzoñosos y su efecto en el ser humano
- Recomendaciones generales de seguridad para evitar accidentes con animales ponzoñosos y medidas preventivas por espécimen.
- ¿Cómo actuar ante picaduras por animales ponzoñosos?
- ¿Qué es un accidente ofídico?
- Reconocimiento de ofidios característicos de las zonas de influencia del instituto
- ¿Qué hacer en caso de entrar en contacto con una serpiente?
- Acciones en el momento de la agresión por serpiente
- Acciones en el momento de la agresión enfocadas al paciente.
- Administración de sueros antiofídicos</t>
  </si>
  <si>
    <t>Evitar percances o agravamientos durante la atención de primeros auxilios ante accidentes con animales ponzoñosos</t>
  </si>
  <si>
    <t># de percances o agravamientos durante la atención de primeros auxilios ante accidentes con animales ponzoñosos</t>
  </si>
  <si>
    <t>0 de percances o agravamientos durante la atención de primeros auxilios ante accidentes con animales ponzoñosos</t>
  </si>
  <si>
    <t>Riesgo publico</t>
  </si>
  <si>
    <t>Personal que realiza salidas de campo en zonas de complejidad de orden publico.
Personal del GEF*</t>
  </si>
  <si>
    <t>- Concepto de Riesgo Publico
- Eventos relacionados a Riesgo Publico
- Medidas de Prevención del Riesgo Publico
- Acciones a tomar en caso de presentarse eventos de riesgo publico.</t>
  </si>
  <si>
    <t>Evitar ocurrencia de accidentes de trabajo relacionados con riesgo publico.</t>
  </si>
  <si>
    <t># de accidentes de trabajo relacionados con riesgo publico.</t>
  </si>
  <si>
    <t>0 accidentes de trabajo relacionados con riesgo publico.</t>
  </si>
  <si>
    <t>Riesgo inundación y avenidas torrenciales</t>
  </si>
  <si>
    <t>Personal del GEF</t>
  </si>
  <si>
    <t>- ¿Qué son las inundaciones y avenidas torrenciales?
- Histórico de inundaciones y avenidas torrenciales en Colombia – zonas de alta influencia
- Categorías de inundaciones y avenidas torrenciales
- Reducción de riesgo por inundación y avenidas torrenciales
- Medidas de intervención para el escenario de riesgo por inundación y avenidas torrenciales
- Recomendaciones para prevenir inundaciones y avenidas torrenciales</t>
  </si>
  <si>
    <t>Atender de manera oportuna situaciones de emergencias relacionadas con inundaciones y avenidas torrenciales presentadas durante el desarrollo de actividades laborales</t>
  </si>
  <si>
    <t># de situaciones de emergencias relacionadas con inundaciones y avenidas torrenciales presentadas durante el desarrollo de actividades laborales atendidas de manera oportuna</t>
  </si>
  <si>
    <t>0 situaciones de emergencias relacionadas con inundaciones y avenidas torrenciales presentadas durante el desarrollo de actividades laborales atendidas de manera inoportuna</t>
  </si>
  <si>
    <t>Medidas de seguridad durante el desplazamiento en semovientes</t>
  </si>
  <si>
    <t>Personal del GEF - Extensionistas</t>
  </si>
  <si>
    <t>- Consejos prácticos para el manejo de los equinos:
- Equipamiento adecuado
- Conocimiento del equinos 
- Preparación antes de montar
- Riesgos asociados al desplazamiento con equinos
- Mantenimiento básico de los equipos de transporte.</t>
  </si>
  <si>
    <t>Evitar la ocurrencia de accidentes laborales durante el desplazamiento en semovientes en actividades de campo</t>
  </si>
  <si>
    <t xml:space="preserve"> # de accidentes laborales durante el desplazamiento en semovientes en actividades de campo</t>
  </si>
  <si>
    <t>0 accidentes laborales durante el desplazamiento en semovientes en actividades de campo</t>
  </si>
  <si>
    <t>Observaciones de comportamiento en campo, Análisis de Trabajo Seguro, Reuniones preoperativas</t>
  </si>
  <si>
    <t>Evitar ocurrencia de accidentes de trabajo a causa de transito por terrenos irregulares</t>
  </si>
  <si>
    <t># de accidentes de trabajo a causa de transito por terrenos irregulares</t>
  </si>
  <si>
    <t>0 accidentes de trabajo a causa de transito por terrenos irregulares</t>
  </si>
  <si>
    <r>
      <rPr>
        <u/>
        <sz val="8"/>
        <color theme="1"/>
        <rFont val="Arial"/>
        <family val="2"/>
      </rPr>
      <t># de actividades de capacitación eficaces SSTA * 100%</t>
    </r>
    <r>
      <rPr>
        <sz val="8"/>
        <color theme="1"/>
        <rFont val="Arial"/>
        <family val="2"/>
      </rPr>
      <t xml:space="preserve">
# de actividades de capacitación implementadas</t>
    </r>
  </si>
  <si>
    <r>
      <rPr>
        <u/>
        <sz val="8"/>
        <color theme="1"/>
        <rFont val="Arial"/>
        <family val="2"/>
      </rPr>
      <t xml:space="preserve">Actividades Realizadas * 100% </t>
    </r>
    <r>
      <rPr>
        <sz val="8"/>
        <color theme="1"/>
        <rFont val="Arial"/>
        <family val="2"/>
      </rPr>
      <t xml:space="preserve">
Actividades Programadas</t>
    </r>
  </si>
  <si>
    <t>ANÁLISIS Y PLAN DE ACCIÓN</t>
  </si>
  <si>
    <t>Fecha</t>
  </si>
  <si>
    <t>Periodo de seguimiento
                                SEGUNDO TRIMESTRE</t>
  </si>
  <si>
    <t>Periodo de seguimiento
                                CUARTO TRIMESTRE</t>
  </si>
  <si>
    <r>
      <rPr>
        <b/>
        <sz val="12"/>
        <color theme="6" tint="-0.249977111117893"/>
        <rFont val="Arial"/>
        <family val="2"/>
      </rPr>
      <t>CAPACITACIÓN:</t>
    </r>
    <r>
      <rPr>
        <b/>
        <sz val="12"/>
        <color theme="8" tint="-0.499984740745262"/>
        <rFont val="Arial"/>
        <family val="2"/>
      </rPr>
      <t xml:space="preserve"> </t>
    </r>
    <r>
      <rPr>
        <sz val="12"/>
        <color theme="8" tint="-0.499984740745262"/>
        <rFont val="Arial"/>
        <family val="2"/>
      </rPr>
      <t>Incluye memorias, registro de asistencia, y  evaluación  y/o certificado.</t>
    </r>
  </si>
  <si>
    <r>
      <rPr>
        <b/>
        <sz val="12"/>
        <color theme="9" tint="-0.249977111117893"/>
        <rFont val="Arial"/>
        <family val="2"/>
      </rPr>
      <t>ENTRENAMIENTO</t>
    </r>
    <r>
      <rPr>
        <b/>
        <sz val="12"/>
        <color theme="8" tint="-0.499984740745262"/>
        <rFont val="Arial"/>
        <family val="2"/>
      </rPr>
      <t>:</t>
    </r>
    <r>
      <rPr>
        <sz val="12"/>
        <color theme="8" tint="-0.499984740745262"/>
        <rFont val="Arial"/>
        <family val="2"/>
      </rPr>
      <t xml:space="preserve"> Incluye registro de asistencia y evaluación o registro fotográfico. </t>
    </r>
  </si>
  <si>
    <r>
      <rPr>
        <b/>
        <sz val="12"/>
        <color theme="9" tint="-0.249977111117893"/>
        <rFont val="Calibri"/>
        <family val="2"/>
        <scheme val="minor"/>
      </rPr>
      <t xml:space="preserve">Nota: </t>
    </r>
    <r>
      <rPr>
        <b/>
        <sz val="12"/>
        <color theme="8" tint="-0.499984740745262"/>
        <rFont val="Calibri"/>
        <family val="2"/>
        <scheme val="minor"/>
      </rPr>
      <t>Las fechas previstas en el cronograma están sujetas a la disponibilidad de la ARL u otros prestadores del servicio específico, así como las prioridades institucionales</t>
    </r>
  </si>
  <si>
    <t>Página 1 de 1</t>
  </si>
  <si>
    <t xml:space="preserve"> FECHA ESTIMADA</t>
  </si>
  <si>
    <t>POBLACION OBJETIVO</t>
  </si>
  <si>
    <t>Marzo</t>
  </si>
  <si>
    <t>Mayo</t>
  </si>
  <si>
    <t>Junio</t>
  </si>
  <si>
    <t>Septiembre</t>
  </si>
  <si>
    <t>Octubre</t>
  </si>
  <si>
    <t>Diciembre</t>
  </si>
  <si>
    <t>No</t>
  </si>
  <si>
    <t>Objetivos  específicos</t>
  </si>
  <si>
    <t>Ponderación del objetivo</t>
  </si>
  <si>
    <t>Resultados esperados</t>
  </si>
  <si>
    <t>No.</t>
  </si>
  <si>
    <t>Actividad</t>
  </si>
  <si>
    <t>Ponderación de la actividad</t>
  </si>
  <si>
    <t>*</t>
  </si>
  <si>
    <t>Fecha Final</t>
  </si>
  <si>
    <t>Duración de la actividad</t>
  </si>
  <si>
    <t>1.1</t>
  </si>
  <si>
    <t>E</t>
  </si>
  <si>
    <t>1.2</t>
  </si>
  <si>
    <t>1.3</t>
  </si>
  <si>
    <t>1.4</t>
  </si>
  <si>
    <t>1.5</t>
  </si>
  <si>
    <t>1.6</t>
  </si>
  <si>
    <t>1.7</t>
  </si>
  <si>
    <t>2.1</t>
  </si>
  <si>
    <t>2.2</t>
  </si>
  <si>
    <t>2.3</t>
  </si>
  <si>
    <t>2.4</t>
  </si>
  <si>
    <t>2.5</t>
  </si>
  <si>
    <t>3.1</t>
  </si>
  <si>
    <t>3.2</t>
  </si>
  <si>
    <t>3.3</t>
  </si>
  <si>
    <t>3.4</t>
  </si>
  <si>
    <t>3.5</t>
  </si>
  <si>
    <t>4.1</t>
  </si>
  <si>
    <t>4.2</t>
  </si>
  <si>
    <t>4.3</t>
  </si>
  <si>
    <t>SEGUIMIENTO POR PARTE DEL RESPONSABLE</t>
  </si>
  <si>
    <t>FECHA INICIO</t>
  </si>
  <si>
    <t>FECHA FINALIZACIÓN</t>
  </si>
  <si>
    <t>EVIDENCIA</t>
  </si>
  <si>
    <t>Viáticos, gastos de viaje y gastos de desplazamiento</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</si>
  <si>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</si>
  <si>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100% de cumplimiento al seguimiento de las actividades programadas para la vigencia</t>
  </si>
  <si>
    <t>Evaluaciones y seguimiento a las herramientas dispuestas para medir la efectividad de la seguridad y privacidad de la información.</t>
  </si>
  <si>
    <t>Realizar la actualización del documento MT-SYT-1 Matriz de Inventario y Clasificación de Activos de Información por procesos.</t>
  </si>
  <si>
    <t>Gobierno Digital</t>
  </si>
  <si>
    <t>Realizar sensibilización en temas de tratamiento de datos personales a los trabajadores, durante las sesiones de inducción general impartida por el Grupo de Talento Humano.</t>
  </si>
  <si>
    <t>Realizar actualización del documento AX-SYT-2 Anexo 2 PR-SYT-1 Procedimiento de backup y restauración de BD Oracle.</t>
  </si>
  <si>
    <t>Realizar la actualización del documento IT-SYT-1 Backup Usuarios Finales.</t>
  </si>
  <si>
    <t>Realizar revisión y actualización al documento PT-SYT-1 Protocolo de ingreso al Centro de Datos del Instituto y actualizar si es necesario.</t>
  </si>
  <si>
    <t>Realizar revisión y actualización del documento GI-SYT-8 Guía para la Gestión de Contraseñas Seguras.</t>
  </si>
  <si>
    <t>Continuar con las capacitaciones sobre el uso y gestión de contraseñas seguras en el marco de las inducciones generales que el Grupo de Talento Humano realiza al personal nuevo del Instituto. Indicador ID 269.</t>
  </si>
  <si>
    <t>Realizar revisión y actualización al documento DZ-SYT-5 Directriz de Retención de copias de Seguridad.</t>
  </si>
  <si>
    <t>Realizar revisión y actualización del documento GI-SYT-8 y aplicar los ajustes que se requieran.</t>
  </si>
  <si>
    <t>Realizar revisión y actualización del documento DZ-SYT-4 y aplicar los ajustes que se requieran.</t>
  </si>
  <si>
    <t>Realizar revisiones anuales del estado de obsolescencia tecnológica del parque de TI del Instituto.</t>
  </si>
  <si>
    <t>Gestionar recursos para realizar el reemplazo de parque tecnológico obsolescente del Instituto.</t>
  </si>
  <si>
    <t>Política</t>
  </si>
  <si>
    <t>Proyecto</t>
  </si>
  <si>
    <t>Descripción del proyecto</t>
  </si>
  <si>
    <t>Entregables</t>
  </si>
  <si>
    <t>Fortalecimiento de la investigación científica con la apropiación de la tecnología para el diagnóstico, conocimiento, conservación y aprovechamiento sostenible de los recursos marinos y costeros del país.</t>
  </si>
  <si>
    <t>Mantenimiento y desarrollo de la base tecnológica de software del INVEMAR actualmente en producción</t>
  </si>
  <si>
    <t>El INVEMAR actualmente tiene desplegados aplicativos de los que hacen uso de manera regular los procesos estratégicos, misionales y de apoyo del INVEMAR, es necesario ejercer las acciones que garanticen su funcionamiento continuo y su actualización de acuerdo a nuevos requerimientos planteados por los usuarios o las necesidades tecnológicas.</t>
  </si>
  <si>
    <t xml:space="preserve">Coordinador de Sistemas y Telemática
</t>
  </si>
  <si>
    <t xml:space="preserve">1. Licencias de paquetes de software.
2. Documentación técnica aplicativos en uso.
</t>
  </si>
  <si>
    <t>x</t>
  </si>
  <si>
    <t>Desarrollo de nuevas aplicaciones de soporte a los procesos de apoyo.</t>
  </si>
  <si>
    <t>Crear y desplegar soluciones de software desde la INTRANET que optimicen y faciliten los procesos de apoyo del INVEMAR. Estas aplicaciones estarán diseñadas para mejorar la eficiencia operativa, la gestión de recursos y la comunicación interna.</t>
  </si>
  <si>
    <t>Fortalecimiento de la gobernanza de la información.</t>
  </si>
  <si>
    <t>Implementación del Marco de Referencia de Arquitectura Empresarial.</t>
  </si>
  <si>
    <t>El proyecto busca cumplir con la Política de Gobierno Digital (Decreto 767 de 2022) y la adopción del Marco de Referencia de Arquitectura Empresarial -MRAE (Resolución 1978 de 2023), para el fortalecimiento en materia de tecnologías de la información y las comunicaciones en INVEMAR (Decreto 415 DE 2016).</t>
  </si>
  <si>
    <t>Fortalecimiento de la infraestructura física, tecnológica y de la gestión administrativa del INVEMAR, para el desarrollo de proyectos de investigación en los temas marinos y costeros.</t>
  </si>
  <si>
    <t>Migrar aplicativos a la nube.</t>
  </si>
  <si>
    <t xml:space="preserve">La migración de toda la plataforma tecnológica desarrollada o adoptada por el INVEMAR tanto para el cumplimiento de sus metas misionales como para los procesos de apoyo, se ha constituido en una obligación para evitar la obsolescencia tecnológica. Todos los fabricantes de software migran sus plataformas tecnológicas hacia versiones CLOUD, de modo que solo aplicaciones de requerimientos muy particulares, bien sea por las condiciones de la licencia de uso o por razones financieras o técnicas se conservaran como servicios ONPREMISE o servicios en la nube.
El proyecto plantea en el mediano plazo contar con al menos cinco aplicativos de software en la nube, de los cuales cuatro serán nuevos, con el objetivo de alcanzar al menos el 70% de los aplicativos de software priorizados por INVEMAR como servicios en la nube.
</t>
  </si>
  <si>
    <t>1. Listado de aplicativos desplegados en la nube y URL de acceso.</t>
  </si>
  <si>
    <t>Fortalecer la infraestructura de conectividad institucional.</t>
  </si>
  <si>
    <t xml:space="preserve">Una vez que la infraestructura de cómputo se encuentre en la nube, la conectividad debe fortalecerse para maximizar el uso de los recursos disponibles. El proyecto debe priorizar la mejora de la conectividad institucional, incluyendo un incremento del ancho de banda de internet en al menos un 50%, pasando de los 300 MB actuales a 450 MB, para asegurar una conexión estable y eficiente hacia las fuentes de datos automatizadas, tales como boyas, videocámaras y equipos de rastreo.
La conectividad debe evaluarse con base en parámetros como velocidad, ancho de banda disponible para las aplicaciones y servicios, y tiempo de disponibilidad garantizado del servicio.
</t>
  </si>
  <si>
    <t>1. Reporte de Calidad del Servicio.</t>
  </si>
  <si>
    <t>Modernizar infraestructura tecnológica.</t>
  </si>
  <si>
    <t xml:space="preserve">El desarrollo de nuevas tecnologías abre oportunidades para mejorar continuamente los procesos y adoptar innovaciones disruptivas que optimicen la eficiencia operativa de la organización. Para INVEMAR, esto implica actualizar y modernizar la infraestructura tecnológica y garantizar su alineación con las necesidades institucionales actuales y futuras.
La actualización tecnológica se basará en:
1. Inventario actualizado de Tics: Identificar y mantener actualizado el inventario de equipos de tecnología y comunicaciones, con su nivel de obsolescencia registrado a través de la plataforma INVGATE. Actualmente, se cuenta con un informe de 2022.
2. Vigilancia tecnológica activa: Realizar un informe anual sobre el estado de la tecnología de interés institucional, evaluando su relevancia y proponiendo mejoras. Aunque esta actividad se desarrolla, no está documentada de manera formal.
3. Ampliación de capacidades de almacenamiento: Incrementar las capacidades de almacenamiento institucional de 22 TB en almacenamiento externo y 28 TB en almacenamiento local, hasta alcanzar 128 TB de almacenamiento externo y 530 TB de almacenamiento local. Esto fortalecerá la capacidad de procesamiento y la seguridad de los datos de la organización.
</t>
  </si>
  <si>
    <t xml:space="preserve">1. Listado de inventario de equipos de tecnología de información y comunicaciones disponibles por año y fechas de vida útil estimada.
2. Informe de actividad de vigilancia tecnológica con recomendaciones.
3. Informe de capacidad de almacenamiento de la infraestructura.
</t>
  </si>
  <si>
    <t>Total</t>
  </si>
  <si>
    <t>Objetivo 6</t>
  </si>
  <si>
    <t>Objetivo 5</t>
  </si>
  <si>
    <t>Objetivo 4</t>
  </si>
  <si>
    <t>Objetivo 3</t>
  </si>
  <si>
    <t>Objetivo 2</t>
  </si>
  <si>
    <t>Objetivo 1</t>
  </si>
  <si>
    <t>% Avance planeado según objetivo</t>
  </si>
  <si>
    <t>% de Avance según objetivo</t>
  </si>
  <si>
    <t>Tercer seguimiento</t>
  </si>
  <si>
    <t>Segundo seguimiento</t>
  </si>
  <si>
    <t>Primer seguimiento</t>
  </si>
  <si>
    <t>Resumen cumplimiento de objetivos (Seguimientos Oficina de Planeación)</t>
  </si>
  <si>
    <t>Ejecutado</t>
  </si>
  <si>
    <t>% de avance planeado:</t>
  </si>
  <si>
    <t>% de avance obtenido:</t>
  </si>
  <si>
    <t>Planeado</t>
  </si>
  <si>
    <t>Participar en las sesiones de la Mesa Sectorial de Gestión Documental del Sector Ambiente para revisar, analizar e incorporar sus lineamientos en los procedimientos y prácticas institucionales, garantizando su adecuada implementación.</t>
  </si>
  <si>
    <t>5.1</t>
  </si>
  <si>
    <t>Lineamientos sectoriales de gestión documental aplicados e incorporados en los procesos institucionales.</t>
  </si>
  <si>
    <t>Aplicar los lineamientos establecidos por la Mesa Sectorial de Gestión Documental - Sector Ambiente.</t>
  </si>
  <si>
    <t>Elaborar e implementar el plan de acción para implementar las acciones de mejora derivadas de la auditoría interna, garantizando su cumplimiento conforme a la normativa aplicable y a la Política de Gestión Documental.</t>
  </si>
  <si>
    <t>Plan de acción elaborado para implementar las mejoras de la auditoría interna.</t>
  </si>
  <si>
    <t>Fortalecer la gestión de la mejora continua a través de acciones que optimicen los procesos archivísticos del Instituto.</t>
  </si>
  <si>
    <t>Revisar la normativa vigente y los lineamientos archivísticos, incorporar los resultados del Diagnóstico Integral de Archivo 2026 y definir los lineamientos y estructura base del documento preliminar del PINAR 2027–2030.</t>
  </si>
  <si>
    <t>Documento preliminar del PINAR 2027–2030 elaborado, con la revisión normativa, el diagnóstico inicial y los lineamientos básicos para su formulación.</t>
  </si>
  <si>
    <t>Iniciar el proceso de actualización del Plan Institucional de Archivos (PINAR) 2027–2030.</t>
  </si>
  <si>
    <t>Formular acciones de mejora basadas en los hallazgos del diagnóstico y consolidar el informe final del DIA.</t>
  </si>
  <si>
    <t>Identificar y evaluar los riesgos asociados a la gestión documental y al estado de los archivos, conforme a los criterios del DIA.</t>
  </si>
  <si>
    <t>Recolectar y analizar la información requerida por el Diagnóstico Integral de Archivo (DIA) en todas las áreas del Instituto.</t>
  </si>
  <si>
    <t>Diagnóstico Integral de Archivo aplicado y con hallazgos que orienten acciones de mejora.</t>
  </si>
  <si>
    <t>Aplicar el Diagnóstico Integral de Archivo (DIA) para evaluar la gestión documental del INVEMAR, identificar riesgos y definir acciones de mejora.</t>
  </si>
  <si>
    <t>Publicar las Tablas de Valoración Documental convalidadas en la página web institucional e iniciar su implementación.</t>
  </si>
  <si>
    <t>Sustentar las Tablas de Valoración Documental ante el Comité Evaluador del Archivo General de la Nación para su revisión y convalidación.</t>
  </si>
  <si>
    <t>Presentar los avances en la elaboración de las Tablas de Valoración Documental ante el Comité Institucional de Gestión y Desempeño.</t>
  </si>
  <si>
    <t>Tablas de Valoración Documental revisadas y convalidadas conforme a los requisitos del PINAR y la normativa archivística vigente.</t>
  </si>
  <si>
    <t>Garantizar la revisión y convalidación de las Tablas de Valoración Documental de acuerdo a lo establecido en el Plan Institucional de Archivos - PINAR</t>
  </si>
  <si>
    <t>Desarrollar y ejecutar las acciones técnicas y administrativas previstas en cada uno de los componentes del PINAR, conforme a la normativa archivística vigente.</t>
  </si>
  <si>
    <t>Planificar, ejecutar y realizar el seguimiento integral de las actividades del PINAR, definiendo responsables, recursos y tiempos, desarrollando las acciones técnicas y administrativas previstas, y documentando los avances conforme a la normativa archivística vigente.</t>
  </si>
  <si>
    <t>Cumplimiento de las actividades del PINAR contribuyendo al fortalecimiento y mejora del Programa de Gestión Documental del Instituto.</t>
  </si>
  <si>
    <t>Evidencia / Observación</t>
  </si>
  <si>
    <t>% Avance Planeado según Objetivo</t>
  </si>
  <si>
    <t>% Avance Planeado</t>
  </si>
  <si>
    <t>% de Avance del objetivo</t>
  </si>
  <si>
    <t>% Avance Actividad</t>
  </si>
  <si>
    <t>SEGUIMIENTO 3</t>
  </si>
  <si>
    <t>SEGUIMIENTO 2</t>
  </si>
  <si>
    <t>SEGUIMIENTO 1</t>
  </si>
  <si>
    <t>FORMULACIÓN</t>
  </si>
  <si>
    <t>¿HUBO MATERIALIZACIÓN DE ALGÚN RIESGO?.  EN CASO POSITIVO ¿CUALES ACCIONES IMPLEMENTÓ?</t>
  </si>
  <si>
    <t>PRINCIPALES DIFICULTADES PRESENTADAS EN EL CUATRIMESTRE</t>
  </si>
  <si>
    <t>Fecha de corte seguimiento</t>
  </si>
  <si>
    <t>CONTROLES FRENTE A LOS RIESGOS</t>
  </si>
  <si>
    <t>La materialización de los riesgos identificados en la matriz del proceso puede afectar el cumplimiento del objetivo del PINAR 2026.</t>
  </si>
  <si>
    <t>RIESGOS QUE PUEDEN AFECTAR EL CUMPLIMIENTO DEL OBJETIVO GENERAL</t>
  </si>
  <si>
    <t>Realizar las actividades proyectadas y de seguimiento en el Plan Institucional de Archivos – PINAR, que permitan dar cumplimiento a la Política de Gestión Documental</t>
  </si>
  <si>
    <t>Fortalecer la política de gestión documental mediante la debida planeación, ejecución y seguimiento de las acciones del PINAR 2026, que aseguren su fortalecimiento del Programa de Gestión Documental.</t>
  </si>
  <si>
    <t>OBJETIVO GENERAL DEL PLAN DE ACCIÓN:</t>
  </si>
  <si>
    <t>Juan Carlos Rosero Villamizar</t>
  </si>
  <si>
    <t>RESPONSABLE DEL CUMPLIMIENTO DEL PLAN DE ACCIÓN:</t>
  </si>
  <si>
    <t xml:space="preserve"> Oficina Archivo y Correspondencia -AYC</t>
  </si>
  <si>
    <t>NOMBRE DEL GRUPO, OFICINA O DEPENDENCIA:</t>
  </si>
  <si>
    <t>FORMULACIÓN Y SEGUIMIENTO PLAN DE ACCIÓN GRUPOS, OFICINAS Y DEPENDENCIAS</t>
  </si>
  <si>
    <t>FT-PLA-12
Versión 5</t>
  </si>
  <si>
    <t>S. Rincón / SRA</t>
  </si>
  <si>
    <t>S. Díaz / DOR</t>
  </si>
  <si>
    <t>E.Benjumea/TAL</t>
  </si>
  <si>
    <t xml:space="preserve">Revisó </t>
  </si>
  <si>
    <t>PL-TAL-1 Plan Estratégico ce Capacitación del Invemar</t>
  </si>
  <si>
    <t xml:space="preserve"> DOCUMENTOS DE REFERENCIA </t>
  </si>
  <si>
    <t>PORCENTAJE DE AVANCE TOTAL DEL PLAN</t>
  </si>
  <si>
    <t>Certificado de la capacitación y/o listado de asitencia y el FT -TAL-4 Evaluación de la Eficacia de la capacitación</t>
  </si>
  <si>
    <t>Actulización normativa</t>
  </si>
  <si>
    <t>Curso/ Socialización</t>
  </si>
  <si>
    <t>Programa de Transparencia y etica pública</t>
  </si>
  <si>
    <t xml:space="preserve">Actualización temática según necesidades del área </t>
  </si>
  <si>
    <t>DE APOYO</t>
  </si>
  <si>
    <t>LABIMA-GEO</t>
  </si>
  <si>
    <t>Teórico–práctica</t>
  </si>
  <si>
    <t xml:space="preserve">Operación de drones con cámara multiespectral y procesamiento de datos aplicados al monitoreo ambiental- Dirigida a pilotos drone Invemar (Max 10 Participantes) </t>
  </si>
  <si>
    <t>BEM</t>
  </si>
  <si>
    <t>julio (aun por concretar)</t>
  </si>
  <si>
    <t>Virtual y presencial</t>
  </si>
  <si>
    <t>Gestión de datos derivados de ADN</t>
  </si>
  <si>
    <t>Curso Presencial</t>
  </si>
  <si>
    <t>Curso Vitual</t>
  </si>
  <si>
    <t>Interregional Training Course on Carbonate System Measurements for the Assessment of the Ocean Mean Acidity Indicator (SDG 14.3.1)  - LABCAM</t>
  </si>
  <si>
    <t xml:space="preserve">Curso / Taller </t>
  </si>
  <si>
    <t>Curso Taller REDCAM 2026. Evaluación de los 25 años de la REDCAM - ESC</t>
  </si>
  <si>
    <t>Validación de métodos analíticos -  Elaboración de plan e informe de validación  - LABCAM</t>
  </si>
  <si>
    <t>Validación de métodos analíticos -  Generalidades y figuras de merito - LABCAM</t>
  </si>
  <si>
    <t>Calibración y verificación metrologíca - Volumen - LABCAM</t>
  </si>
  <si>
    <t>Calibración y verificación metrologíca - Temperatura - LABCAM</t>
  </si>
  <si>
    <t>Calibración y verificación metrologíca - Masa   - LABCAM</t>
  </si>
  <si>
    <t>por confirmar</t>
  </si>
  <si>
    <t>Congreso, simposio, curso, taller</t>
  </si>
  <si>
    <t>Econompia de recursos naturales</t>
  </si>
  <si>
    <t>Evaluación y manejo de pesquerías</t>
  </si>
  <si>
    <t>Bioprospección marina</t>
  </si>
  <si>
    <t>Certificado</t>
  </si>
  <si>
    <t>APD Drones (en el marco del GEF7-CGSM)</t>
  </si>
  <si>
    <t>Curso Avanzado en Fotogrametría con Drones – CAF APD en el marco del GEF7-CGSM</t>
  </si>
  <si>
    <t>GEZ</t>
  </si>
  <si>
    <t>ÁREA MISIONAL</t>
  </si>
  <si>
    <t>Curso Piloto UAS / Drone APD en el marco del GEF7-CGSM</t>
  </si>
  <si>
    <t>ICDE-IGAC</t>
  </si>
  <si>
    <t>Cursos</t>
  </si>
  <si>
    <t>Hoja de ruta de fortalecimiento de capacidades en calidad y gestión de datos e información geográfica (LabSIS)</t>
  </si>
  <si>
    <t>Informe</t>
  </si>
  <si>
    <t>SGC</t>
  </si>
  <si>
    <t>Intercambio de experiencias interinstitucional</t>
  </si>
  <si>
    <t>Visita institucional para el intercambio de experiencias en gestión de datos e información ambiental (GDB Corporativa) con el Servicio Geologico Colombiano (SGC) (labSIS)</t>
  </si>
  <si>
    <t>Certfiicado</t>
  </si>
  <si>
    <t>INVEMAR</t>
  </si>
  <si>
    <t>Actualizacion temática según necesidades del área (OTGA -Curso Nacional - Linea TIP)</t>
  </si>
  <si>
    <t>MSPglobal programa -UNESCO</t>
  </si>
  <si>
    <t>Actualizacion temática según necesidades del área en el proyecto MSPglobal (TIP)</t>
  </si>
  <si>
    <t>Listado de asistencia</t>
  </si>
  <si>
    <t>Componente 1 y Salvaguardas sociales del GEF CGSM</t>
  </si>
  <si>
    <t>Capactación en perspectiva de género (GEF7CGSM)</t>
  </si>
  <si>
    <t>Componente 3 del GEF CGSM</t>
  </si>
  <si>
    <t>Manejo eficiente del recurso hídrico en plataforma virtual de CENIPALMA (GEF7-CGSM)</t>
  </si>
  <si>
    <t>Fortalecimiento de capacidades a extensionistas del GEF7-CGSM en producción agropecuaria con enfoque de género</t>
  </si>
  <si>
    <t>COM</t>
  </si>
  <si>
    <t>ADI</t>
  </si>
  <si>
    <t>PLA</t>
  </si>
  <si>
    <t>JUR</t>
  </si>
  <si>
    <t>ESTRATÉGICA</t>
  </si>
  <si>
    <t>FECHA CAPACITACIÓN</t>
  </si>
  <si>
    <t>NOMBRE TRABAJADORES CAPACITADOS</t>
  </si>
  <si>
    <t>NO. DE TRABAJADORES CAPACITADOS</t>
  </si>
  <si>
    <t>NOMBRE CAPACITACIÓN</t>
  </si>
  <si>
    <t>EJECUTADA SI/NO</t>
  </si>
  <si>
    <t>NUMERO DE CAPACITACIONES</t>
  </si>
  <si>
    <t>TIPO DE CAPACITACION</t>
  </si>
  <si>
    <t>TEMATICA A CONSIDERAR</t>
  </si>
  <si>
    <t xml:space="preserve">PROGRAMA O GRUPO </t>
  </si>
  <si>
    <t>AREA</t>
  </si>
  <si>
    <t>PLAN DE AUSTERIDAD EN EL GASTO Y GESTIÓN AMBIENTAL 2023</t>
  </si>
  <si>
    <r>
      <rPr>
        <b/>
        <sz val="10"/>
        <color theme="1"/>
        <rFont val="Arial"/>
        <family val="2"/>
      </rPr>
      <t>Caracterización población beneficiaria:</t>
    </r>
    <r>
      <rPr>
        <sz val="10"/>
        <color theme="1"/>
        <rFont val="Arial"/>
        <family val="2"/>
      </rPr>
      <t xml:space="preserve">
Teniendo en cuenta datos sociodemográficos obtenidos en el Grupo Talento Humano, se realiza caracterización de la población trabajadora, tomando como base 300  trabajadores de los cuales  el 5% pertenece al área estratégica, 61% al área misional y el 32% a las áreas de apoyo. El 52 % de los trabajadores son mujeres y el 42% son hombres.
</t>
    </r>
    <r>
      <rPr>
        <b/>
        <sz val="10"/>
        <color theme="1"/>
        <rFont val="Arial"/>
        <family val="2"/>
      </rPr>
      <t>Hobbies e intereses:</t>
    </r>
    <r>
      <rPr>
        <sz val="10"/>
        <color theme="1"/>
        <rFont val="Arial"/>
        <family val="2"/>
      </rPr>
      <t xml:space="preserve"> Actividad física, deporte, tiempo libre de ocio y descanso, tiempo en familia.
</t>
    </r>
    <r>
      <rPr>
        <b/>
        <sz val="10"/>
        <color theme="1"/>
        <rFont val="Arial"/>
        <family val="2"/>
      </rPr>
      <t xml:space="preserve">Generalidades de las actividades del Plan de bienestar: </t>
    </r>
    <r>
      <rPr>
        <sz val="10"/>
        <color theme="1"/>
        <rFont val="Arial"/>
        <family val="2"/>
      </rPr>
      <t xml:space="preserve">
Las actividades del Plan están encaminadas a la atención integral de los trabajadores, abordando temas relacionados con:
- Celebración de fechas especiales
- Estilos de vida saludable, 
- Fortalecimiento de la cultura corporativa a través de la divulgación de los valores y principios institucionales, y beneficios institucionales.
- Diligencias y finanzas personales a través de las ferias comerciales.
- Fomento de la sana convivencia, el clima laboral a través de las actividades de bienestar, y la salud mental y física.
- Clausura de actividades. 
</t>
    </r>
    <r>
      <rPr>
        <b/>
        <sz val="10"/>
        <color theme="1"/>
        <rFont val="Arial"/>
        <family val="2"/>
      </rPr>
      <t>Canales de comunicación de las actividades de bienestar:</t>
    </r>
    <r>
      <rPr>
        <sz val="10"/>
        <color theme="1"/>
        <rFont val="Arial"/>
        <family val="2"/>
      </rPr>
      <t xml:space="preserve">
Desde el área de Talento Humano, continuamos fortaleciendo el posicionamiento del área desde actividades que generen espacios de bienestar, esparcimiento y sana convivencia desde el lema "Invemar Contigo". La divulgación  de las actividades que se han programado continuarán siendo  socializadas a través de medios físicos y  virtuales.
</t>
    </r>
  </si>
  <si>
    <t>Personal Vinculado
 (Aprox. 300 personas).</t>
  </si>
  <si>
    <t>12 de Diciembre</t>
  </si>
  <si>
    <t>Realizar la Clausura de actividades</t>
  </si>
  <si>
    <t>19 de marzo.
17 y 18 de septiembre.</t>
  </si>
  <si>
    <t>Realizar Jornadas con proveedores para proporcionar al personal un espacio para  diligencias personales en sede y de actividad física/mental.</t>
  </si>
  <si>
    <t>22 y 30 de enero.
20 y 26 de febrero.
20 y 27 de marzo.
24 y 30 de abril.
22 y 29 de mayo.
19 y 30 de junio.
24 y 30 de julio.
21 y 28 de agosto.
22 y 29 de septiembre.
22 y 29 de octubre.
20 y 27 de noviembre.
10 y 18 de diciembre.</t>
  </si>
  <si>
    <t xml:space="preserve">Socializar por el canal de divulgación del Instituto los ingresos de personal, cumpleaños y situaciones de interés general. </t>
  </si>
  <si>
    <t xml:space="preserve">13 de febrero.
11 de junio
18 de septiembre.
16,17,18, 21,22 y 23 de diciembre.
</t>
  </si>
  <si>
    <t>Organizar actividades generales para celebrar Carnaval,  Mundial de Futbol, Amor y Amistad, Navidad.</t>
  </si>
  <si>
    <t>08 de mayo.
19 de junio.</t>
  </si>
  <si>
    <t>Coordinar el desarrollo de actividades para conmemorar: día de la madre, día del padre.</t>
  </si>
  <si>
    <t>18 de febrero.
16 de abril.
17 de junio.
13 de agosto.
14 de octubre.
06 de noviembre.
12 de noviembre.</t>
  </si>
  <si>
    <t>Socializar  los  beneficios institucionales  de acuerdo a lo establecido en la GI-TAL-4 en las jornadas de inducción y reinducción del personal del Instituto.</t>
  </si>
  <si>
    <t>24 de marzo 
12 de junio
24 de septiembre
03 de diciembre</t>
  </si>
  <si>
    <t xml:space="preserve">Realizar tips sobre los valores y principios institucionales a socializar en el canal de Divulgación del Instituto </t>
  </si>
  <si>
    <t>PLAN DE BIENESTAR AÑO 2026</t>
  </si>
  <si>
    <t>PL-TAL-2
Versión: 11</t>
  </si>
  <si>
    <t>VLADIMIR GARRIDO</t>
  </si>
  <si>
    <t>Periodo de seguimiento
                                                      ANUAL</t>
  </si>
  <si>
    <t>TOTAL AÑO</t>
  </si>
  <si>
    <t>Periodo de seguimiento
                                               CUARTO TRIMESTRE</t>
  </si>
  <si>
    <t>Periodo de seguimiento
                                                   TERCER TRIMESTRE</t>
  </si>
  <si>
    <t>Periodo de seguimiento
                                                 SEGUNDO TRIMESTRE</t>
  </si>
  <si>
    <t>Periodo de seguimiento
                                                    PRIMER TRIMESTRE</t>
  </si>
  <si>
    <t>CUMPLIMIENTO ACUMULADO</t>
  </si>
  <si>
    <t>Plataforma Kawak
Indicadores STA</t>
  </si>
  <si>
    <t>(No. de indicadores medidos y reportados / No. de indicadores definidos) * 100</t>
  </si>
  <si>
    <t>% de cumplimiento</t>
  </si>
  <si>
    <t>Medición de indicadores</t>
  </si>
  <si>
    <t>Plataforma Kawak</t>
  </si>
  <si>
    <t>(No. de planes de acción enfocados al mantenimiento y mejora continua del SG-STA cumplidos / No. de planes de acción enfocados al mantenimiento y mejora continua del SG-STA definidos) * 100</t>
  </si>
  <si>
    <t>Ejecución de planes de acción enfocados al mantenimiento y mejora continua del SG-STA</t>
  </si>
  <si>
    <t>Procedimientos documentados que respaldan el SG-SSTA</t>
  </si>
  <si>
    <t>Semestral</t>
  </si>
  <si>
    <t>(Docs actualizados / Docs programados)*100</t>
  </si>
  <si>
    <t>% de documentos actualizados</t>
  </si>
  <si>
    <t>Actualización y mantenimiento del STA</t>
  </si>
  <si>
    <t>Gestión del sistema</t>
  </si>
  <si>
    <t>Promover el mejoramiento continuo del sistema de gestión de seguridad y salud en el trabajo en el Instituto, para fomentar el cumplimiento de las exigencias legales</t>
  </si>
  <si>
    <t>Registros de inspecciones
Cronograma de actividades del plan STA</t>
  </si>
  <si>
    <t>(Inspecciones realizadas / Programadas)*100</t>
  </si>
  <si>
    <t>% de inspecciones ejecutadas</t>
  </si>
  <si>
    <t>Desarrollo de las inspecciones planificadas en el cronograma de inspecciones dentro del plan de trabajo anual</t>
  </si>
  <si>
    <t>Inspecciones</t>
  </si>
  <si>
    <t>Registros de asistencia
Cronograma de actividades del plan STA</t>
  </si>
  <si>
    <t>≤80%</t>
  </si>
  <si>
    <t>(No. de participantes en las actividades implementadas /
Promedio de población objeto)*100</t>
  </si>
  <si>
    <t>% de cobertura</t>
  </si>
  <si>
    <t>Cobertura</t>
  </si>
  <si>
    <t>≤90%</t>
  </si>
  <si>
    <t>(Capacitaciones realizadas / Programadas)*100</t>
  </si>
  <si>
    <t>% de capacitaciones ejecutadas</t>
  </si>
  <si>
    <t>Ejecución del plan de formación</t>
  </si>
  <si>
    <t>Lograr la disminución en la ocurrencia y severidad de los accidentes laborales con respecto al año inmediatamente anterior</t>
  </si>
  <si>
    <t>Cronograma de actividades del plan STA
Actas de reunión gerencial trimestral</t>
  </si>
  <si>
    <t>(No. de actividades ejecutadas en materia de gestión ambiental / No. de actividades planificadas) * 100</t>
  </si>
  <si>
    <t>Ejecución de las actividades en materia de gestión ambiental dando alcance a los lineamientos establecidos en el PL-STA-1</t>
  </si>
  <si>
    <t>Disminuir o mantener el consumo de KW per cápita (cada trabajador vinculado)
Disminuir o mantener el consumo en metros cúbicos de agua per cápita (cada trabajador vinculado)</t>
  </si>
  <si>
    <t xml:space="preserve">Matriz de requisitos legales </t>
  </si>
  <si>
    <t>(No. de requisitos legales cumplidos / No. de requisitos legales aplicables) * 100</t>
  </si>
  <si>
    <t>Evaluación normativa</t>
  </si>
  <si>
    <t xml:space="preserve"> Garantizar el cumplimiento  de los requisitos legales en materia de seguridad, salud en el trabajo y ambiente que apliquen al Instituto.</t>
  </si>
  <si>
    <t>Cronograma de actividades del plan STA</t>
  </si>
  <si>
    <t>(No. de actividades ejecutadas en materia de prevención de alcohol y drogas / No. de actividades planificadas) * 100</t>
  </si>
  <si>
    <t>Prevención de alcohol, tabaco y drogas</t>
  </si>
  <si>
    <t xml:space="preserve">Interiorizar en los trabajadores del Instituto la Directriz de Prevención y Control de la Farmacodependencia, el alcoholismo y el tabaquismo </t>
  </si>
  <si>
    <t>(No. de actividades ejecutadas en materia de seguridad industrial / No. de actividades planificadas) * 100</t>
  </si>
  <si>
    <t>Ejecución de las actividades generales en materia de seguridad industrial definidas dentro del cronograma del plan de trabajo anual SSTA</t>
  </si>
  <si>
    <t>Seguridad industrial</t>
  </si>
  <si>
    <t>Cumplir con al menos el 90% del plan de trabajo anual del SG-SSTA</t>
  </si>
  <si>
    <t xml:space="preserve">Σ del % de cobertura de las actividades desarrolladas en los programas de vigilancia epidemiológica  / No. de programas de vigilancia epidemiológica </t>
  </si>
  <si>
    <t>Seguimiento a la población objeta cubierta en las actividades desarrolladas en el marco de los programas de vigilancia epidemiológica</t>
  </si>
  <si>
    <t xml:space="preserve">Σ del % de cumplimiento de las actividades desarrolladas en los programas de vigilancia epidemiológica / No. de programas de vigilancia epidemiológica </t>
  </si>
  <si>
    <t>Ejecución de las actividades de los programas de vigilancia epidemiológica en general establecidas dentro del cronograma del plan de trabajo anual SSTA</t>
  </si>
  <si>
    <t>Vigilancia de la salud</t>
  </si>
  <si>
    <t>Prevenir la aparición de enfermedades laborales en el personal investigador, administrativo y operativo del INVEMAR.</t>
  </si>
  <si>
    <t>(No. de actividades ejecutadas en materia de gestión de emergencias / No. de actividades planificadas) * 100</t>
  </si>
  <si>
    <t>Desarrollo de actividades generales en materia de gestión de emergencias</t>
  </si>
  <si>
    <t>Informes de simulacro</t>
  </si>
  <si>
    <t>(Simulacros realizados / Programados)*100</t>
  </si>
  <si>
    <t>% de simulacros ejecutados</t>
  </si>
  <si>
    <t>Desarrollo de simulacros</t>
  </si>
  <si>
    <t>Emergencias</t>
  </si>
  <si>
    <t>Cronograma de actividades del plan STA
FT-STA-6 Plan de acción del programa de gestión de riesgos prioritarios</t>
  </si>
  <si>
    <t>Σ del % de cobertura de las actividades desarrolladas en los programas de gestión de riesgo / No. de programas de los programas de gestión de riesgo</t>
  </si>
  <si>
    <t>Seguimiento a la población objeta cubierta en las actividades desarrolladas en el marco de los programas de gestión de riesgos</t>
  </si>
  <si>
    <t>Σ del % de cumplimiento de las actividades desarrolladas en los programas de gestión de riesgos/ No. de programas de gestión de riesgos</t>
  </si>
  <si>
    <t>Ejecución de las actividades de control de los programas de gestión de riesgos establecidas dentro del cronograma del plan de trabajo anual SSTA</t>
  </si>
  <si>
    <t>Cumplir con al menos el 90% del plan de trabajo anual del SG-SSTA programado</t>
  </si>
  <si>
    <t>Matriz de e identificación de peligros y evaluación de riesgos</t>
  </si>
  <si>
    <t>(Áreas evaluadas / Total áreas)*100</t>
  </si>
  <si>
    <t>% de áreas evaluadas</t>
  </si>
  <si>
    <t>Identificación y evaluación de peligros</t>
  </si>
  <si>
    <t>Gestión del riesgo</t>
  </si>
  <si>
    <t>Implementar sistemas de tratamiento para los riesgos significativos, que aporten a disminuir la probabilidad de ocurrencia y las consecuencias.</t>
  </si>
  <si>
    <t>MEDICION</t>
  </si>
  <si>
    <t>SOPORTE</t>
  </si>
  <si>
    <t>PERIODICIDAD DE SEGUIMIENTO</t>
  </si>
  <si>
    <t>INDICADOR</t>
  </si>
  <si>
    <t>ACTIVIDAD MACRO</t>
  </si>
  <si>
    <t>EJE ESTRATEGICO</t>
  </si>
  <si>
    <t>OBJETIVO STA</t>
  </si>
  <si>
    <t>FECHA DE REVISION</t>
  </si>
  <si>
    <t>AÑO 2026</t>
  </si>
  <si>
    <t>PL-STA-2
Versión 12</t>
  </si>
  <si>
    <t>Elaborar plan de acción conjunta año 2026 para la ARL</t>
  </si>
  <si>
    <t>Elaborar plan de trabajo SSTA año 2026</t>
  </si>
  <si>
    <t>Desarrollo del plan  de intervención de resultados de la batería psicosocial año 2025</t>
  </si>
  <si>
    <t>Recertificación de elementos de protección contra caídas</t>
  </si>
  <si>
    <t>Desarrollo de mediciones higiénica ocupacionales a productos químicos en laboratorios (según resultados de valoración de riesgo año 2025 y/o necesidades según interes higiénica)</t>
  </si>
  <si>
    <t>CRONOGRAMA DE ACTIVIDADES EN MATERIA DE SEGURIDAD, SALUD EN EL TRABAJO Y AMBIENTE 2026</t>
  </si>
  <si>
    <t>CUMPLIMIENTO DEL PROGRAMA DE CAPACITACIÓN SSTA 2026</t>
  </si>
  <si>
    <t>EFICACIA DEL PROGRAMA DE CAPACITACIÓN SSTA 2026</t>
  </si>
  <si>
    <t>0 accidentes de trabajo asociados a caídas en terrenos irregulares</t>
  </si>
  <si>
    <t># de accidentes de trabajo asociados a caídas en terrenos irregulares</t>
  </si>
  <si>
    <t>Reducir el riesgo de caídas, torceduras y lesiones musculoesqueléticas durante el desplazamiento en terrenos irregulares</t>
  </si>
  <si>
    <t>Importancia del bastón como apoyo
• Ajuste correcto de altura
• Técnica de apoyo en ascensos y descensos
• Uso en terrenos resbaladizos e irregulares
• Mantenimiento y revisión del equipo</t>
  </si>
  <si>
    <t>Uso de baston de senderismo</t>
  </si>
  <si>
    <t>• Identificación de riesgos en terrenos irregulares
• Uso adecuado de calzado y EPP
• Técnicas de desplazamiento seguro
• Señalización preventiva
• Manejo defensivo en terrenos irregulares
• Procedimientos de tránsito seguro
• Reporte de condiciones inseguras</t>
  </si>
  <si>
    <t>Medidas de seguridad para el transito de terrenos irregulares para peatones y conductores</t>
  </si>
  <si>
    <t>Periodo de seguimiento
                                   TOTAL ANUAL</t>
  </si>
  <si>
    <t>Periodo de seguimiento
                               TERCER TRIMESTRE</t>
  </si>
  <si>
    <t>Periodo de seguimiento
                             SEGUNDO TRIMESTRE</t>
  </si>
  <si>
    <t>TOTAL</t>
  </si>
  <si>
    <t>Noviembre</t>
  </si>
  <si>
    <t>Agosto</t>
  </si>
  <si>
    <t>Julio</t>
  </si>
  <si>
    <t>Abril</t>
  </si>
  <si>
    <t>Febrero</t>
  </si>
  <si>
    <t>Enero</t>
  </si>
  <si>
    <t xml:space="preserve">% DE EJECUCION </t>
  </si>
  <si>
    <t>MES</t>
  </si>
  <si>
    <t>ACTIVIDADES PENDIENTES</t>
  </si>
  <si>
    <t>Cumplir con las actividades, inspecciones y capacitaciones planificadas para el año 2026 dentro del SG-SSTA del Invemar</t>
  </si>
  <si>
    <t>SEGUIMIENTO PLAN DE TRABAJO SSTA 2026</t>
  </si>
  <si>
    <t>Objetivo 7</t>
  </si>
  <si>
    <t>7.2</t>
  </si>
  <si>
    <t>Plan de Adquisiciones Anual del Instituto</t>
  </si>
  <si>
    <t>7.1</t>
  </si>
  <si>
    <t>Documento a Coordinadores y Jefes de área.</t>
  </si>
  <si>
    <t>Corregir la posibilidad de afectación reputacional por pérdida de integridad de la información por fallas en accesibilidad a la información debido a la obsolescencia tecnológica.</t>
  </si>
  <si>
    <t>6.2</t>
  </si>
  <si>
    <t>Documento actualizado</t>
  </si>
  <si>
    <t>6.1</t>
  </si>
  <si>
    <t>Corregir la posibilidad de afectación reputacional por pérdida de confidencialidad debido al acceso no autorizado a las carpetas de usuarios ocasionado por la captación de contraseñas de los usuarios de dominio.</t>
  </si>
  <si>
    <t>Realizar revisión y actualización al documento DZ-SYT-4 Directriz Control de Acceso.</t>
  </si>
  <si>
    <t>5.3</t>
  </si>
  <si>
    <t>5.2</t>
  </si>
  <si>
    <t>Realizar revisión y actualización al documento PR-SYT-4 Procedimiento para la Gestión de cambios a los flujos de Laserfiche, actualización a los sistemas de información y sistemas operativos.</t>
  </si>
  <si>
    <t>Corregir la posibilidad de afectación reputacional por pérdida de integridad debido a fallas en algún o algunos sistemas de información ocasionado por la modificación no controlada de los sistemas de información en producción. (R5).</t>
  </si>
  <si>
    <t>Realizar sensibilización sobre el uso del correo y las amenazas constantes del entorno cibernético.</t>
  </si>
  <si>
    <t>Divulgaciones y capacitaciones.</t>
  </si>
  <si>
    <t>Corregir la posibilidad de afectación reputacional por pérdida de confidencialidad por daño a la información del Instituto por causa de recepción de correos sospechosos debido a suplantación del correo electrónico. (R4).</t>
  </si>
  <si>
    <t xml:space="preserve">Realizar seguimiento y control a la Bitácora de Ingresos al Centro de Datos por personal externo al Instituto, asegurando que se realice el registro completo en ésta y revisar los accesos realizados por control biometrico instalado en la puerta de acceso al centro de datos. </t>
  </si>
  <si>
    <t>Registro de ingresos en bitacóra.
Informe de acceso biométricos.</t>
  </si>
  <si>
    <t>Corregir la posibilidad de afectación económica por pérdida de disponibilidad ocasionada por la interrupción en la continuidad de los servicios tecnológicos en el INVEMAR debido a acceso no autorizado al centro de datos. (R3)</t>
  </si>
  <si>
    <t>Realizar sensibilización en temas relacionados con el proceso de backup de la información contenida en los PC de los trabajadores y de las cuentas de correo y OneDrive de los mismos.</t>
  </si>
  <si>
    <t xml:space="preserve">Realizar seguimiento a la ejecución automática del proceso de backup a las bases de datos institucionales. </t>
  </si>
  <si>
    <t>Evidencia de seguimiento</t>
  </si>
  <si>
    <t>Corregir la posibilidad de afectación reputacional por pérdida de integridad de la información o fallas en el proceso de backup debido al incumplimiento de los lineamientos de respaldo de información digital. (R2).</t>
  </si>
  <si>
    <t>Listas de asistencia</t>
  </si>
  <si>
    <t>Revisar y actualizar el documento AX-SYT-13 Anexo 1. Guía de Datos Personales - Listado Bases de Datos Personales.</t>
  </si>
  <si>
    <r>
      <t>Realizar revisión de la GI-JUR-1 Guía Tratamiento de Datos Personales</t>
    </r>
    <r>
      <rPr>
        <sz val="10"/>
        <rFont val="Tahoma"/>
        <family val="2"/>
      </rPr>
      <t xml:space="preserve"> </t>
    </r>
    <r>
      <rPr>
        <sz val="10"/>
        <color indexed="62"/>
        <rFont val="Tahoma"/>
        <family val="2"/>
      </rPr>
      <t xml:space="preserve">y realizar los ajustes pertinentes, así como el registro de nuevas bases de datos personales en la SIC. </t>
    </r>
  </si>
  <si>
    <t>Corregir la posibilidad de afectación reputacional por pérdida de confidencialidad por manejo inadecuado en el tratamiento de los datos personales que ingresan al instituto por lo diferentes canales a causa del desconocimiento de la debida aplicación e interpretación de la norma de tratamiento de datos personales (R1).</t>
  </si>
  <si>
    <t>Los definidos en la matriz de riesgos del proceso.</t>
  </si>
  <si>
    <t>Limitación de recursos o retraso en la  ejecución de las actividades del plan de acción.</t>
  </si>
  <si>
    <t>Implementar procedimientos, mecanismos y herramientas que nos permitan garantizar la protección de los activos de información en el Instituto.</t>
  </si>
  <si>
    <t>Identificar, evaluar y mitigar los riesgos que puedan afectar la confidencialidad, integridad y disponibilidad de la información en el Instituto.</t>
  </si>
  <si>
    <t xml:space="preserve">RAÚL CARRERA </t>
  </si>
  <si>
    <t>GRUPO DE SISTEMAS Y TELEMÁTICA -SYT</t>
  </si>
  <si>
    <t>Adquisición, implementación y puesta en marcha de la herramienta WAF (Web Application Firewall) para protección de las aplicaciones institucionales.</t>
  </si>
  <si>
    <t>Adquisición de soporte extendido de actualizaciones de seguridad para SO Windows 10.</t>
  </si>
  <si>
    <t>Adquisición, implementación y puesta en marcha de nuevo de software antivirus y protección de correo.</t>
  </si>
  <si>
    <t>Renovación de Switches de nueva generación, configuración y puesta en marcha para la mejora de la seguridad de la información y la infraestructura tecnológica.</t>
  </si>
  <si>
    <t>Renovación de AP´s, configuración y puesta en marcha para la mejora de la seguridad de la información y la infraestructura tecnológica.</t>
  </si>
  <si>
    <t>Contratos con los proveedores de los servicios identificados en cada ítem.</t>
  </si>
  <si>
    <t>Realizar modernización de la infraestructura tecnológica.</t>
  </si>
  <si>
    <t>Verificar la creación de nuevas bases de datos en las dependencias que contienen información personal y registrar en el Banco Nacional de Bases de Datos - SIC.</t>
  </si>
  <si>
    <t>2.7</t>
  </si>
  <si>
    <t>Realizar la elaboración del Plan de Mejora de los resultados de la Auditoria de Control Interno a la implementación de la Política de Seguridad Digital , efectuar el seguimiento y realizar el registro oportuno de los avances de las actividades planeadas dispuestos en KAWAK.</t>
  </si>
  <si>
    <t>2.6</t>
  </si>
  <si>
    <t>Realizar la revisión de los documentos generados por SYT y registrar en Revisión por Documento, los que no requieran cambios.</t>
  </si>
  <si>
    <t>Efectuar la revisión y evaluación de cumplimiento de la Declaración de Aplicabilidad del Módulo de Seguridad y Privacidad de la Información con base en la ISO27001:2022 y aprobarla.</t>
  </si>
  <si>
    <t>Realizar monitoreo de los avances de cumplimiento de los indicadores de seguridad establecidos en el Sistema Kawak: ID163 - ID243 - ID269 - ID301.</t>
  </si>
  <si>
    <t>Realizar seguimiento y actualización a los documentos relacionados con los controles definidos en la matriz de riesgos.
a) Revisar y coordinar con JUR la actualización del documento GI-JUR-1 V5 Guía de Tratamiento de Datos Personales.
b) Revisar y actualizar el documento AX-SYT-13 Anexo 1. Guía de Datos Personales - Listado Bases de Datos Personales.
c) Realizar sensibilización en temas de tratamiento de datos personales a los trabajadores, durante sesiones de inducción y reinducción impartida por el Grupo de Talento Humano.
d) Realizar actualización del documento AX-SYT-2 Anexo 2 PR-SYT-1 Procedimiento de backup y restauración de BD Oracle.
e) Realizar la actualización del documento IT-SYT-1 Backup Usuarios Finales.
f) Realizar seguimiento a la ejecución automática del proceso de backup a las bases de datos institucionales. 
g) Realizar sensibilización en temas relacionados con el proceso de backup de la información contenida en los PC de los trabajadores y de las cuentas de correo y OneDrive de los mismos.
h) Realizar revisión y actualización al documento PT-SYT-1 Protocolo de ingreso al Centro de Datos del Instituto y actualizar si es necesario.
i) Realizar seguimiento y control a la Bitácora de Ingresos al Centro de Datos por personal externo al Instituto. Verificar que se realice el registro completo en ésta.
j) Realizar seguimiento a los accesos realizados por el control biométrico instalado en la puerta de acceso de el centro de datos.
k) Realizar revisión y actualización del documento GI-SYT-8 Guía para la Gestión de Contraseñas Seguras.
l) Continuar con las capacitaciones sobre el uso y gestión de contraseñas seguras en el marco de las inducciones generales que el Grupo de Talento Humano realiza al personal nuevo del Instituto. Indicador ID 269.
m) Realizar sensibilización sobre el uso del correo y las amenazas constantes del entorno cibernético.
n) Realizar revisión y actualización al documento PR-SYT-4 Procedimiento para la Gestión de cambios a los flujos de laserfiche, actualización a los sistemas de información y sistemas operativos.
ñ)Realizar revisión y actualización al documento DZ-SYT-5 Directriz de Retención de copias de Seguridad.
o) Realizar revisión y actualización al documento DZ-SYT-4 Directriz Control de Acceso.</t>
  </si>
  <si>
    <t>Realizar semestralmente la evaluación al MSPI a través de la herramienta de autodiagnóstico de seguridad y privacidad de la información en su nueva versión.</t>
  </si>
  <si>
    <t>Realizar seguimiento, evaluación y mejora de la seguridad  y privacidad de la información.</t>
  </si>
  <si>
    <t>Elaborar informe de vulnerabilidades de los servidores de producción misionales y administrativos.</t>
  </si>
  <si>
    <t>1.12</t>
  </si>
  <si>
    <t>Realizar la revisión y actualización de la GI-SYT-7 Guía para la formulación del Plan de Tratamiento de Riesgos de Seguridad de la Información, conforme a los nuevos lineamientos emitidos por MinTIC.</t>
  </si>
  <si>
    <t>1.11</t>
  </si>
  <si>
    <t>Realizar revisión y actualización al Plan de Tratamiento de Riesgos de Seguridad y Privacidad de la Información.</t>
  </si>
  <si>
    <t>1.10</t>
  </si>
  <si>
    <t>Realizar la revisión y actualización del documento PL-SYT-4 Plan de Capacitación, Sensibilización y Comunicación en Seguridad de la Información.</t>
  </si>
  <si>
    <t>1.9</t>
  </si>
  <si>
    <t>Realizar la revisión y actualización del documento PL-SYT-5 Plan de Control Operacional de la Seguridad de la Información, en caso que aplique.</t>
  </si>
  <si>
    <t>1.8</t>
  </si>
  <si>
    <t>Realizar la revisión y actualización del documento PR-SYT-3 Procedimiento para la administración de cuentas de usuario, en caso que aplique.</t>
  </si>
  <si>
    <t>Realizar la elaboración y aprobación del PL-SYT-7 Plan de Continuidad de Negocio del Instituto.</t>
  </si>
  <si>
    <t>Realizar la revisión y actualización del PL-SYT-3 Plan Estratégico de Seguridad y Privacidad de la Información para la vigencia 2027-2030.</t>
  </si>
  <si>
    <t>Realizar la revisión y actualización del documento PR-SYT-7 Procedimiento para la gestión de incidentes de seguridad de la información, ajustando categorización de incidentes.</t>
  </si>
  <si>
    <t>Realizar la revisión y actualización del documento MN-SYT-1 Manual de Lineamientos de Seguridad y Privacidad de la Información frente a la NTC 27001:2022.</t>
  </si>
  <si>
    <t>Realizar la revisión y actualización del documento DZ-SYT-2 Directriz General de Seguridad y Privacidad de la Información frente a la NTC 27001:2022.</t>
  </si>
  <si>
    <t>Elaboración, actualización de planes,  manuales, directrices y procedimientos asociados a la mejora continua de la seguridad y privacidad de la información en el Instituto.</t>
  </si>
  <si>
    <t>Realizar apropiación de la seguridad y privacidad de la información en los procesos institucionales.</t>
  </si>
  <si>
    <t>Garantizar que la plataforma tecnológica del INVEMAR mantenga los estándares de seguridad y privacidad de la información, fortaleciendo la confianza de sus usuarios, protegiendo los activos de información, cumpliendo con los principios de seguridad, reduciendo riesgos y asegurando la continuidad del negocio</t>
  </si>
  <si>
    <t>RAÚL CARRERA</t>
  </si>
  <si>
    <t>GRUPO DE SISTEMAS Y TELEMÁTICA - SYT</t>
  </si>
  <si>
    <t xml:space="preserve"> METAS</t>
  </si>
  <si>
    <t xml:space="preserve">DOCUMENTOS DE REFERENCIA </t>
  </si>
  <si>
    <t>Informar si durante el trimestre se han presentado acciones de repetición y si se han suscrito contratos de prestación de servicios de apoderados externos.</t>
  </si>
  <si>
    <t>3.3. Procesos judiciales</t>
  </si>
  <si>
    <t>Gestión Administrativa,  Transparencia y Jurídico</t>
  </si>
  <si>
    <t>Informar si durante el periodo comprendido se han recibido denuncias a través del sistema PQSF, correo electrónico o de forma física.</t>
  </si>
  <si>
    <t>Mensual</t>
  </si>
  <si>
    <t>3.1. Habilitación de canales de denuncia</t>
  </si>
  <si>
    <t>Gestión Administrativa y Transparencia</t>
  </si>
  <si>
    <t>Reporte mensual del consumo de servicios públicos, reporte mensual de facturación y reporte mensual de rendimiento del sistema de energía solar.</t>
  </si>
  <si>
    <t>2.7. Servicios públicos</t>
  </si>
  <si>
    <t>Rendimiento del sistema de paneles solar.</t>
  </si>
  <si>
    <t>Reporte mensual del consumo de servicios públicos, reporte mensual de facturación y reporte mensual de rendimiento del sistema de energía eléctrica</t>
  </si>
  <si>
    <t>Consumo de  energía eléctrica</t>
  </si>
  <si>
    <t>Reporte mensual del consumo de servicios públicos, reporte mensual de facturación y reporte mensual de rendimiento del consumo de agua</t>
  </si>
  <si>
    <t xml:space="preserve">Consumo de agua </t>
  </si>
  <si>
    <t>Reporte de ejecución presupuestal del rubro “Impresos y publicaciones” que incluya el detalle de la ejecución.</t>
  </si>
  <si>
    <t>2.6. Publicidad y publicaciones</t>
  </si>
  <si>
    <t>Papelería</t>
  </si>
  <si>
    <t>Informar los mecanismos de control de combustibles realizados durante el periodo informado.</t>
  </si>
  <si>
    <t>2.5. Combustibles</t>
  </si>
  <si>
    <t>Vehículos y Combustible</t>
  </si>
  <si>
    <t>Informar si durante el periodo informado se han suscrito acuerdos contractuales para el arrendamiento de sedes.</t>
  </si>
  <si>
    <t>GCO / FIN / GSG</t>
  </si>
  <si>
    <t>2.4. Arrendamientos de sedes</t>
  </si>
  <si>
    <t>Gestión Administrativa y Contractual</t>
  </si>
  <si>
    <t>Informe mensual de uso de vehículos institucionales e informar si se han llevado a cabo procesos de arrendamiento, adquisición o renovación del parque automotor.</t>
  </si>
  <si>
    <t>2.3. Vehículos</t>
  </si>
  <si>
    <t>Informe de los viáticos generados durante el trimestre con cargo a recursos de Funcionamiento e Inversión e informe del total facturado por concepto de expedición de tiquetes.</t>
  </si>
  <si>
    <t xml:space="preserve">2.2. Asistencia a reuniones y cumplimiento de funciones por fuera de la sede habitual y viáticos </t>
  </si>
  <si>
    <t>Informar y reportar a talento humano  los compensatorios mensuales de cada área</t>
  </si>
  <si>
    <t xml:space="preserve">2,1 Nómina </t>
  </si>
  <si>
    <t>Nómina</t>
  </si>
  <si>
    <t xml:space="preserve">Informar si durante el periodo comprendido se llevó a cabo el pago de horas extras de personal con cargo a los recursos de funcionamiento o inversión. </t>
  </si>
  <si>
    <t xml:space="preserve">2.1 Nómina </t>
  </si>
  <si>
    <t>Informe de trabajadores con dos (2) o más periodos de vacaciones acumulados al corte de acuerdo con libro de vacaciones. Incluir libro de vacaciones pendientes de Kactus.</t>
  </si>
  <si>
    <t xml:space="preserve">2.1. Vacaciones </t>
  </si>
  <si>
    <t>Relación de contratos suscritos con cargo a recursos públicos que se encuentran finalizados al corte del periodo informado y que no cuentan con liquidación.</t>
  </si>
  <si>
    <t>1.10. Liquidación oportuna de los contratos</t>
  </si>
  <si>
    <t>Expediente de Convocatorias realizadas durante el periodo informado con cargo a recursos públicos. Indicar si para los casos en los que no hubo subsanación se evidenciaron indicios o hechos graves y si se realizó traslado a la Superintendencia de Industria y Comercio.</t>
  </si>
  <si>
    <t>1.8. Medidas contra la afectación de la competencia en los procesos contractuales</t>
  </si>
  <si>
    <t>Informar si durante el periodo comprendido el Instituto hizo uso y/o consultas de los acuerdos marco de precios diseñado por Colombia Compra Eficiente.</t>
  </si>
  <si>
    <t>1.7. Revisión de los mecanismos de adquisición consolidada de bienes y servicios y del esquema de los acuerdos marco</t>
  </si>
  <si>
    <t>Base de datos de acuerdos contractuales del periodo (incluidas mínimas cuantías) publicados en SECOP.</t>
  </si>
  <si>
    <t>1.6. Utilización de la plataforma SECOP para la ejecución contractual</t>
  </si>
  <si>
    <t>Aportar registro de publicación proactiva de declaración de bienes y rentas y registro de conflictos de interés de acuerdo con lo establecido en el AX-GCO-11.</t>
  </si>
  <si>
    <t>1.5. Conflictos de intereses</t>
  </si>
  <si>
    <t>Informar si durante el periodo comprendido se han presentado situaciones de conflictos de interés susceptibles de registrar en el FT-TAL-26 Formato registro de no conflictos de interés para contratación/vinculación con el INVEMAR.</t>
  </si>
  <si>
    <t>Informar si durante el periodo comprendido se ha llevado a cabo la constitución de encargos fiduciarios.</t>
  </si>
  <si>
    <t>1.4. Encargos Fiduciarios</t>
  </si>
  <si>
    <t>Informar si durante el periodo comprendido se ha llevado la suscripción de contratos interadministrativos.</t>
  </si>
  <si>
    <t>1.3. Contratos interadministrativos</t>
  </si>
  <si>
    <t>Informar si durante el periodo comprendido se ha llevado la suscripción de contratos relacionados con estudios y/o diseños con el mismo o similar objeto a otros suscritos previamente. En caso afirmativo aportar el análisis previo.</t>
  </si>
  <si>
    <t>1.2. Racionalización en la contratación de estudios</t>
  </si>
  <si>
    <t>Base de datos de acuerdos contractuales del periodo (incluidas mínimas cuantías).</t>
  </si>
  <si>
    <t>1.1. Contratos de prestación de servicios profesionales personales</t>
  </si>
  <si>
    <t>ANALISIS DEL SEGUIMIENTO/ EVIDENCIAS</t>
  </si>
  <si>
    <t>PORCENTAJE DE CUMPLIMIETO</t>
  </si>
  <si>
    <t>EVIDENCIA (REQUERIMIENTO MENSUAL LITERAL)</t>
  </si>
  <si>
    <t>RESPONSABLE DEL SEGUIMIENTO</t>
  </si>
  <si>
    <t>RESPONSABLE DEL CUMPLIMIENTO</t>
  </si>
  <si>
    <t>PONDERACIÓN DE CUMPLIMIENTO</t>
  </si>
  <si>
    <t>ACTIVIDADES A DESARROLLAR PARA EL PLAN (ÍTEM DIRECTRIZ)</t>
  </si>
  <si>
    <t>GASTO INSTITUCIONAL A GESTIONAR</t>
  </si>
  <si>
    <t>Desarrollar los lineamientos del  Plan de Preservación Digital a Largo Plazo, con el fin de garantizar la conservación, integridad, autenticidad y accesibilidad de la información, independientemente del medio, formato o tecnología en que haya sido producida.</t>
  </si>
  <si>
    <t>Desarrollar flujos de trabajo electrónicos para los módulos de correspondencia enviada y recibida, integrados en un único gestor documental, que permitan la conformación de expedientes electrónicos conforme a las TRD y faciliten la consulta, seguimiento, reportes y alertas por vencimiento de términos.</t>
  </si>
  <si>
    <t>Ejecutar las actividades de reprografía y digitalización aplicables a los documentos incluidos en las transferencias documentales primarias, garantizando su adecuada incorporación y preservación en el SGDEA.</t>
  </si>
  <si>
    <t>Dar continuidad al seguimiento de la solicitud elevada a SYT y avanzar en la implementación del flujo de trabajo en el SGDEA (Laserfiche) para las transferencias documentales primarias en su fase inicial.</t>
  </si>
  <si>
    <t>Plan de Preservación Digital ejecutado, garantizando la conservación y accesibilidad de la documentación digital.</t>
  </si>
  <si>
    <t>Ejecutar las actividades definidas en el Plan de Preservación Digital que hacen parte del Sistema Integrado de Conservación Documental (SIC)</t>
  </si>
  <si>
    <t>Ejecutar las actividades del Programa de Almacenamiento y Re almacenamiento de la documentación.</t>
  </si>
  <si>
    <t>Llevar a cabo las actividades del Programa de Prevención de Emergencias y Atención de Desastres.</t>
  </si>
  <si>
    <t>Ejecutar las actividades del Programa de Monitoreo y Control de las condiciones ambientales.</t>
  </si>
  <si>
    <t>Garantizar la ejecución de las actividades del Programa de Saneamiento Ambiental, incluyendo limpieza, desinfección, desratización y desinsectación.</t>
  </si>
  <si>
    <t>Garantizar la ejecución de las actividades del Programa de Inspección y Mantenimiento de los sistemas de almacenamiento y de las instalaciones físicas.</t>
  </si>
  <si>
    <t>Ejecutar las actividades establecidas en el Programa de Capacitación y Sensibilización.</t>
  </si>
  <si>
    <t>Documentación en soporte papel conservada en condiciones adecuadas, garantizando su integridad y preservación.</t>
  </si>
  <si>
    <t>Ejecutar  las actividades definidas en el Plan de Conservación Documental  que hace parte del Sistema Integrado de Conservación (SIC).</t>
  </si>
  <si>
    <t>La materialización de los riesgos identificados en la matriz del proceso puede afectar el cumplimiento del objetivo del SIC.</t>
  </si>
  <si>
    <t>Implementar y fortalecer el Sistema Integrado de Conservación Documental (SIC) mediante la aplicación de lineamientos, buenas prácticas y acciones de control que garanticen la preservación de la documentación física y digital a largo plazo.</t>
  </si>
  <si>
    <t>Garantizar, a través del Sistema Integrado de Conservación de Documentos (SIC), la conservación documental y preservación digital de la documentación del INVEMAR en cualquier formato durante todo su ciclo de vida.</t>
  </si>
  <si>
    <t>Oficina Archivo y Correspondencia-AYC</t>
  </si>
  <si>
    <t>Actualizar FARO</t>
  </si>
  <si>
    <t>4.4</t>
  </si>
  <si>
    <t>Actualizar SISLAB</t>
  </si>
  <si>
    <t>Actualizar Catálogo Cartográfico del SIAM</t>
  </si>
  <si>
    <t>Actualizar Visor geográfico del SIAM</t>
  </si>
  <si>
    <t>Sistemas actualizados</t>
  </si>
  <si>
    <t>Realizar mantenimiento y actualización SIAM y Sistema LABCAM</t>
  </si>
  <si>
    <t>Actualizar CLIMARES</t>
  </si>
  <si>
    <t>3.6</t>
  </si>
  <si>
    <t>Actualizar SIPEIN</t>
  </si>
  <si>
    <t>Actualizar SIGMA</t>
  </si>
  <si>
    <t>Actualizar SIBM</t>
  </si>
  <si>
    <t>Actualizar REDCAM</t>
  </si>
  <si>
    <t>Actualizar Datos oceanográficos por percepción remota  - TRITÓN.</t>
  </si>
  <si>
    <t>Portales actualizados.</t>
  </si>
  <si>
    <t>Realizar mantenimiento y actualización portales.</t>
  </si>
  <si>
    <t>Actualizar Biodiversidad marina en los bloques de exploración de hidrocarburos</t>
  </si>
  <si>
    <t>Actualizar Sistema de soporte a la toma de decisiones para el Subsistema de Áreas Marinas Protegidas</t>
  </si>
  <si>
    <t>Actualizar Indicadores Marinos y Costeros.</t>
  </si>
  <si>
    <t>Actualizar Datos oceanográficos y Oceánicos por Telemetría.</t>
  </si>
  <si>
    <t>Actualizar Open Journal System</t>
  </si>
  <si>
    <t>Software actualizado.</t>
  </si>
  <si>
    <t>Realizar mantenimiento y actualización a Sistemas de Información Misionales.</t>
  </si>
  <si>
    <t>Actualizar software mesa de ayuda INVGATE</t>
  </si>
  <si>
    <t>Actualizar KOHA</t>
  </si>
  <si>
    <t>Actualizar GED (Gestor Electrónico de Documentos).</t>
  </si>
  <si>
    <t>Actualizar Sistema UNOEE.</t>
  </si>
  <si>
    <t>Actualizar Sistema Laserfiche.</t>
  </si>
  <si>
    <t>Actualizar Sistema Kactus.</t>
  </si>
  <si>
    <t>Actualizar Sistema Kawak.</t>
  </si>
  <si>
    <t>Realizar el mantenimiento y actualización a Sistemas de Información Administrativos.</t>
  </si>
  <si>
    <t>Implementar procedimientos periódicos de mantenimiento preventivo y correctivo, así como la revisión y actualización de los sistemas de información, para asegurar su funcionamiento óptimo y reducir riesgos de interrupción en los servicios tecnológicos.</t>
  </si>
  <si>
    <t>Realizar plan de mantenimiento, revisión y actualización para los sistemas de información que hacen parte de la infraestructura tecnológica del INVEMAR, con el propósito de garantizar la disponibilidad de los servicios tecnológicos.</t>
  </si>
  <si>
    <t>RAUL CARRERA</t>
  </si>
  <si>
    <t>GRUPO DE SISTEMAS Y TELEMÁTICA-SYT</t>
  </si>
  <si>
    <t>Alimentar y realizar seguimiento a los indicadores del PETI. 
ID315: Porcentaje de software de producción licenciado y documentado.
ID316: Porcentaje de automatización de flujos planeados.
ID317: Porcentaje de implementación de las actividades del Marco de Referencia de Arquitectura Empresarial.
ID318: Porcentaje de aplicativos en la nube.
ID319: Ancho de banda disponible para aplicaciones y servicios.
ID320: Porcentaje de inventario TIC vigencia por vigencia.
ID321: Porcentaje de cumplimiento en la presentación del informe anual de tendencias tecnológicas de interés institucional - SYT.
ID322: Porcentaje de incremento en la capacidad de almacenamiento (externo-interno).
PRECISAR EL NOMBRE DE LOS INDICADORES, LAS ID SON REFERENCIA INTERNA.</t>
  </si>
  <si>
    <t>Elaborar plan de acción relacionado con las acciones de mejora a implementar en pro del cumplimiento de la normativa aplicable al Plan de Transparencia y Ética Pública como resultado de la auditoria interna realizada.</t>
  </si>
  <si>
    <t>Gestión de la mejora continua.</t>
  </si>
  <si>
    <t>Mantener actualizado los requerimientos del Sistema de Gestión de Calidad del Grupo de Sistemas y Telemática.</t>
  </si>
  <si>
    <t>Revisión y actualización del Esquema de Publicaciones del Portal WEB del INVEMAR estableciendo los periodos de actualización de información.</t>
  </si>
  <si>
    <t>Revisar y mantener operativos los Otros Procedimientos Administrativos (OPA´s) del sitio web .GOV.CO.</t>
  </si>
  <si>
    <t>Revisar y actualizar la información registrada en el Portal de Datos Abiertos con base en lo descrito en la Resolución 1519 del 2020.</t>
  </si>
  <si>
    <t>Realizar la revisión de los criterios de accesibilidad al Portal WEB Institucional establecidos en el Anexo 1 de la Resolución 1519 de 2020 y efectuar los ajustes necesarios.</t>
  </si>
  <si>
    <t>Revisar y actualizar la información del Portal WEB institucional acuerdo con la normatividad vigente.</t>
  </si>
  <si>
    <t>Elaboración, revisión y ejecución de  los planes asociados a la implementación de la política de Gobierno Digital.</t>
  </si>
  <si>
    <t>Cumplir con la Política de Gobierno Digital en el marco de las competencias y capacidades del Invemar.</t>
  </si>
  <si>
    <t>Realizar la revisión y actualización de los siguientes documentos:
1. Catálogo de Componentes de Información.
2. Catálogo de Servicios Tecnológicos.
3. Catálogo de Sistemas de Información.</t>
  </si>
  <si>
    <t>Realizar la revisión y actualización del PL-SYT-1 Plan Estratégico de Tecnologías de la Información (PETI) para la vigencia 2027-2030.</t>
  </si>
  <si>
    <t>Realizar la actualización del Plan de Mantenimiento de Servicios Tecnológicos.</t>
  </si>
  <si>
    <t>Elaborar procedimiento de entrega de información para la publicación en el Portal Web institucional, estableciendo plazos de entrega y garantizando su accesibilidad.</t>
  </si>
  <si>
    <t>Política de Gobierno Digital actualizada y documentada</t>
  </si>
  <si>
    <t>Actualizar  la documentación relacionada con la Política de Gobierno Digital registrada en Kawak.</t>
  </si>
  <si>
    <t>La materialización de los riesgos definidos en la matriz de riesgos del proceso.</t>
  </si>
  <si>
    <t>Implementar mecanismos y herramientas que nos permitir dar cumplimiento al propósito de la Política de Gobierno Digital, mejorando los procesos correspondientes y adoptando buenas prácticas en seguridad de la información.</t>
  </si>
  <si>
    <t>Dar cumplimiento a los lineamientos establecidos por la Estrategia de Transformación Digital y los dispuestos por la Política de Gobierno Digital para el año 2026  en  el marco de las capacidades y competencias del INVEMAR.</t>
  </si>
  <si>
    <t>Participar activamente en las actividades relacionadas con los sistemas de gestión y demás comités que atañen al área o por delegación de la Dirección General, adelantar las revisiones pertinentes procurando la actualización permanente del Normograma</t>
  </si>
  <si>
    <t>Elaboración nuevo PETI vigencia 2027-2030</t>
  </si>
  <si>
    <t>URL y descripción de aplicativos creados.</t>
  </si>
  <si>
    <t>INFORME DE GESTION INSTITUCIONAL ANUAL.</t>
  </si>
  <si>
    <t>Entidad:</t>
  </si>
  <si>
    <t>INSTITUTO DE INVESTIGACIONES MARINAS Y COSTERAS -INVEMAR</t>
  </si>
  <si>
    <t>Año:</t>
  </si>
  <si>
    <t>Actividad clave del grupo</t>
  </si>
  <si>
    <t>Productos esperados</t>
  </si>
  <si>
    <t>Componente</t>
  </si>
  <si>
    <t>Nivel</t>
  </si>
  <si>
    <t>Ítem</t>
  </si>
  <si>
    <t>Actividades</t>
  </si>
  <si>
    <t>Meta o producto</t>
  </si>
  <si>
    <t>Fecha programada</t>
  </si>
  <si>
    <t>Identificar las características, necesidades e
intereses de los grupos de valor de la entidad</t>
  </si>
  <si>
    <t>Caracterización de ciudadanos, usuarios y grupos de valor e identificación de necesidades (PLANEAR)</t>
  </si>
  <si>
    <t>Componente 1
Diagnóstico y planeación estratégica del servicio</t>
  </si>
  <si>
    <t>A</t>
  </si>
  <si>
    <t>Elaborar  diagnóstico sobre el estado, alcance y nivel de implementación de las políticas de Servicio al Ciudadano del Instituto, con el fin de identificar fortalezas, brechas y oportunidades de mejora para el fortalecimiento de la atención, la participación y la satisfacción de la ciudadanía.</t>
  </si>
  <si>
    <t>diagnostico propuesto</t>
  </si>
  <si>
    <t>I</t>
  </si>
  <si>
    <t>Elaborar el plan de trabajo para la implementación de la estrategia formulada, mediante los instrumentos de planeación institucional.</t>
  </si>
  <si>
    <t>Estrategia de servicio a las ciudadanías 2026 aprobada en Comité Institucional de Gestión y Desempeño y publicada.</t>
  </si>
  <si>
    <t>Grupo interno de relacionamiento con las partes interesadas</t>
  </si>
  <si>
    <t>B</t>
  </si>
  <si>
    <t>Definir metas e indicadores del servicio al ciudadano que permitan medir de manera objetiva la oportunidad, calidad, accesibilidad y satisfacción en la atención, asegurando su coherencia con los objetivos institucionales y los lineamientos de la política de servicio al ciudadano.</t>
  </si>
  <si>
    <t>indicadores formulados y visualizados en KAWAK</t>
  </si>
  <si>
    <t>Desarrollar acciones de difusión de la caracterización de la ciudadanía y de los grupos de valor, con el fin de que se conozcan sus características y así establecer acciones afín por parte del área misional</t>
  </si>
  <si>
    <t>Estrategia de socialización de la caracterización de ciudadanías y grupos de valor dirigido a los trabajadores y contratistas de INVEMAR.</t>
  </si>
  <si>
    <t>Formular o actualizar el modelo, la estrategia
o los lineamientos de interacción con los
grupos de valor, en el marco del MIPG
Desarrollar los escenarios de relacionamiento
y la interacción con los grupos de valor en
coordinación con las dependencias</t>
  </si>
  <si>
    <t>Trabajadores con habilidades y competencias fortalecidas para el relacionamiento con la ciudadanía (HACER)</t>
  </si>
  <si>
    <t>Componente 2
Talento humano idóneo y suficiente</t>
  </si>
  <si>
    <t>Difundir el protocolo de atención y servicio a la ciudadanía junto con la carta de trato digno a todos los trabajadores, a través de los diferentes mecanismos de divulgación con los que cuenta el instituto</t>
  </si>
  <si>
    <t>Estrategias de divulgación desarrolladas</t>
  </si>
  <si>
    <t>Promover la apropiación del Código de Integridad y la gestión adecuada de conflictos de interés a los trabajadores del instituto.</t>
  </si>
  <si>
    <t>Listado de asistencia o informe de la jornada desarrollada</t>
  </si>
  <si>
    <t>Incorporar en la inducción y en la reinducción a nuevos trabajadores la información acerca de las políticas de relacionamiento ciudadano</t>
  </si>
  <si>
    <t>Realizar capacitación sobre el manejo de la herramienta de PQFS y que de cuenta de los aspectos normativos y la oportunidad y calidad de la información</t>
  </si>
  <si>
    <t xml:space="preserve">Listado de asistencia </t>
  </si>
  <si>
    <t>Información pública en lenguaje claro e inclusivo con acceso oportuno y de calidad (HACER)
Espacios de participación y rendición de cuentas incidentes en la gestión institucional (HACER)
OPAs y consulta de acceso a la información identificados, actualizados y racionalizados (HACER)
Canales accesibles de atención a la ciudadanía (HACER)
Pautas apropiadas de servicio a la ciudadanía (HACER)</t>
  </si>
  <si>
    <t>Componente 3
Oferta institucional de fácil acceso, comprensión y uso para las ciudadanías</t>
  </si>
  <si>
    <t>Realizar el análisis de las recomendaciones realizadas por la oficina de Auditoria interna a la accesibilidad física realizada en el 2025 para considerar posible plan de trabajo.  NTC 6047</t>
  </si>
  <si>
    <t>Análisis documentado</t>
  </si>
  <si>
    <t>Mantener actualizada en la página web institucional los OPA's, la consulta de información, así como el formulario de PQFS</t>
  </si>
  <si>
    <t>Portafolio de oferta y directorio institucional consolidado</t>
  </si>
  <si>
    <t>Actualizar el espacio de preguntas frecuentes en la página web</t>
  </si>
  <si>
    <t xml:space="preserve">Modulo de preguntas frecuentes actualizado </t>
  </si>
  <si>
    <t>Elaborar un documento diagnóstico que identifique las soluciones tecnológicas para mejorar la accesibilidad y el relacionamiento con la ciudadanía (comunidad sorda, ciega y traducción multilingüe con IA), incluyendo la definición de los recursos humanos y económicos necesarios para su implementación</t>
  </si>
  <si>
    <t>Documento entregado a estre grupo y las instancias de decisión</t>
  </si>
  <si>
    <t>Grupo SYT</t>
  </si>
  <si>
    <t>Elaborar capítulo en el informe de gestión institucional 2025, acerca de las acciones de participación y servicio al ciudadano desarrolladas en dicha vigencia</t>
  </si>
  <si>
    <t>Capitulo elaborador y enviado a CMC</t>
  </si>
  <si>
    <t>Mantener actualizada la información de OPA's y consulta de información en el SUIT</t>
  </si>
  <si>
    <t>SUIT actualizado</t>
  </si>
  <si>
    <t>3.7</t>
  </si>
  <si>
    <t>Elaborar los procedimientos del servicio al ciudadano, simplificacion, racionalizacion y estandarizacion de tramites, participacion ciudadano en la gestion pública y gobierno digital, los cuales estan  orientados a estandarizar la atención, garantizar la calidad del servicio y asegurar su alineación con la normatividad y los lineamientos institucionales.</t>
  </si>
  <si>
    <t>procedimientos documentados en KAWAK</t>
  </si>
  <si>
    <t>Hacer seguimiento a la implementación del
relacionamiento con la ciudadanía.
Proponer ajustes a la oferta institucional y al
relacionamiento con la ciudadanía en atención
a necesidades, expectativas y propuestas de
los grupos de valor</t>
  </si>
  <si>
    <t>Medición de seguimiento a la gestión del relacionamiento y evaluación de la experiencia ciudadana (VERIFICAR)
Retroalimentación a la oferta institucional de acuerdo a las necesidades, los intereses, las expecttivas y las preferencias de los grupos de valor (ACTUAR)</t>
  </si>
  <si>
    <t>Componente 4
Evaluación de gestión del servicio y medición de la experiencia ciudadana</t>
  </si>
  <si>
    <t>Coordinar acciones internas que permitan disponer de información oportuna sobre la satisfacción de las partes interesadas (mesa de trabajo con responsables de encuestas actuales)</t>
  </si>
  <si>
    <t>informe semestral de medicion de satisfaccion del ciudadano, publicados en la pagina web institucional</t>
  </si>
  <si>
    <t>Elaborar informe de resultados de la implementación de la Estrategia de Relacionamiento con la Ciudadanía, en el que se evidencien los avances, logros, dificultades y acciones de mejora derivadas de su ejecución</t>
  </si>
  <si>
    <t>informe de nivel de satisfaccion de la ciudadania</t>
  </si>
  <si>
    <t>VOLVER A LA ESTRUCTURA</t>
  </si>
  <si>
    <t>PLAN INSTITUCIONAL DE CAPACITACIÓN 2026.</t>
  </si>
  <si>
    <t>PLAN DE AUSTERIDAD DEL INVEMAR 2026.</t>
  </si>
  <si>
    <t>PLAN DE ACCIÓN ANUAL POR ÁREA, COORDINACIONES Y PROGRAMAS DE INVESTIGACIÓN INVEMAR.</t>
  </si>
  <si>
    <t>PLAN DE BIENESTAR 2026.</t>
  </si>
  <si>
    <t>PLAN DE ESTIMULOS Y BENEFICIOS.</t>
  </si>
  <si>
    <t>PLAN ESTRATÉGICO DE LAS TECNOLOGÍAS 
Y COMUNICACIONES - PETI.</t>
  </si>
  <si>
    <t>PLAN DE GOBIERNO DIGITAL.</t>
  </si>
  <si>
    <t>PLAN DE MANTENIMIENTO DE SERVICIOS TECNOLÓGICOS.</t>
  </si>
  <si>
    <t>PLAN DE TRABAJO DEL SISTEMA DE GESTIÓN DE SEGURIDAD, SALUD EN EL TRABAJO Y AMBIENTE.</t>
  </si>
  <si>
    <t>PLAN DE SEGURIDAD Y PRIVACIDAD DE LA INFORMACIÓN.</t>
  </si>
  <si>
    <t>PLAN DE TRATAMIENTO DE RIESGOS DE SEGURIDAD Y PRIVACIDAD DE LA INFORMACIÓN.</t>
  </si>
  <si>
    <t>PLAN INSTITUCIONAL DE ARCHIVOS -PINAR.</t>
  </si>
  <si>
    <t>PLAN  DE CONSERVACION DOCUMENTAL Y PLAN DE PRESERVACIÓN DIGITAL.</t>
  </si>
  <si>
    <t>ESTRATEGIA DE RELACIONAMIENTO CON LA CIUDADANIA 2026.</t>
  </si>
  <si>
    <t>Cargo:</t>
  </si>
  <si>
    <t>Profesional de Planeación</t>
  </si>
  <si>
    <t>Dinora Stella Otero Polo</t>
  </si>
  <si>
    <t>Francisco Armando Arias Isaza</t>
  </si>
  <si>
    <t>Director  General</t>
  </si>
  <si>
    <t>Fecha de implementación (aplica para copias generadas por la Oficina de Planeación)</t>
  </si>
  <si>
    <t>Elaboró:</t>
  </si>
  <si>
    <t xml:space="preserve">Sandra Milena Gamboa González </t>
  </si>
  <si>
    <t>Revisó</t>
  </si>
  <si>
    <t>Aprobó:</t>
  </si>
  <si>
    <t>NOTA: Para acceder a la información de proyectos de investigación de la vigencia ingrese a traves de link: https://www.invemar.org.co/proyectos, disponible en la pagina de inicio de este archivo (pestaña Intregración_INTEGRA)</t>
  </si>
  <si>
    <t>Para ver las actividades programadas para cada uno de los planes, dar clic sobre el nombre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</si>
</sst>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 #,##0_-;\-&quot;$&quot;\ * #,##0_-;_-&quot;$&quot;\ * &quot;-&quot;_-;_-@_-"/>
    <numFmt numFmtId="44" formatCode="_-&quot;$&quot;\ * #,##0.00_-;\-&quot;$&quot;\ * #,##0.00_-;_-&quot;$&quot;\ * &quot;-&quot;??_-;_-@_-"/>
    <numFmt numFmtId="164" formatCode="&quot;No aplica&quot;"/>
    <numFmt numFmtId="165" formatCode="mmmm"/>
    <numFmt numFmtId="166" formatCode="0.0%"/>
    <numFmt numFmtId="167" formatCode="&quot;$&quot;\ #,##0"/>
    <numFmt numFmtId="168" formatCode="_-* #,##0.00\ _€_-;\-* #,##0.00\ _€_-;_-* &quot;-&quot;??\ _€_-;_-@_-"/>
    <numFmt numFmtId="169" formatCode="_ &quot;$&quot;\ * #,##0.00_ ;_ &quot;$&quot;\ * \-#,##0.00_ ;_ &quot;$&quot;\ * &quot;-&quot;??_ ;_ @_ "/>
  </numFmts>
  <fonts count="14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Arial"/>
      <family val="2"/>
    </font>
    <font>
      <b/>
      <sz val="12"/>
      <color theme="1" tint="0.249977111117893"/>
      <name val="Arial Narrow"/>
      <family val="2"/>
    </font>
    <font>
      <b/>
      <sz val="12"/>
      <color theme="1"/>
      <name val="Arial"/>
      <family val="2"/>
    </font>
    <font>
      <b/>
      <sz val="20"/>
      <color theme="1" tint="0.249977111117893"/>
      <name val="Arial Narrow"/>
      <family val="2"/>
    </font>
    <font>
      <b/>
      <sz val="12"/>
      <color theme="0"/>
      <name val="Arial Narrow"/>
      <family val="2"/>
    </font>
    <font>
      <b/>
      <sz val="9"/>
      <color indexed="81"/>
      <name val="Tahoma"/>
      <family val="2"/>
    </font>
    <font>
      <sz val="9"/>
      <color indexed="81"/>
      <name val="Tahoma"/>
      <family val="2"/>
    </font>
    <font>
      <sz val="12"/>
      <color indexed="62"/>
      <name val="Tahoma"/>
      <family val="2"/>
    </font>
    <font>
      <sz val="12"/>
      <color theme="1"/>
      <name val="Arial Narrow"/>
      <family val="2"/>
    </font>
    <font>
      <b/>
      <sz val="12"/>
      <color theme="1"/>
      <name val="Arial Narrow"/>
      <family val="2"/>
    </font>
    <font>
      <u/>
      <sz val="11"/>
      <color theme="10"/>
      <name val="Calibri"/>
      <family val="2"/>
      <scheme val="minor"/>
    </font>
    <font>
      <b/>
      <sz val="20"/>
      <color theme="1"/>
      <name val="Arial Narrow"/>
      <family val="2"/>
    </font>
    <font>
      <sz val="11"/>
      <color theme="1"/>
      <name val="Arial"/>
      <family val="2"/>
    </font>
    <font>
      <sz val="11"/>
      <color theme="1"/>
      <name val="Arial Narrow"/>
      <family val="2"/>
    </font>
    <font>
      <sz val="12"/>
      <color theme="1"/>
      <name val="Calibri"/>
      <family val="2"/>
      <scheme val="minor"/>
    </font>
    <font>
      <b/>
      <sz val="11"/>
      <color theme="1"/>
      <name val="Arial"/>
      <family val="2"/>
    </font>
    <font>
      <b/>
      <sz val="9"/>
      <color theme="1"/>
      <name val="Arial"/>
      <family val="2"/>
    </font>
    <font>
      <b/>
      <sz val="9"/>
      <name val="Arial"/>
      <family val="2"/>
    </font>
    <font>
      <sz val="9"/>
      <name val="Arial"/>
      <family val="2"/>
    </font>
    <font>
      <sz val="9"/>
      <color theme="1"/>
      <name val="Arial"/>
      <family val="2"/>
    </font>
    <font>
      <sz val="10"/>
      <color theme="1"/>
      <name val="Arial"/>
      <family val="2"/>
    </font>
    <font>
      <b/>
      <sz val="10"/>
      <color theme="1"/>
      <name val="Arial"/>
      <family val="2"/>
    </font>
    <font>
      <sz val="10"/>
      <name val="Arial"/>
      <family val="2"/>
    </font>
    <font>
      <sz val="10"/>
      <color indexed="62"/>
      <name val="Arial"/>
      <family val="2"/>
    </font>
    <font>
      <b/>
      <sz val="10"/>
      <color indexed="62"/>
      <name val="Tahoma"/>
      <family val="2"/>
    </font>
    <font>
      <sz val="10"/>
      <color indexed="62"/>
      <name val="Tahoma"/>
      <family val="2"/>
    </font>
    <font>
      <b/>
      <sz val="18"/>
      <color indexed="62"/>
      <name val="Tahoma"/>
      <family val="2"/>
    </font>
    <font>
      <sz val="11"/>
      <color indexed="62"/>
      <name val="Tahoma"/>
      <family val="2"/>
    </font>
    <font>
      <b/>
      <sz val="12"/>
      <color theme="0"/>
      <name val="Tahoma"/>
      <family val="2"/>
    </font>
    <font>
      <sz val="24"/>
      <color indexed="81"/>
      <name val="Tahoma"/>
      <family val="2"/>
    </font>
    <font>
      <sz val="12"/>
      <name val="Arial Narrow"/>
      <family val="2"/>
    </font>
    <font>
      <b/>
      <sz val="11"/>
      <color theme="0"/>
      <name val="Arial Narrow"/>
      <family val="2"/>
    </font>
    <font>
      <sz val="11"/>
      <color rgb="FF000000"/>
      <name val="Arial Narrow"/>
      <family val="2"/>
    </font>
    <font>
      <sz val="11"/>
      <color theme="1"/>
      <name val="Microsoft PhagsPa"/>
      <family val="2"/>
    </font>
    <font>
      <b/>
      <sz val="16"/>
      <color theme="1"/>
      <name val="Microsoft PhagsPa"/>
      <family val="2"/>
    </font>
    <font>
      <b/>
      <sz val="13"/>
      <color theme="1"/>
      <name val="Microsoft PhagsPa"/>
      <family val="2"/>
    </font>
    <font>
      <b/>
      <sz val="11"/>
      <name val="Microsoft PhagsPa"/>
      <family val="2"/>
    </font>
    <font>
      <sz val="11"/>
      <name val="Microsoft PhagsPa"/>
      <family val="2"/>
    </font>
    <font>
      <b/>
      <sz val="11"/>
      <color theme="1"/>
      <name val="Microsoft PhagsPa"/>
      <family val="2"/>
    </font>
    <font>
      <b/>
      <sz val="11"/>
      <name val="Calibri"/>
      <family val="2"/>
      <scheme val="minor"/>
    </font>
    <font>
      <b/>
      <sz val="20"/>
      <name val="Calibri"/>
      <family val="2"/>
      <scheme val="minor"/>
    </font>
    <font>
      <sz val="11"/>
      <name val="Calibri"/>
      <family val="2"/>
      <scheme val="minor"/>
    </font>
    <font>
      <b/>
      <sz val="10.5"/>
      <name val="Calibri"/>
      <family val="2"/>
      <scheme val="minor"/>
    </font>
    <font>
      <sz val="12"/>
      <name val="Calibri"/>
      <family val="2"/>
      <scheme val="minor"/>
    </font>
    <font>
      <b/>
      <sz val="13"/>
      <name val="Calibri"/>
      <family val="2"/>
      <scheme val="minor"/>
    </font>
    <font>
      <b/>
      <sz val="10"/>
      <name val="Calibri"/>
      <family val="2"/>
      <scheme val="minor"/>
    </font>
    <font>
      <sz val="15"/>
      <name val="Calibri"/>
      <family val="2"/>
      <scheme val="minor"/>
    </font>
    <font>
      <sz val="9.5"/>
      <color theme="1"/>
      <name val="Calibri"/>
      <family val="2"/>
      <scheme val="minor"/>
    </font>
    <font>
      <sz val="11"/>
      <color indexed="8"/>
      <name val="Calibri"/>
      <family val="2"/>
    </font>
    <font>
      <sz val="11"/>
      <color indexed="8"/>
      <name val="Calibri"/>
      <family val="2"/>
      <scheme val="minor"/>
    </font>
    <font>
      <sz val="10"/>
      <name val="Arial"/>
      <family val="2"/>
    </font>
    <font>
      <b/>
      <sz val="14"/>
      <name val="Calibri"/>
      <family val="2"/>
      <scheme val="minor"/>
    </font>
    <font>
      <b/>
      <sz val="15"/>
      <name val="Calibri"/>
      <family val="2"/>
      <scheme val="minor"/>
    </font>
    <font>
      <sz val="9"/>
      <color theme="1"/>
      <name val="Calibri"/>
      <family val="2"/>
      <scheme val="minor"/>
    </font>
    <font>
      <b/>
      <sz val="15"/>
      <color theme="1"/>
      <name val="Calibri"/>
      <family val="2"/>
      <scheme val="minor"/>
    </font>
    <font>
      <b/>
      <sz val="12"/>
      <name val="Calibri"/>
      <family val="2"/>
      <scheme val="minor"/>
    </font>
    <font>
      <sz val="13"/>
      <color theme="1"/>
      <name val="Calibri"/>
      <family val="2"/>
      <scheme val="minor"/>
    </font>
    <font>
      <b/>
      <sz val="12"/>
      <color theme="1"/>
      <name val="Calibri"/>
      <family val="2"/>
      <scheme val="minor"/>
    </font>
    <font>
      <b/>
      <sz val="13"/>
      <color theme="1"/>
      <name val="Calibri"/>
      <family val="2"/>
      <scheme val="minor"/>
    </font>
    <font>
      <b/>
      <sz val="8"/>
      <color theme="1"/>
      <name val="Arial"/>
      <family val="2"/>
    </font>
    <font>
      <sz val="8"/>
      <color theme="1"/>
      <name val="Arial"/>
      <family val="2"/>
    </font>
    <font>
      <b/>
      <sz val="16"/>
      <color theme="1"/>
      <name val="Arial"/>
      <family val="2"/>
    </font>
    <font>
      <u/>
      <sz val="8"/>
      <color theme="1"/>
      <name val="Arial"/>
      <family val="2"/>
    </font>
    <font>
      <b/>
      <sz val="8"/>
      <name val="Arial"/>
      <family val="2"/>
    </font>
    <font>
      <u/>
      <sz val="11"/>
      <name val="Arial"/>
      <family val="2"/>
    </font>
    <font>
      <sz val="8"/>
      <color theme="1"/>
      <name val="Calibri"/>
      <family val="2"/>
      <scheme val="minor"/>
    </font>
    <font>
      <b/>
      <sz val="10"/>
      <name val="Arial"/>
      <family val="2"/>
    </font>
    <font>
      <b/>
      <sz val="7"/>
      <color theme="1"/>
      <name val="Arial"/>
      <family val="2"/>
    </font>
    <font>
      <sz val="10.5"/>
      <color theme="1"/>
      <name val="Calibri"/>
      <family val="2"/>
      <scheme val="minor"/>
    </font>
    <font>
      <sz val="8"/>
      <name val="Arial"/>
      <family val="2"/>
    </font>
    <font>
      <sz val="13"/>
      <name val="Calibri"/>
      <family val="2"/>
      <scheme val="minor"/>
    </font>
    <font>
      <sz val="8"/>
      <color theme="0"/>
      <name val="Arial"/>
      <family val="2"/>
    </font>
    <font>
      <sz val="8"/>
      <color theme="0"/>
      <name val="Calibri"/>
      <family val="2"/>
      <scheme val="minor"/>
    </font>
    <font>
      <b/>
      <sz val="7.5"/>
      <color theme="1"/>
      <name val="Arial"/>
      <family val="2"/>
    </font>
    <font>
      <sz val="8"/>
      <color theme="1"/>
      <name val="Calibri"/>
      <family val="2"/>
    </font>
    <font>
      <sz val="9"/>
      <color rgb="FFFF0000"/>
      <name val="Arial"/>
      <family val="2"/>
    </font>
    <font>
      <sz val="8.5"/>
      <name val="Arial"/>
      <family val="2"/>
    </font>
    <font>
      <sz val="12"/>
      <color theme="8" tint="-0.499984740745262"/>
      <name val="Arial"/>
      <family val="2"/>
    </font>
    <font>
      <b/>
      <sz val="12"/>
      <color theme="6" tint="-0.249977111117893"/>
      <name val="Arial"/>
      <family val="2"/>
    </font>
    <font>
      <b/>
      <sz val="12"/>
      <color theme="8" tint="-0.499984740745262"/>
      <name val="Arial"/>
      <family val="2"/>
    </font>
    <font>
      <b/>
      <sz val="12"/>
      <color theme="9" tint="-0.249977111117893"/>
      <name val="Arial"/>
      <family val="2"/>
    </font>
    <font>
      <b/>
      <sz val="12"/>
      <color theme="8" tint="-0.499984740745262"/>
      <name val="Calibri"/>
      <family val="2"/>
      <scheme val="minor"/>
    </font>
    <font>
      <b/>
      <sz val="12"/>
      <color theme="9" tint="-0.249977111117893"/>
      <name val="Calibri"/>
      <family val="2"/>
      <scheme val="minor"/>
    </font>
    <font>
      <sz val="12"/>
      <name val="Arial"/>
      <family val="2"/>
    </font>
    <font>
      <b/>
      <sz val="12"/>
      <color rgb="FF000000"/>
      <name val="Arial Narrow"/>
      <family val="2"/>
    </font>
    <font>
      <sz val="12"/>
      <color rgb="FF000000"/>
      <name val="Arial Narrow"/>
      <family val="2"/>
    </font>
    <font>
      <sz val="12"/>
      <color rgb="FF000000"/>
      <name val="Arial Narrow"/>
      <family val="2"/>
    </font>
    <font>
      <sz val="14"/>
      <name val="Tahoma"/>
      <family val="2"/>
    </font>
    <font>
      <b/>
      <sz val="16"/>
      <color rgb="FF002060"/>
      <name val="Tahoma"/>
      <family val="2"/>
    </font>
    <font>
      <b/>
      <sz val="14"/>
      <color rgb="FF002060"/>
      <name val="Tahoma"/>
      <family val="2"/>
    </font>
    <font>
      <b/>
      <sz val="14"/>
      <color theme="0"/>
      <name val="Tahoma"/>
      <family val="2"/>
    </font>
    <font>
      <b/>
      <sz val="14"/>
      <color theme="0"/>
      <name val="Arial"/>
      <family val="2"/>
    </font>
    <font>
      <b/>
      <sz val="12"/>
      <name val="Arial"/>
      <family val="2"/>
    </font>
    <font>
      <b/>
      <sz val="16"/>
      <color theme="0"/>
      <name val="Tahoma"/>
      <family val="2"/>
    </font>
    <font>
      <sz val="20"/>
      <color rgb="FF002060"/>
      <name val="Tahoma"/>
      <family val="2"/>
    </font>
    <font>
      <b/>
      <sz val="14"/>
      <color indexed="9"/>
      <name val="Arial"/>
      <family val="2"/>
    </font>
    <font>
      <sz val="10"/>
      <name val="Tahoma"/>
      <family val="2"/>
    </font>
    <font>
      <sz val="14"/>
      <color theme="3"/>
      <name val="Tahoma"/>
      <family val="2"/>
    </font>
    <font>
      <sz val="14"/>
      <color theme="1"/>
      <name val="Tahoma"/>
      <family val="2"/>
    </font>
    <font>
      <sz val="14"/>
      <name val="Arial"/>
      <family val="2"/>
    </font>
    <font>
      <b/>
      <sz val="14"/>
      <color theme="3"/>
      <name val="Tahoma"/>
      <family val="2"/>
    </font>
    <font>
      <sz val="10"/>
      <name val="Agency FB"/>
      <family val="2"/>
    </font>
    <font>
      <sz val="20"/>
      <name val="Arial"/>
      <family val="2"/>
    </font>
    <font>
      <b/>
      <sz val="20"/>
      <color theme="3"/>
      <name val="Arial"/>
      <family val="2"/>
    </font>
    <font>
      <b/>
      <sz val="16"/>
      <color indexed="81"/>
      <name val="Tahoma"/>
      <family val="2"/>
    </font>
    <font>
      <b/>
      <sz val="20"/>
      <color indexed="81"/>
      <name val="Tahoma"/>
      <family val="2"/>
    </font>
    <font>
      <b/>
      <sz val="18"/>
      <color indexed="81"/>
      <name val="Tahoma"/>
      <family val="2"/>
    </font>
    <font>
      <b/>
      <sz val="22"/>
      <color indexed="81"/>
      <name val="Tahoma"/>
      <family val="2"/>
    </font>
    <font>
      <b/>
      <sz val="14"/>
      <color indexed="81"/>
      <name val="Tahoma"/>
      <family val="2"/>
    </font>
    <font>
      <b/>
      <sz val="11"/>
      <color rgb="FF000000"/>
      <name val="Calibri"/>
      <family val="2"/>
      <scheme val="minor"/>
    </font>
    <font>
      <sz val="11"/>
      <color rgb="FF000000"/>
      <name val="Calibri"/>
      <family val="2"/>
      <scheme val="minor"/>
    </font>
    <font>
      <b/>
      <sz val="16"/>
      <color theme="1"/>
      <name val="Calibri"/>
      <family val="2"/>
      <scheme val="minor"/>
    </font>
    <font>
      <b/>
      <sz val="18"/>
      <color theme="1"/>
      <name val="Calibri"/>
      <family val="2"/>
      <scheme val="minor"/>
    </font>
    <font>
      <b/>
      <sz val="11"/>
      <color rgb="FF002060"/>
      <name val="Arial"/>
      <family val="2"/>
    </font>
    <font>
      <sz val="11"/>
      <color rgb="FF002060"/>
      <name val="Arial"/>
      <family val="2"/>
    </font>
    <font>
      <sz val="11"/>
      <color rgb="FF002060"/>
      <name val="Aptos Narrow"/>
      <family val="2"/>
    </font>
    <font>
      <b/>
      <sz val="10.5"/>
      <name val="Arial"/>
      <family val="2"/>
    </font>
    <font>
      <b/>
      <sz val="12"/>
      <color theme="1"/>
      <name val="Microsoft PhagsPa"/>
      <family val="2"/>
    </font>
    <font>
      <b/>
      <sz val="12"/>
      <color rgb="FF000000"/>
      <name val="Arial"/>
      <family val="2"/>
    </font>
    <font>
      <b/>
      <sz val="22"/>
      <color theme="1"/>
      <name val="Calibri"/>
      <family val="2"/>
      <scheme val="minor"/>
    </font>
    <font>
      <b/>
      <sz val="11"/>
      <color indexed="62"/>
      <name val="Tahoma"/>
      <family val="2"/>
    </font>
    <font>
      <sz val="11"/>
      <name val="Segoe UI"/>
      <family val="2"/>
    </font>
    <font>
      <b/>
      <sz val="22"/>
      <color theme="1"/>
      <name val="Arial"/>
      <family val="2"/>
    </font>
    <font>
      <sz val="12"/>
      <color rgb="FF000000"/>
      <name val="Arial"/>
      <family val="2"/>
    </font>
    <font>
      <b/>
      <sz val="12"/>
      <color theme="8" tint="-0.249977111117893"/>
      <name val="Arial"/>
      <family val="2"/>
    </font>
    <font>
      <sz val="16"/>
      <color theme="1"/>
      <name val="Arial"/>
      <family val="2"/>
    </font>
    <font>
      <b/>
      <sz val="14"/>
      <color rgb="FFFF0000"/>
      <name val="Arial"/>
      <family val="2"/>
    </font>
    <font>
      <u/>
      <sz val="12"/>
      <color theme="10"/>
      <name val="Arial"/>
      <family val="2"/>
    </font>
    <font>
      <b/>
      <sz val="12"/>
      <color rgb="FF000000"/>
      <name val="Tahoma"/>
      <family val="2"/>
    </font>
    <font>
      <sz val="12"/>
      <color rgb="FF000000"/>
      <name val="Tahoma"/>
      <family val="2"/>
    </font>
    <font>
      <sz val="10"/>
      <color indexed="81"/>
      <name val="Tahoma"/>
      <family val="2"/>
    </font>
    <font>
      <b/>
      <sz val="10"/>
      <color indexed="81"/>
      <name val="Tahoma"/>
      <family val="2"/>
    </font>
    <font>
      <b/>
      <sz val="12"/>
      <color theme="0"/>
      <name val="Arial"/>
      <family val="2"/>
    </font>
    <font>
      <b/>
      <sz val="22"/>
      <color theme="1" tint="0.249977111117893"/>
      <name val="Arial"/>
      <family val="2"/>
    </font>
    <font>
      <sz val="22"/>
      <color theme="1"/>
      <name val="Arial"/>
      <family val="2"/>
    </font>
    <font>
      <b/>
      <sz val="22"/>
      <name val="Arial"/>
      <family val="2"/>
    </font>
    <font>
      <sz val="22"/>
      <name val="Arial"/>
      <family val="2"/>
    </font>
    <font>
      <sz val="8"/>
      <color theme="1"/>
      <name val="Verdana"/>
      <family val="2"/>
    </font>
    <font>
      <b/>
      <sz val="14"/>
      <color theme="1"/>
      <name val="Arial"/>
      <family val="2"/>
    </font>
  </fonts>
  <fills count="33">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FFA401"/>
        <bgColor indexed="64"/>
      </patternFill>
    </fill>
    <fill>
      <patternFill patternType="solid">
        <fgColor rgb="FFCDFFF2"/>
        <bgColor indexed="64"/>
      </patternFill>
    </fill>
    <fill>
      <patternFill patternType="solid">
        <fgColor rgb="FFFFFFFF"/>
        <bgColor indexed="64"/>
      </patternFill>
    </fill>
    <fill>
      <patternFill patternType="solid">
        <fgColor theme="8" tint="-0.249977111117893"/>
        <bgColor indexed="64"/>
      </patternFill>
    </fill>
    <fill>
      <patternFill patternType="solid">
        <fgColor theme="6"/>
        <bgColor indexed="64"/>
      </patternFill>
    </fill>
    <fill>
      <patternFill patternType="solid">
        <fgColor theme="3"/>
        <bgColor indexed="64"/>
      </patternFill>
    </fill>
    <fill>
      <patternFill patternType="solid">
        <fgColor theme="3" tint="0.39997558519241921"/>
        <bgColor indexed="64"/>
      </patternFill>
    </fill>
    <fill>
      <patternFill patternType="solid">
        <fgColor indexed="44"/>
        <bgColor indexed="64"/>
      </patternFill>
    </fill>
    <fill>
      <patternFill patternType="solid">
        <fgColor rgb="FF7976B2"/>
        <bgColor indexed="64"/>
      </patternFill>
    </fill>
    <fill>
      <patternFill patternType="solid">
        <fgColor rgb="FFFFFFFF"/>
        <bgColor rgb="FF000000"/>
      </patternFill>
    </fill>
    <fill>
      <patternFill patternType="solid">
        <fgColor theme="0"/>
        <bgColor rgb="FF000000"/>
      </patternFill>
    </fill>
    <fill>
      <patternFill patternType="solid">
        <fgColor theme="7" tint="0.79998168889431442"/>
        <bgColor indexed="64"/>
      </patternFill>
    </fill>
    <fill>
      <patternFill patternType="solid">
        <fgColor rgb="FFC8F3F8"/>
        <bgColor indexed="64"/>
      </patternFill>
    </fill>
    <fill>
      <patternFill patternType="solid">
        <fgColor theme="7"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002060"/>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dashDot">
        <color theme="5" tint="-0.249977111117893"/>
      </left>
      <right/>
      <top style="dashDot">
        <color theme="5" tint="-0.249977111117893"/>
      </top>
      <bottom style="dashDot">
        <color theme="5" tint="-0.249977111117893"/>
      </bottom>
      <diagonal/>
    </border>
    <border>
      <left/>
      <right/>
      <top style="dashDot">
        <color theme="5" tint="-0.249977111117893"/>
      </top>
      <bottom style="dashDot">
        <color theme="5" tint="-0.249977111117893"/>
      </bottom>
      <diagonal/>
    </border>
    <border>
      <left/>
      <right style="dashDot">
        <color theme="5" tint="-0.249977111117893"/>
      </right>
      <top style="dashDot">
        <color theme="5" tint="-0.249977111117893"/>
      </top>
      <bottom style="dashDot">
        <color theme="5"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diagonalUp="1">
      <left style="thin">
        <color indexed="64"/>
      </left>
      <right/>
      <top style="thin">
        <color indexed="64"/>
      </top>
      <bottom/>
      <diagonal style="thin">
        <color indexed="64"/>
      </diagonal>
    </border>
    <border>
      <left/>
      <right style="thin">
        <color indexed="64"/>
      </right>
      <top style="thin">
        <color indexed="64"/>
      </top>
      <bottom/>
      <diagonal/>
    </border>
    <border diagonalUp="1">
      <left style="thin">
        <color indexed="64"/>
      </left>
      <right/>
      <top/>
      <bottom style="thin">
        <color indexed="64"/>
      </bottom>
      <diagonal style="thin">
        <color indexed="64"/>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diagonal/>
    </border>
    <border diagonalUp="1">
      <left/>
      <right style="thin">
        <color indexed="64"/>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bottom style="thin">
        <color indexed="64"/>
      </bottom>
      <diagonal style="thin">
        <color indexed="64"/>
      </diagonal>
    </border>
    <border diagonalUp="1">
      <left/>
      <right/>
      <top style="thin">
        <color indexed="64"/>
      </top>
      <bottom/>
      <diagonal style="thin">
        <color indexed="64"/>
      </diagonal>
    </border>
    <border>
      <left/>
      <right/>
      <top style="medium">
        <color indexed="64"/>
      </top>
      <bottom style="thin">
        <color indexed="64"/>
      </bottom>
      <diagonal/>
    </border>
    <border diagonalUp="1">
      <left/>
      <right style="thin">
        <color indexed="64"/>
      </right>
      <top style="medium">
        <color indexed="64"/>
      </top>
      <bottom/>
      <diagonal style="thin">
        <color indexed="64"/>
      </diagonal>
    </border>
    <border diagonalUp="1">
      <left/>
      <right/>
      <top style="medium">
        <color indexed="64"/>
      </top>
      <bottom/>
      <diagonal style="thin">
        <color indexed="64"/>
      </diagonal>
    </border>
    <border diagonalUp="1">
      <left style="thin">
        <color indexed="64"/>
      </left>
      <right/>
      <top style="medium">
        <color indexed="64"/>
      </top>
      <bottom/>
      <diagonal style="thin">
        <color indexed="64"/>
      </diagonal>
    </border>
    <border>
      <left style="thin">
        <color rgb="FF002060"/>
      </left>
      <right/>
      <top/>
      <bottom/>
      <diagonal/>
    </border>
    <border>
      <left style="thin">
        <color rgb="FF002060"/>
      </left>
      <right style="thin">
        <color indexed="64"/>
      </right>
      <top style="medium">
        <color indexed="64"/>
      </top>
      <bottom/>
      <diagonal/>
    </border>
    <border>
      <left style="thin">
        <color rgb="FF002060"/>
      </left>
      <right style="thin">
        <color indexed="64"/>
      </right>
      <top/>
      <bottom style="thin">
        <color indexed="64"/>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22">
    <xf numFmtId="0" fontId="0" fillId="0" borderId="0"/>
    <xf numFmtId="44"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9" fontId="27"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53" fillId="0" borderId="0"/>
    <xf numFmtId="0" fontId="55" fillId="0" borderId="0"/>
    <xf numFmtId="0" fontId="1" fillId="0" borderId="0"/>
    <xf numFmtId="9" fontId="1" fillId="0" borderId="0" applyFont="0" applyFill="0" applyBorder="0" applyAlignment="0" applyProtection="0"/>
    <xf numFmtId="168" fontId="27" fillId="0" borderId="0" applyFont="0" applyFill="0" applyBorder="0" applyAlignment="0" applyProtection="0"/>
    <xf numFmtId="44" fontId="1" fillId="0" borderId="0" applyFont="0" applyFill="0" applyBorder="0" applyAlignment="0" applyProtection="0"/>
    <xf numFmtId="0" fontId="27" fillId="0" borderId="0"/>
    <xf numFmtId="0" fontId="27" fillId="0" borderId="0"/>
    <xf numFmtId="169" fontId="27" fillId="0" borderId="0" applyFont="0" applyFill="0" applyBorder="0" applyAlignment="0" applyProtection="0"/>
    <xf numFmtId="0" fontId="27" fillId="0" borderId="0"/>
    <xf numFmtId="0" fontId="142" fillId="0" borderId="0"/>
    <xf numFmtId="44" fontId="1" fillId="0" borderId="0" applyFont="0" applyFill="0" applyBorder="0" applyAlignment="0" applyProtection="0"/>
    <xf numFmtId="0" fontId="27" fillId="0" borderId="0"/>
    <xf numFmtId="42" fontId="1" fillId="0" borderId="0" applyFont="0" applyFill="0" applyBorder="0" applyAlignment="0" applyProtection="0"/>
  </cellStyleXfs>
  <cellXfs count="1404">
    <xf numFmtId="0" fontId="0" fillId="0" borderId="0" xfId="0"/>
    <xf numFmtId="0" fontId="5" fillId="0" borderId="0" xfId="0" applyFont="1" applyAlignment="1">
      <alignment horizontal="left" vertical="center" wrapText="1"/>
    </xf>
    <xf numFmtId="0" fontId="6" fillId="0" borderId="0" xfId="0" applyFont="1" applyAlignment="1">
      <alignment vertical="center" wrapText="1"/>
    </xf>
    <xf numFmtId="0" fontId="7" fillId="0" borderId="0" xfId="0" applyFont="1" applyAlignment="1">
      <alignment vertical="center" wrapText="1"/>
    </xf>
    <xf numFmtId="0" fontId="18" fillId="0" borderId="1" xfId="0" applyFont="1" applyBorder="1" applyAlignment="1">
      <alignment horizontal="center" vertical="center" wrapText="1"/>
    </xf>
    <xf numFmtId="0" fontId="0" fillId="3" borderId="0" xfId="0" applyFill="1"/>
    <xf numFmtId="0" fontId="17" fillId="3" borderId="29" xfId="0" applyFont="1" applyFill="1" applyBorder="1"/>
    <xf numFmtId="0" fontId="17" fillId="3" borderId="15" xfId="0" applyFont="1" applyFill="1" applyBorder="1"/>
    <xf numFmtId="0" fontId="17" fillId="3" borderId="31" xfId="0" applyFont="1" applyFill="1" applyBorder="1"/>
    <xf numFmtId="0" fontId="17" fillId="3" borderId="0" xfId="0" applyFont="1" applyFill="1"/>
    <xf numFmtId="0" fontId="17" fillId="3" borderId="36" xfId="0" applyFont="1" applyFill="1" applyBorder="1"/>
    <xf numFmtId="0" fontId="17" fillId="3" borderId="8" xfId="0" applyFont="1" applyFill="1" applyBorder="1"/>
    <xf numFmtId="0" fontId="17" fillId="3" borderId="18" xfId="0" applyFont="1" applyFill="1" applyBorder="1" applyAlignment="1">
      <alignment horizontal="center"/>
    </xf>
    <xf numFmtId="0" fontId="20" fillId="3" borderId="37" xfId="0" applyFont="1" applyFill="1" applyBorder="1" applyAlignment="1">
      <alignment horizontal="center"/>
    </xf>
    <xf numFmtId="0" fontId="17" fillId="3" borderId="32" xfId="0" applyFont="1" applyFill="1" applyBorder="1"/>
    <xf numFmtId="0" fontId="21" fillId="4" borderId="18" xfId="0" applyFont="1" applyFill="1" applyBorder="1" applyAlignment="1">
      <alignment horizontal="center" vertical="center"/>
    </xf>
    <xf numFmtId="0" fontId="21" fillId="4" borderId="1" xfId="0" applyFont="1" applyFill="1" applyBorder="1" applyAlignment="1">
      <alignment horizontal="center" vertical="center"/>
    </xf>
    <xf numFmtId="0" fontId="22" fillId="4" borderId="25" xfId="0" applyFont="1" applyFill="1" applyBorder="1" applyAlignment="1">
      <alignment horizontal="center" vertical="center"/>
    </xf>
    <xf numFmtId="0" fontId="3" fillId="3" borderId="0" xfId="0" applyFont="1" applyFill="1" applyAlignment="1">
      <alignment horizontal="center" vertical="center"/>
    </xf>
    <xf numFmtId="0" fontId="23" fillId="3" borderId="18" xfId="0" applyFont="1" applyFill="1" applyBorder="1" applyAlignment="1">
      <alignment horizontal="left" vertical="justify"/>
    </xf>
    <xf numFmtId="0" fontId="24" fillId="3" borderId="1" xfId="0" applyFont="1" applyFill="1" applyBorder="1" applyAlignment="1">
      <alignment horizontal="center" vertical="center"/>
    </xf>
    <xf numFmtId="0" fontId="24" fillId="3" borderId="25" xfId="0" applyFont="1" applyFill="1" applyBorder="1" applyAlignment="1">
      <alignment horizontal="center" vertical="center" wrapText="1"/>
    </xf>
    <xf numFmtId="0" fontId="0" fillId="3" borderId="0" xfId="0" applyFill="1" applyAlignment="1">
      <alignment vertical="justify"/>
    </xf>
    <xf numFmtId="0" fontId="23" fillId="3" borderId="18" xfId="0" applyFont="1" applyFill="1" applyBorder="1" applyAlignment="1">
      <alignment horizontal="left" vertical="center" wrapText="1"/>
    </xf>
    <xf numFmtId="0" fontId="23" fillId="3" borderId="1" xfId="0" applyFont="1" applyFill="1" applyBorder="1" applyAlignment="1">
      <alignment horizontal="left" vertical="center"/>
    </xf>
    <xf numFmtId="0" fontId="24" fillId="3" borderId="0" xfId="0" applyFont="1" applyFill="1"/>
    <xf numFmtId="0" fontId="0" fillId="0" borderId="0" xfId="0" applyAlignment="1">
      <alignment vertical="center"/>
    </xf>
    <xf numFmtId="0" fontId="37" fillId="0" borderId="1" xfId="0" applyFont="1" applyBorder="1" applyAlignment="1">
      <alignment horizontal="justify" vertical="center" wrapText="1"/>
    </xf>
    <xf numFmtId="0" fontId="0" fillId="0" borderId="0" xfId="0" applyAlignment="1">
      <alignment vertical="center" wrapText="1"/>
    </xf>
    <xf numFmtId="0" fontId="1" fillId="3" borderId="0" xfId="5" applyFill="1" applyProtection="1">
      <protection locked="0"/>
    </xf>
    <xf numFmtId="0" fontId="1" fillId="3" borderId="0" xfId="5" applyFill="1" applyAlignment="1" applyProtection="1">
      <alignment wrapText="1"/>
      <protection locked="0"/>
    </xf>
    <xf numFmtId="0" fontId="1" fillId="3" borderId="0" xfId="5" applyFill="1" applyAlignment="1" applyProtection="1">
      <alignment horizontal="left" wrapText="1"/>
      <protection locked="0"/>
    </xf>
    <xf numFmtId="0" fontId="1" fillId="3" borderId="0" xfId="5" applyFill="1" applyAlignment="1" applyProtection="1">
      <alignment vertical="center" wrapText="1"/>
      <protection locked="0"/>
    </xf>
    <xf numFmtId="0" fontId="1" fillId="3" borderId="0" xfId="5" applyFill="1" applyAlignment="1" applyProtection="1">
      <alignment horizontal="center" vertical="center"/>
      <protection locked="0"/>
    </xf>
    <xf numFmtId="0" fontId="1" fillId="0" borderId="0" xfId="5" applyProtection="1">
      <protection locked="0"/>
    </xf>
    <xf numFmtId="0" fontId="38" fillId="3" borderId="0" xfId="5" applyFont="1" applyFill="1"/>
    <xf numFmtId="0" fontId="38" fillId="0" borderId="0" xfId="5" applyFont="1"/>
    <xf numFmtId="0" fontId="38" fillId="0" borderId="32" xfId="5" applyFont="1" applyBorder="1" applyAlignment="1">
      <alignment horizontal="center"/>
    </xf>
    <xf numFmtId="0" fontId="1" fillId="0" borderId="0" xfId="5" applyAlignment="1" applyProtection="1">
      <alignment wrapText="1"/>
      <protection locked="0"/>
    </xf>
    <xf numFmtId="0" fontId="1" fillId="0" borderId="0" xfId="5" applyAlignment="1" applyProtection="1">
      <alignment horizontal="left" wrapText="1"/>
      <protection locked="0"/>
    </xf>
    <xf numFmtId="0" fontId="1" fillId="0" borderId="0" xfId="5" applyAlignment="1" applyProtection="1">
      <alignment vertical="center" wrapText="1"/>
      <protection locked="0"/>
    </xf>
    <xf numFmtId="0" fontId="1" fillId="0" borderId="0" xfId="5" applyAlignment="1" applyProtection="1">
      <alignment horizontal="center" vertical="center"/>
      <protection locked="0"/>
    </xf>
    <xf numFmtId="0" fontId="4" fillId="0" borderId="0" xfId="5" applyFont="1" applyAlignment="1" applyProtection="1">
      <alignment horizontal="center" wrapText="1"/>
      <protection locked="0"/>
    </xf>
    <xf numFmtId="9" fontId="50" fillId="0" borderId="12" xfId="7" applyFont="1" applyFill="1" applyBorder="1" applyAlignment="1" applyProtection="1">
      <alignment horizontal="center" vertical="center" wrapText="1"/>
      <protection hidden="1"/>
    </xf>
    <xf numFmtId="9" fontId="51" fillId="0" borderId="12" xfId="5" applyNumberFormat="1" applyFont="1" applyBorder="1" applyAlignment="1" applyProtection="1">
      <alignment horizontal="center" vertical="center" wrapText="1"/>
      <protection locked="0"/>
    </xf>
    <xf numFmtId="0" fontId="52" fillId="0" borderId="55" xfId="5" applyFont="1" applyBorder="1" applyAlignment="1" applyProtection="1">
      <alignment horizontal="center" vertical="center" wrapText="1"/>
      <protection locked="0"/>
    </xf>
    <xf numFmtId="9" fontId="50" fillId="0" borderId="1" xfId="7" applyFont="1" applyFill="1" applyBorder="1" applyAlignment="1" applyProtection="1">
      <alignment horizontal="center" vertical="center" wrapText="1"/>
      <protection hidden="1"/>
    </xf>
    <xf numFmtId="9" fontId="51" fillId="0" borderId="1" xfId="5" applyNumberFormat="1" applyFont="1" applyBorder="1" applyAlignment="1" applyProtection="1">
      <alignment horizontal="center" vertical="center" wrapText="1"/>
      <protection locked="0"/>
    </xf>
    <xf numFmtId="0" fontId="52" fillId="0" borderId="25" xfId="5" applyFont="1" applyBorder="1" applyAlignment="1" applyProtection="1">
      <alignment horizontal="center" vertical="center" wrapText="1"/>
      <protection locked="0"/>
    </xf>
    <xf numFmtId="0" fontId="52" fillId="0" borderId="56" xfId="5" applyFont="1" applyBorder="1" applyAlignment="1" applyProtection="1">
      <alignment horizontal="center" vertical="center" wrapText="1"/>
      <protection locked="0"/>
    </xf>
    <xf numFmtId="0" fontId="52" fillId="0" borderId="57" xfId="5" applyFont="1" applyBorder="1" applyAlignment="1" applyProtection="1">
      <alignment horizontal="center" vertical="center" wrapText="1"/>
      <protection locked="0"/>
    </xf>
    <xf numFmtId="0" fontId="52" fillId="0" borderId="58" xfId="5" applyFont="1" applyBorder="1" applyAlignment="1" applyProtection="1">
      <alignment horizontal="center" vertical="center" wrapText="1"/>
      <protection locked="0"/>
    </xf>
    <xf numFmtId="0" fontId="52" fillId="0" borderId="21" xfId="5" applyFont="1" applyBorder="1" applyAlignment="1" applyProtection="1">
      <alignment horizontal="center" vertical="center" wrapText="1"/>
      <protection locked="0"/>
    </xf>
    <xf numFmtId="9" fontId="50" fillId="0" borderId="27" xfId="7" applyFont="1" applyFill="1" applyBorder="1" applyAlignment="1" applyProtection="1">
      <alignment horizontal="center" vertical="center" wrapText="1"/>
      <protection hidden="1"/>
    </xf>
    <xf numFmtId="9" fontId="51" fillId="0" borderId="27" xfId="5" applyNumberFormat="1" applyFont="1" applyBorder="1" applyAlignment="1" applyProtection="1">
      <alignment horizontal="center" vertical="center" wrapText="1"/>
      <protection locked="0"/>
    </xf>
    <xf numFmtId="0" fontId="52" fillId="0" borderId="28" xfId="5" applyFont="1" applyBorder="1" applyAlignment="1" applyProtection="1">
      <alignment horizontal="center" vertical="center" wrapText="1"/>
      <protection locked="0"/>
    </xf>
    <xf numFmtId="0" fontId="52" fillId="0" borderId="35" xfId="5" applyFont="1" applyBorder="1" applyAlignment="1" applyProtection="1">
      <alignment horizontal="center" vertical="center" wrapText="1"/>
      <protection locked="0"/>
    </xf>
    <xf numFmtId="9" fontId="50" fillId="0" borderId="2" xfId="7" applyFont="1" applyFill="1" applyBorder="1" applyAlignment="1" applyProtection="1">
      <alignment horizontal="center" vertical="center" wrapText="1"/>
      <protection hidden="1"/>
    </xf>
    <xf numFmtId="9" fontId="51" fillId="0" borderId="2" xfId="5" applyNumberFormat="1" applyFont="1" applyBorder="1" applyAlignment="1" applyProtection="1">
      <alignment horizontal="center" vertical="center" wrapText="1"/>
      <protection locked="0"/>
    </xf>
    <xf numFmtId="0" fontId="52" fillId="0" borderId="19" xfId="5" applyFont="1" applyBorder="1" applyAlignment="1" applyProtection="1">
      <alignment horizontal="center" vertical="center" wrapText="1"/>
      <protection locked="0"/>
    </xf>
    <xf numFmtId="9" fontId="50" fillId="0" borderId="13" xfId="7" applyFont="1" applyFill="1" applyBorder="1" applyAlignment="1" applyProtection="1">
      <alignment horizontal="center" vertical="center" wrapText="1"/>
      <protection hidden="1"/>
    </xf>
    <xf numFmtId="9" fontId="51" fillId="0" borderId="13" xfId="5" applyNumberFormat="1" applyFont="1" applyBorder="1" applyAlignment="1" applyProtection="1">
      <alignment horizontal="center" vertical="center" wrapText="1"/>
      <protection locked="0"/>
    </xf>
    <xf numFmtId="9" fontId="50" fillId="0" borderId="34" xfId="7" applyFont="1" applyFill="1" applyBorder="1" applyAlignment="1" applyProtection="1">
      <alignment horizontal="center" vertical="center" wrapText="1"/>
      <protection hidden="1"/>
    </xf>
    <xf numFmtId="9" fontId="51" fillId="0" borderId="34" xfId="5" applyNumberFormat="1" applyFont="1" applyBorder="1" applyAlignment="1" applyProtection="1">
      <alignment horizontal="center" vertical="center" wrapText="1"/>
      <protection locked="0"/>
    </xf>
    <xf numFmtId="0" fontId="52" fillId="0" borderId="47" xfId="5" applyFont="1" applyBorder="1" applyAlignment="1" applyProtection="1">
      <alignment horizontal="center" vertical="center" wrapText="1"/>
      <protection locked="0"/>
    </xf>
    <xf numFmtId="0" fontId="52" fillId="0" borderId="17" xfId="5" applyFont="1" applyBorder="1" applyAlignment="1" applyProtection="1">
      <alignment horizontal="center" vertical="center" wrapText="1"/>
      <protection locked="0"/>
    </xf>
    <xf numFmtId="0" fontId="45" fillId="3" borderId="0" xfId="5" applyFont="1" applyFill="1" applyAlignment="1" applyProtection="1">
      <alignment vertical="center"/>
      <protection locked="0"/>
    </xf>
    <xf numFmtId="0" fontId="3" fillId="0" borderId="36" xfId="5" applyFont="1" applyBorder="1" applyAlignment="1" applyProtection="1">
      <alignment horizontal="center" vertical="center"/>
      <protection locked="0"/>
    </xf>
    <xf numFmtId="0" fontId="45" fillId="3" borderId="32" xfId="5" applyFont="1" applyFill="1" applyBorder="1" applyAlignment="1" applyProtection="1">
      <alignment vertical="center"/>
      <protection locked="0"/>
    </xf>
    <xf numFmtId="0" fontId="3" fillId="0" borderId="33" xfId="5" applyFont="1" applyBorder="1" applyAlignment="1" applyProtection="1">
      <alignment horizontal="center" vertical="center"/>
      <protection locked="0"/>
    </xf>
    <xf numFmtId="9" fontId="57" fillId="3" borderId="0" xfId="7" applyFont="1" applyFill="1" applyBorder="1" applyAlignment="1" applyProtection="1">
      <alignment horizontal="center" vertical="center" wrapText="1"/>
      <protection hidden="1"/>
    </xf>
    <xf numFmtId="0" fontId="59" fillId="3" borderId="0" xfId="5" applyFont="1" applyFill="1" applyAlignment="1" applyProtection="1">
      <alignment horizontal="center" vertical="center" wrapText="1"/>
      <protection locked="0"/>
    </xf>
    <xf numFmtId="0" fontId="3" fillId="3" borderId="0" xfId="5" applyFont="1" applyFill="1" applyAlignment="1" applyProtection="1">
      <alignment horizontal="center" vertical="center"/>
      <protection locked="0"/>
    </xf>
    <xf numFmtId="9" fontId="61" fillId="3" borderId="0" xfId="5" applyNumberFormat="1" applyFont="1" applyFill="1" applyAlignment="1" applyProtection="1">
      <alignment horizontal="center" vertical="center"/>
      <protection locked="0"/>
    </xf>
    <xf numFmtId="0" fontId="61" fillId="3" borderId="0" xfId="5" applyFont="1" applyFill="1" applyAlignment="1" applyProtection="1">
      <alignment horizontal="center" vertical="center"/>
      <protection locked="0"/>
    </xf>
    <xf numFmtId="0" fontId="3" fillId="3" borderId="0" xfId="5" applyFont="1" applyFill="1" applyAlignment="1" applyProtection="1">
      <alignment vertical="center" wrapText="1"/>
      <protection locked="0"/>
    </xf>
    <xf numFmtId="0" fontId="27" fillId="3" borderId="0" xfId="9" applyFont="1" applyFill="1"/>
    <xf numFmtId="0" fontId="27" fillId="0" borderId="0" xfId="9" applyFont="1"/>
    <xf numFmtId="0" fontId="55" fillId="0" borderId="0" xfId="9"/>
    <xf numFmtId="0" fontId="65" fillId="3" borderId="0" xfId="10" applyFont="1" applyFill="1" applyAlignment="1">
      <alignment horizontal="center" vertical="center" wrapText="1"/>
    </xf>
    <xf numFmtId="0" fontId="65" fillId="3" borderId="0" xfId="10" applyFont="1" applyFill="1"/>
    <xf numFmtId="0" fontId="55" fillId="3" borderId="0" xfId="9" applyFill="1"/>
    <xf numFmtId="0" fontId="64" fillId="0" borderId="1" xfId="10" applyFont="1" applyBorder="1" applyAlignment="1">
      <alignment vertical="center" wrapText="1"/>
    </xf>
    <xf numFmtId="0" fontId="65" fillId="0" borderId="37" xfId="10" applyFont="1" applyBorder="1" applyAlignment="1">
      <alignment vertical="center" wrapText="1"/>
    </xf>
    <xf numFmtId="0" fontId="64" fillId="0" borderId="37" xfId="10" applyFont="1" applyBorder="1" applyAlignment="1">
      <alignment vertical="center"/>
    </xf>
    <xf numFmtId="0" fontId="68" fillId="3" borderId="1" xfId="9" applyFont="1" applyFill="1" applyBorder="1" applyAlignment="1">
      <alignment horizontal="center" vertical="center" wrapText="1"/>
    </xf>
    <xf numFmtId="0" fontId="70" fillId="3" borderId="0" xfId="10" applyFont="1" applyFill="1" applyAlignment="1">
      <alignment horizontal="center" vertical="center" wrapText="1"/>
    </xf>
    <xf numFmtId="0" fontId="70" fillId="3" borderId="0" xfId="10" applyFont="1" applyFill="1" applyAlignment="1">
      <alignment horizontal="center" vertical="center"/>
    </xf>
    <xf numFmtId="0" fontId="70" fillId="3" borderId="0" xfId="10" applyFont="1" applyFill="1"/>
    <xf numFmtId="0" fontId="65" fillId="12" borderId="72" xfId="10" applyFont="1" applyFill="1" applyBorder="1" applyAlignment="1">
      <alignment horizontal="center" vertical="center" wrapText="1"/>
    </xf>
    <xf numFmtId="0" fontId="65" fillId="14" borderId="73" xfId="10" applyFont="1" applyFill="1" applyBorder="1" applyAlignment="1">
      <alignment horizontal="center" vertical="center" wrapText="1"/>
    </xf>
    <xf numFmtId="0" fontId="65" fillId="15" borderId="73" xfId="10" applyFont="1" applyFill="1" applyBorder="1" applyAlignment="1">
      <alignment horizontal="center" vertical="center" wrapText="1"/>
    </xf>
    <xf numFmtId="0" fontId="65" fillId="16" borderId="74" xfId="10" applyFont="1" applyFill="1" applyBorder="1" applyAlignment="1">
      <alignment horizontal="center" vertical="center" wrapText="1"/>
    </xf>
    <xf numFmtId="0" fontId="64" fillId="13" borderId="10" xfId="10" applyFont="1" applyFill="1" applyBorder="1" applyAlignment="1">
      <alignment horizontal="center" vertical="center" wrapText="1"/>
    </xf>
    <xf numFmtId="0" fontId="24" fillId="0" borderId="1" xfId="9" applyFont="1" applyBorder="1" applyAlignment="1">
      <alignment horizontal="justify" vertical="center" wrapText="1"/>
    </xf>
    <xf numFmtId="0" fontId="24" fillId="3" borderId="1" xfId="9" applyFont="1" applyFill="1" applyBorder="1" applyAlignment="1">
      <alignment horizontal="justify" vertical="center" wrapText="1"/>
    </xf>
    <xf numFmtId="0" fontId="24" fillId="0" borderId="5" xfId="9" applyFont="1" applyBorder="1" applyAlignment="1">
      <alignment horizontal="center" vertical="center" wrapText="1"/>
    </xf>
    <xf numFmtId="9" fontId="71" fillId="0" borderId="38" xfId="7" applyFont="1" applyFill="1" applyBorder="1" applyAlignment="1" applyProtection="1">
      <alignment horizontal="center" vertical="center" wrapText="1"/>
      <protection hidden="1"/>
    </xf>
    <xf numFmtId="9" fontId="51" fillId="0" borderId="6" xfId="5" applyNumberFormat="1" applyFont="1" applyBorder="1" applyAlignment="1" applyProtection="1">
      <alignment horizontal="center" vertical="center" wrapText="1"/>
      <protection locked="0"/>
    </xf>
    <xf numFmtId="0" fontId="24" fillId="0" borderId="1" xfId="9" applyFont="1" applyBorder="1" applyAlignment="1">
      <alignment horizontal="center" vertical="center" wrapText="1"/>
    </xf>
    <xf numFmtId="9" fontId="71" fillId="0" borderId="1" xfId="7" applyFont="1" applyFill="1" applyBorder="1" applyAlignment="1" applyProtection="1">
      <alignment horizontal="center" vertical="center" wrapText="1"/>
      <protection hidden="1"/>
    </xf>
    <xf numFmtId="0" fontId="1" fillId="0" borderId="57" xfId="5" applyBorder="1" applyAlignment="1" applyProtection="1">
      <alignment horizontal="center" vertical="center" wrapText="1"/>
      <protection locked="0"/>
    </xf>
    <xf numFmtId="0" fontId="23" fillId="0" borderId="1" xfId="9" applyFont="1" applyBorder="1" applyAlignment="1">
      <alignment horizontal="left" vertical="center" wrapText="1"/>
    </xf>
    <xf numFmtId="0" fontId="23" fillId="3" borderId="1" xfId="9" applyFont="1" applyFill="1" applyBorder="1" applyAlignment="1">
      <alignment horizontal="justify" vertical="center" wrapText="1"/>
    </xf>
    <xf numFmtId="0" fontId="23" fillId="0" borderId="1" xfId="9" applyFont="1" applyBorder="1" applyAlignment="1">
      <alignment horizontal="justify" vertical="center" wrapText="1"/>
    </xf>
    <xf numFmtId="0" fontId="73" fillId="0" borderId="57" xfId="5" applyFont="1" applyBorder="1" applyAlignment="1" applyProtection="1">
      <alignment horizontal="center" vertical="center" wrapText="1"/>
      <protection locked="0"/>
    </xf>
    <xf numFmtId="0" fontId="74" fillId="3" borderId="0" xfId="10" applyFont="1" applyFill="1" applyAlignment="1">
      <alignment horizontal="center" vertical="center" wrapText="1"/>
    </xf>
    <xf numFmtId="0" fontId="68" fillId="0" borderId="10" xfId="10" applyFont="1" applyBorder="1" applyAlignment="1">
      <alignment horizontal="center" vertical="center" wrapText="1"/>
    </xf>
    <xf numFmtId="0" fontId="68" fillId="0" borderId="34" xfId="10" applyFont="1" applyBorder="1" applyAlignment="1">
      <alignment vertical="center"/>
    </xf>
    <xf numFmtId="0" fontId="74" fillId="0" borderId="28" xfId="10" applyFont="1" applyBorder="1" applyAlignment="1">
      <alignment horizontal="center" vertical="center"/>
    </xf>
    <xf numFmtId="0" fontId="76" fillId="3" borderId="0" xfId="10" applyFont="1" applyFill="1"/>
    <xf numFmtId="0" fontId="64" fillId="0" borderId="1" xfId="10" applyFont="1" applyBorder="1" applyAlignment="1">
      <alignment vertical="center"/>
    </xf>
    <xf numFmtId="0" fontId="65" fillId="3" borderId="0" xfId="10" applyFont="1" applyFill="1" applyAlignment="1">
      <alignment vertical="center"/>
    </xf>
    <xf numFmtId="0" fontId="77" fillId="3" borderId="0" xfId="10" applyFont="1" applyFill="1"/>
    <xf numFmtId="0" fontId="65" fillId="12" borderId="66" xfId="10" applyFont="1" applyFill="1" applyBorder="1" applyAlignment="1">
      <alignment vertical="center" wrapText="1"/>
    </xf>
    <xf numFmtId="0" fontId="65" fillId="14" borderId="37" xfId="10" applyFont="1" applyFill="1" applyBorder="1" applyAlignment="1">
      <alignment vertical="center" wrapText="1"/>
    </xf>
    <xf numFmtId="0" fontId="65" fillId="15" borderId="37" xfId="10" applyFont="1" applyFill="1" applyBorder="1" applyAlignment="1">
      <alignment vertical="center" wrapText="1"/>
    </xf>
    <xf numFmtId="0" fontId="78" fillId="13" borderId="26" xfId="9" applyFont="1" applyFill="1" applyBorder="1" applyAlignment="1">
      <alignment horizontal="center" vertical="center" wrapText="1"/>
    </xf>
    <xf numFmtId="0" fontId="64" fillId="13" borderId="28" xfId="9" applyFont="1" applyFill="1" applyBorder="1" applyAlignment="1">
      <alignment horizontal="center" vertical="center" wrapText="1"/>
    </xf>
    <xf numFmtId="1" fontId="24" fillId="0" borderId="12" xfId="10" applyNumberFormat="1" applyFont="1" applyBorder="1" applyAlignment="1">
      <alignment horizontal="center" vertical="center"/>
    </xf>
    <xf numFmtId="1" fontId="24" fillId="3" borderId="53" xfId="10" applyNumberFormat="1" applyFont="1" applyFill="1" applyBorder="1" applyAlignment="1">
      <alignment horizontal="center" vertical="center"/>
    </xf>
    <xf numFmtId="1" fontId="24" fillId="0" borderId="1" xfId="10" applyNumberFormat="1" applyFont="1" applyBorder="1" applyAlignment="1">
      <alignment horizontal="center" vertical="center"/>
    </xf>
    <xf numFmtId="0" fontId="24" fillId="3" borderId="1" xfId="10" applyFont="1" applyFill="1" applyBorder="1" applyAlignment="1">
      <alignment horizontal="center" vertical="center"/>
    </xf>
    <xf numFmtId="0" fontId="23" fillId="0" borderId="18" xfId="9" applyFont="1" applyBorder="1" applyAlignment="1">
      <alignment horizontal="center" vertical="center" wrapText="1"/>
    </xf>
    <xf numFmtId="0" fontId="65" fillId="0" borderId="1" xfId="10" quotePrefix="1" applyFont="1" applyBorder="1" applyAlignment="1">
      <alignment horizontal="justify" vertical="center" wrapText="1"/>
    </xf>
    <xf numFmtId="0" fontId="65" fillId="0" borderId="1" xfId="9" applyFont="1" applyBorder="1" applyAlignment="1">
      <alignment horizontal="center" vertical="center" wrapText="1"/>
    </xf>
    <xf numFmtId="9" fontId="65" fillId="17" borderId="1" xfId="11" applyFont="1" applyFill="1" applyBorder="1" applyAlignment="1">
      <alignment horizontal="center" vertical="center"/>
    </xf>
    <xf numFmtId="0" fontId="74" fillId="17" borderId="25" xfId="10" applyFont="1" applyFill="1" applyBorder="1" applyAlignment="1">
      <alignment horizontal="center" vertical="center" wrapText="1"/>
    </xf>
    <xf numFmtId="0" fontId="70" fillId="0" borderId="1" xfId="9" applyFont="1" applyBorder="1" applyAlignment="1">
      <alignment horizontal="center" vertical="center" wrapText="1"/>
    </xf>
    <xf numFmtId="0" fontId="79" fillId="0" borderId="1" xfId="9" applyFont="1" applyBorder="1" applyAlignment="1">
      <alignment horizontal="center" vertical="center" wrapText="1"/>
    </xf>
    <xf numFmtId="0" fontId="23" fillId="0" borderId="18" xfId="9" applyFont="1" applyBorder="1" applyAlignment="1">
      <alignment horizontal="center" vertical="center"/>
    </xf>
    <xf numFmtId="1" fontId="65" fillId="0" borderId="1" xfId="9" applyNumberFormat="1" applyFont="1" applyBorder="1" applyAlignment="1">
      <alignment horizontal="center" vertical="center" wrapText="1"/>
    </xf>
    <xf numFmtId="0" fontId="70" fillId="0" borderId="1" xfId="9" quotePrefix="1" applyFont="1" applyBorder="1" applyAlignment="1">
      <alignment horizontal="left" vertical="center" wrapText="1"/>
    </xf>
    <xf numFmtId="1" fontId="80" fillId="0" borderId="1" xfId="10" applyNumberFormat="1" applyFont="1" applyBorder="1" applyAlignment="1">
      <alignment horizontal="center" vertical="center"/>
    </xf>
    <xf numFmtId="0" fontId="65" fillId="0" borderId="1" xfId="9" quotePrefix="1" applyFont="1" applyBorder="1" applyAlignment="1">
      <alignment horizontal="left" vertical="center" wrapText="1"/>
    </xf>
    <xf numFmtId="0" fontId="81" fillId="0" borderId="18" xfId="9" applyFont="1" applyBorder="1" applyAlignment="1">
      <alignment horizontal="center" vertical="center" wrapText="1"/>
    </xf>
    <xf numFmtId="0" fontId="23" fillId="18" borderId="18" xfId="9" applyFont="1" applyFill="1" applyBorder="1" applyAlignment="1">
      <alignment horizontal="center" vertical="center" wrapText="1"/>
    </xf>
    <xf numFmtId="0" fontId="24" fillId="0" borderId="18" xfId="9" applyFont="1" applyBorder="1" applyAlignment="1">
      <alignment horizontal="center" vertical="center" wrapText="1"/>
    </xf>
    <xf numFmtId="0" fontId="74" fillId="0" borderId="1" xfId="9" applyFont="1" applyBorder="1" applyAlignment="1">
      <alignment horizontal="center" vertical="center" wrapText="1"/>
    </xf>
    <xf numFmtId="0" fontId="65" fillId="0" borderId="1" xfId="9" quotePrefix="1" applyFont="1" applyBorder="1" applyAlignment="1">
      <alignment horizontal="justify" vertical="center" wrapText="1"/>
    </xf>
    <xf numFmtId="0" fontId="58" fillId="0" borderId="1" xfId="9" applyFont="1" applyBorder="1" applyAlignment="1">
      <alignment horizontal="center" vertical="center" wrapText="1"/>
    </xf>
    <xf numFmtId="1" fontId="65" fillId="0" borderId="5" xfId="9" applyNumberFormat="1" applyFont="1" applyBorder="1" applyAlignment="1">
      <alignment horizontal="center" vertical="center" wrapText="1"/>
    </xf>
    <xf numFmtId="0" fontId="23" fillId="0" borderId="20" xfId="9" applyFont="1" applyBorder="1" applyAlignment="1">
      <alignment horizontal="center" vertical="center" wrapText="1"/>
    </xf>
    <xf numFmtId="0" fontId="74" fillId="0" borderId="6" xfId="10" applyFont="1" applyBorder="1" applyAlignment="1">
      <alignment horizontal="center" vertical="center" wrapText="1"/>
    </xf>
    <xf numFmtId="0" fontId="65" fillId="0" borderId="6" xfId="10" quotePrefix="1" applyFont="1" applyBorder="1" applyAlignment="1">
      <alignment horizontal="justify" vertical="center" wrapText="1"/>
    </xf>
    <xf numFmtId="0" fontId="24" fillId="0" borderId="6" xfId="9" applyFont="1" applyBorder="1" applyAlignment="1">
      <alignment horizontal="center" vertical="center" wrapText="1"/>
    </xf>
    <xf numFmtId="0" fontId="65" fillId="0" borderId="6" xfId="9" applyFont="1" applyBorder="1" applyAlignment="1">
      <alignment horizontal="center" vertical="center" wrapText="1"/>
    </xf>
    <xf numFmtId="1" fontId="65" fillId="0" borderId="6" xfId="9" applyNumberFormat="1" applyFont="1" applyBorder="1" applyAlignment="1">
      <alignment horizontal="center" vertical="center" wrapText="1"/>
    </xf>
    <xf numFmtId="1" fontId="24" fillId="0" borderId="2" xfId="10" applyNumberFormat="1" applyFont="1" applyBorder="1" applyAlignment="1">
      <alignment horizontal="center" vertical="center"/>
    </xf>
    <xf numFmtId="9" fontId="65" fillId="17" borderId="2" xfId="11" applyFont="1" applyFill="1" applyBorder="1" applyAlignment="1">
      <alignment horizontal="center" vertical="center"/>
    </xf>
    <xf numFmtId="9" fontId="64" fillId="9" borderId="19" xfId="9" applyNumberFormat="1" applyFont="1" applyFill="1" applyBorder="1" applyAlignment="1">
      <alignment horizontal="center" vertical="center" wrapText="1"/>
    </xf>
    <xf numFmtId="0" fontId="76" fillId="3" borderId="0" xfId="10" applyFont="1" applyFill="1" applyAlignment="1">
      <alignment horizontal="center" vertical="center"/>
    </xf>
    <xf numFmtId="9" fontId="64" fillId="17" borderId="33" xfId="11" applyFont="1" applyFill="1" applyBorder="1" applyAlignment="1">
      <alignment horizontal="center" vertical="center"/>
    </xf>
    <xf numFmtId="9" fontId="64" fillId="17" borderId="43" xfId="11" applyFont="1" applyFill="1" applyBorder="1" applyAlignment="1">
      <alignment horizontal="center" vertical="center" wrapText="1"/>
    </xf>
    <xf numFmtId="0" fontId="64" fillId="9" borderId="28" xfId="9" applyFont="1" applyFill="1" applyBorder="1" applyAlignment="1">
      <alignment horizontal="center" vertical="center" wrapText="1"/>
    </xf>
    <xf numFmtId="166" fontId="65" fillId="3" borderId="0" xfId="11" applyNumberFormat="1" applyFont="1" applyFill="1" applyBorder="1" applyAlignment="1">
      <alignment horizontal="center" vertical="center"/>
    </xf>
    <xf numFmtId="9" fontId="64" fillId="13" borderId="63" xfId="11" applyFont="1" applyFill="1" applyBorder="1" applyAlignment="1">
      <alignment horizontal="center" vertical="center"/>
    </xf>
    <xf numFmtId="0" fontId="64" fillId="13" borderId="65" xfId="10" applyFont="1" applyFill="1" applyBorder="1" applyAlignment="1">
      <alignment horizontal="center" vertical="center" wrapText="1"/>
    </xf>
    <xf numFmtId="9" fontId="74" fillId="3" borderId="0" xfId="10" applyNumberFormat="1" applyFont="1" applyFill="1"/>
    <xf numFmtId="0" fontId="70" fillId="3" borderId="0" xfId="10" applyFont="1" applyFill="1" applyAlignment="1">
      <alignment vertical="center" wrapText="1"/>
    </xf>
    <xf numFmtId="0" fontId="19" fillId="3" borderId="4" xfId="10" applyFont="1" applyFill="1" applyBorder="1" applyAlignment="1">
      <alignment vertical="center" wrapText="1"/>
    </xf>
    <xf numFmtId="0" fontId="70" fillId="3" borderId="4" xfId="10" applyFont="1" applyFill="1" applyBorder="1" applyAlignment="1">
      <alignment vertical="center" wrapText="1"/>
    </xf>
    <xf numFmtId="0" fontId="70" fillId="3" borderId="69" xfId="10" applyFont="1" applyFill="1" applyBorder="1" applyAlignment="1">
      <alignment vertical="center" wrapText="1"/>
    </xf>
    <xf numFmtId="0" fontId="19" fillId="3" borderId="0" xfId="10" applyFont="1" applyFill="1" applyAlignment="1">
      <alignment vertical="center" wrapText="1"/>
    </xf>
    <xf numFmtId="0" fontId="70" fillId="3" borderId="80" xfId="10" applyFont="1" applyFill="1" applyBorder="1" applyAlignment="1">
      <alignment vertical="center" wrapText="1"/>
    </xf>
    <xf numFmtId="0" fontId="86" fillId="3" borderId="7" xfId="9" applyFont="1" applyFill="1" applyBorder="1"/>
    <xf numFmtId="0" fontId="88" fillId="3" borderId="8" xfId="9" applyFont="1" applyFill="1" applyBorder="1"/>
    <xf numFmtId="0" fontId="19" fillId="3" borderId="8" xfId="10" applyFont="1" applyFill="1" applyBorder="1" applyAlignment="1">
      <alignment vertical="center" wrapText="1"/>
    </xf>
    <xf numFmtId="0" fontId="70" fillId="3" borderId="8" xfId="10" applyFont="1" applyFill="1" applyBorder="1" applyAlignment="1">
      <alignment vertical="center" wrapText="1"/>
    </xf>
    <xf numFmtId="0" fontId="70" fillId="3" borderId="9" xfId="10" applyFont="1" applyFill="1" applyBorder="1"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37" fillId="0" borderId="1" xfId="0" applyFont="1" applyBorder="1" applyAlignment="1">
      <alignment horizontal="left" vertical="center" wrapText="1"/>
    </xf>
    <xf numFmtId="0" fontId="37" fillId="0" borderId="1" xfId="0" applyFont="1" applyBorder="1" applyAlignment="1">
      <alignment horizontal="left" vertical="top" wrapText="1"/>
    </xf>
    <xf numFmtId="0" fontId="37" fillId="0" borderId="1" xfId="0" applyFont="1" applyBorder="1" applyAlignment="1">
      <alignment horizontal="justify" vertical="top" wrapText="1"/>
    </xf>
    <xf numFmtId="0" fontId="64" fillId="0" borderId="1" xfId="10" applyFont="1" applyBorder="1" applyAlignment="1">
      <alignment horizontal="center" vertical="center" wrapText="1"/>
    </xf>
    <xf numFmtId="0" fontId="65" fillId="0" borderId="1" xfId="10" applyFont="1" applyBorder="1" applyAlignment="1">
      <alignment horizontal="center" vertical="center" wrapText="1"/>
    </xf>
    <xf numFmtId="0" fontId="64" fillId="3" borderId="0" xfId="10" applyFont="1" applyFill="1" applyAlignment="1">
      <alignment horizontal="center" vertical="center" wrapText="1"/>
    </xf>
    <xf numFmtId="0" fontId="1" fillId="3" borderId="32" xfId="5" applyFill="1" applyBorder="1" applyAlignment="1" applyProtection="1">
      <alignment horizontal="center"/>
      <protection locked="0"/>
    </xf>
    <xf numFmtId="0" fontId="38" fillId="0" borderId="0" xfId="5" applyFont="1" applyAlignment="1">
      <alignment horizontal="center"/>
    </xf>
    <xf numFmtId="0" fontId="64" fillId="0" borderId="37" xfId="10" applyFont="1" applyBorder="1" applyAlignment="1">
      <alignment horizontal="center" vertical="center" wrapText="1"/>
    </xf>
    <xf numFmtId="0" fontId="65" fillId="0" borderId="1" xfId="10" applyFont="1" applyBorder="1" applyAlignment="1">
      <alignment horizontal="center" vertical="center"/>
    </xf>
    <xf numFmtId="0" fontId="68" fillId="0" borderId="37" xfId="10" applyFont="1" applyBorder="1" applyAlignment="1">
      <alignment horizontal="center" vertical="center" wrapText="1"/>
    </xf>
    <xf numFmtId="0" fontId="74" fillId="0" borderId="1" xfId="10" applyFont="1" applyBorder="1" applyAlignment="1">
      <alignment horizontal="center" vertical="center" wrapText="1"/>
    </xf>
    <xf numFmtId="0" fontId="68" fillId="0" borderId="1" xfId="10" applyFont="1" applyBorder="1" applyAlignment="1">
      <alignment horizontal="center" vertical="center" wrapText="1"/>
    </xf>
    <xf numFmtId="0" fontId="74" fillId="0" borderId="5" xfId="10" applyFont="1" applyBorder="1" applyAlignment="1">
      <alignment horizontal="center" vertical="center" wrapText="1"/>
    </xf>
    <xf numFmtId="0" fontId="65" fillId="0" borderId="2" xfId="9" applyFont="1" applyBorder="1" applyAlignment="1">
      <alignment horizontal="center" vertical="center" wrapText="1"/>
    </xf>
    <xf numFmtId="0" fontId="65" fillId="0" borderId="5" xfId="9" applyFont="1" applyBorder="1" applyAlignment="1">
      <alignment horizontal="center" vertical="center" wrapText="1"/>
    </xf>
    <xf numFmtId="0" fontId="74" fillId="17" borderId="21" xfId="10" applyFont="1" applyFill="1" applyBorder="1" applyAlignment="1">
      <alignment horizontal="center" vertical="center" wrapText="1"/>
    </xf>
    <xf numFmtId="0" fontId="65" fillId="0" borderId="5" xfId="10" quotePrefix="1" applyFont="1" applyBorder="1" applyAlignment="1">
      <alignment horizontal="justify" vertical="center" wrapText="1"/>
    </xf>
    <xf numFmtId="9" fontId="65" fillId="0" borderId="1" xfId="9" applyNumberFormat="1" applyFont="1" applyBorder="1" applyAlignment="1">
      <alignment horizontal="center" vertical="center" wrapText="1"/>
    </xf>
    <xf numFmtId="0" fontId="65" fillId="3" borderId="0" xfId="10" applyFont="1" applyFill="1" applyAlignment="1">
      <alignment horizontal="center" vertical="center"/>
    </xf>
    <xf numFmtId="0" fontId="55" fillId="0" borderId="0" xfId="9" applyAlignment="1" applyProtection="1">
      <alignment wrapText="1"/>
      <protection hidden="1"/>
    </xf>
    <xf numFmtId="9" fontId="55" fillId="0" borderId="0" xfId="9" applyNumberFormat="1" applyAlignment="1" applyProtection="1">
      <alignment wrapText="1"/>
      <protection hidden="1"/>
    </xf>
    <xf numFmtId="0" fontId="55" fillId="0" borderId="0" xfId="9" applyAlignment="1" applyProtection="1">
      <alignment horizontal="center" wrapText="1"/>
      <protection hidden="1"/>
    </xf>
    <xf numFmtId="15" fontId="55" fillId="0" borderId="0" xfId="9" applyNumberFormat="1" applyAlignment="1" applyProtection="1">
      <alignment wrapText="1"/>
      <protection hidden="1"/>
    </xf>
    <xf numFmtId="0" fontId="55" fillId="0" borderId="0" xfId="9" applyAlignment="1" applyProtection="1">
      <alignment horizontal="center" vertical="center" wrapText="1"/>
      <protection hidden="1"/>
    </xf>
    <xf numFmtId="15" fontId="55" fillId="0" borderId="0" xfId="9" applyNumberFormat="1" applyAlignment="1" applyProtection="1">
      <alignment horizontal="center" wrapText="1"/>
      <protection hidden="1"/>
    </xf>
    <xf numFmtId="0" fontId="88" fillId="0" borderId="0" xfId="9" applyFont="1" applyAlignment="1" applyProtection="1">
      <alignment wrapText="1"/>
      <protection hidden="1"/>
    </xf>
    <xf numFmtId="9" fontId="92" fillId="0" borderId="1" xfId="9" applyNumberFormat="1" applyFont="1" applyFill="1" applyBorder="1" applyAlignment="1" applyProtection="1">
      <alignment horizontal="center" vertical="center" wrapText="1"/>
      <protection hidden="1"/>
    </xf>
    <xf numFmtId="9" fontId="93" fillId="9" borderId="1" xfId="9" applyNumberFormat="1" applyFont="1" applyFill="1" applyBorder="1" applyAlignment="1" applyProtection="1">
      <alignment horizontal="center" vertical="center" wrapText="1"/>
      <protection hidden="1"/>
    </xf>
    <xf numFmtId="9" fontId="94" fillId="9" borderId="1" xfId="9" applyNumberFormat="1" applyFont="1" applyFill="1" applyBorder="1" applyAlignment="1" applyProtection="1">
      <alignment horizontal="center" vertical="center" wrapText="1"/>
      <protection hidden="1"/>
    </xf>
    <xf numFmtId="9" fontId="92" fillId="0" borderId="1" xfId="9" applyNumberFormat="1" applyFont="1" applyBorder="1" applyAlignment="1" applyProtection="1">
      <alignment horizontal="center" vertical="center" wrapText="1"/>
      <protection hidden="1"/>
    </xf>
    <xf numFmtId="9" fontId="33" fillId="19" borderId="1" xfId="9" applyNumberFormat="1" applyFont="1" applyFill="1" applyBorder="1" applyAlignment="1" applyProtection="1">
      <alignment horizontal="center" vertical="center" wrapText="1"/>
      <protection hidden="1"/>
    </xf>
    <xf numFmtId="9" fontId="33" fillId="20" borderId="1" xfId="9" applyNumberFormat="1" applyFont="1" applyFill="1" applyBorder="1" applyAlignment="1" applyProtection="1">
      <alignment horizontal="center" vertical="center" wrapText="1"/>
      <protection hidden="1"/>
    </xf>
    <xf numFmtId="15" fontId="97" fillId="0" borderId="0" xfId="9" applyNumberFormat="1" applyFont="1" applyAlignment="1" applyProtection="1">
      <alignment horizontal="center" wrapText="1"/>
      <protection hidden="1"/>
    </xf>
    <xf numFmtId="9" fontId="97" fillId="0" borderId="0" xfId="4" applyNumberFormat="1" applyFont="1" applyAlignment="1" applyProtection="1">
      <alignment horizontal="center" wrapText="1"/>
      <protection hidden="1"/>
    </xf>
    <xf numFmtId="9" fontId="0" fillId="0" borderId="0" xfId="4" applyNumberFormat="1" applyFont="1" applyAlignment="1" applyProtection="1">
      <alignment wrapText="1"/>
      <protection hidden="1"/>
    </xf>
    <xf numFmtId="0" fontId="74" fillId="0" borderId="0" xfId="9" applyFont="1" applyAlignment="1" applyProtection="1">
      <alignment wrapText="1"/>
      <protection hidden="1"/>
    </xf>
    <xf numFmtId="15" fontId="55" fillId="0" borderId="0" xfId="9" applyNumberFormat="1" applyBorder="1" applyAlignment="1" applyProtection="1">
      <alignment wrapText="1"/>
      <protection hidden="1"/>
    </xf>
    <xf numFmtId="9" fontId="0" fillId="0" borderId="0" xfId="4" applyNumberFormat="1" applyFont="1" applyBorder="1" applyAlignment="1" applyProtection="1">
      <alignment wrapText="1"/>
      <protection hidden="1"/>
    </xf>
    <xf numFmtId="15" fontId="74" fillId="0" borderId="0" xfId="9" applyNumberFormat="1" applyFont="1" applyAlignment="1" applyProtection="1">
      <alignment wrapText="1"/>
      <protection hidden="1"/>
    </xf>
    <xf numFmtId="9" fontId="74" fillId="0" borderId="0" xfId="4" applyNumberFormat="1" applyFont="1" applyFill="1" applyBorder="1" applyAlignment="1" applyProtection="1">
      <alignment wrapText="1"/>
      <protection hidden="1"/>
    </xf>
    <xf numFmtId="0" fontId="88" fillId="0" borderId="0" xfId="9" applyFont="1" applyFill="1" applyBorder="1" applyAlignment="1" applyProtection="1">
      <alignment wrapText="1"/>
      <protection hidden="1"/>
    </xf>
    <xf numFmtId="0" fontId="55" fillId="0" borderId="0" xfId="9" applyFill="1" applyBorder="1" applyAlignment="1" applyProtection="1">
      <alignment wrapText="1"/>
      <protection hidden="1"/>
    </xf>
    <xf numFmtId="9" fontId="0" fillId="0" borderId="0" xfId="4" applyNumberFormat="1" applyFont="1" applyFill="1" applyBorder="1" applyAlignment="1" applyProtection="1">
      <alignment wrapText="1"/>
      <protection hidden="1"/>
    </xf>
    <xf numFmtId="0" fontId="71" fillId="0" borderId="0" xfId="9" applyFont="1" applyBorder="1" applyAlignment="1" applyProtection="1">
      <alignment horizontal="center" vertical="center"/>
      <protection hidden="1"/>
    </xf>
    <xf numFmtId="0" fontId="55" fillId="0" borderId="0" xfId="9" applyNumberFormat="1" applyFill="1" applyAlignment="1" applyProtection="1">
      <alignment horizontal="center" wrapText="1"/>
      <protection hidden="1"/>
    </xf>
    <xf numFmtId="15" fontId="55" fillId="0" borderId="0" xfId="9" applyNumberFormat="1" applyFill="1" applyAlignment="1" applyProtection="1">
      <alignment wrapText="1"/>
      <protection hidden="1"/>
    </xf>
    <xf numFmtId="0" fontId="55" fillId="0" borderId="0" xfId="9" applyBorder="1" applyAlignment="1" applyProtection="1">
      <alignment wrapText="1"/>
      <protection hidden="1"/>
    </xf>
    <xf numFmtId="0" fontId="27" fillId="0" borderId="0" xfId="9" applyFont="1" applyAlignment="1" applyProtection="1">
      <alignment wrapText="1"/>
      <protection hidden="1"/>
    </xf>
    <xf numFmtId="0" fontId="55" fillId="0" borderId="0" xfId="9" applyNumberFormat="1" applyFill="1" applyBorder="1" applyAlignment="1" applyProtection="1">
      <alignment horizontal="center" vertical="top" wrapText="1"/>
      <protection hidden="1"/>
    </xf>
    <xf numFmtId="15" fontId="55" fillId="0" borderId="0" xfId="9" applyNumberFormat="1" applyFill="1" applyBorder="1" applyAlignment="1" applyProtection="1">
      <alignment horizontal="center" vertical="top" wrapText="1"/>
      <protection hidden="1"/>
    </xf>
    <xf numFmtId="0" fontId="55" fillId="0" borderId="0" xfId="9" applyBorder="1" applyAlignment="1" applyProtection="1">
      <alignment horizontal="center" vertical="center" wrapText="1"/>
      <protection hidden="1"/>
    </xf>
    <xf numFmtId="167" fontId="55" fillId="0" borderId="0" xfId="9" applyNumberFormat="1" applyAlignment="1" applyProtection="1">
      <alignment wrapText="1"/>
      <protection hidden="1"/>
    </xf>
    <xf numFmtId="9" fontId="100" fillId="0" borderId="0" xfId="9" applyNumberFormat="1" applyFont="1" applyFill="1" applyBorder="1" applyAlignment="1" applyProtection="1">
      <alignment vertical="center" wrapText="1"/>
      <protection hidden="1"/>
    </xf>
    <xf numFmtId="0" fontId="101" fillId="0" borderId="1" xfId="9" applyFont="1" applyFill="1" applyBorder="1" applyAlignment="1" applyProtection="1">
      <alignment horizontal="center" vertical="center" wrapText="1"/>
      <protection hidden="1"/>
    </xf>
    <xf numFmtId="0" fontId="30" fillId="23" borderId="1" xfId="9" applyFont="1" applyFill="1" applyBorder="1" applyAlignment="1" applyProtection="1">
      <alignment horizontal="center" vertical="center" wrapText="1"/>
      <protection hidden="1"/>
    </xf>
    <xf numFmtId="0" fontId="71" fillId="0" borderId="0" xfId="9" applyFont="1" applyBorder="1" applyAlignment="1" applyProtection="1">
      <protection hidden="1"/>
    </xf>
    <xf numFmtId="15" fontId="101" fillId="0" borderId="1" xfId="9" applyNumberFormat="1" applyFont="1" applyBorder="1" applyAlignment="1" applyProtection="1">
      <alignment horizontal="center" vertical="center" wrapText="1"/>
      <protection hidden="1"/>
    </xf>
    <xf numFmtId="0" fontId="55" fillId="0" borderId="0" xfId="9" applyNumberFormat="1" applyBorder="1" applyAlignment="1" applyProtection="1">
      <alignment horizontal="center" vertical="center" wrapText="1"/>
      <protection hidden="1"/>
    </xf>
    <xf numFmtId="9" fontId="55" fillId="0" borderId="0" xfId="9" applyNumberFormat="1" applyBorder="1" applyAlignment="1" applyProtection="1">
      <alignment horizontal="center" vertical="center" wrapText="1"/>
      <protection hidden="1"/>
    </xf>
    <xf numFmtId="15" fontId="55" fillId="0" borderId="0" xfId="9" applyNumberFormat="1" applyBorder="1" applyAlignment="1" applyProtection="1">
      <alignment horizontal="center" vertical="center" wrapText="1"/>
      <protection hidden="1"/>
    </xf>
    <xf numFmtId="15" fontId="30" fillId="0" borderId="1" xfId="9" applyNumberFormat="1" applyFont="1" applyFill="1" applyBorder="1" applyAlignment="1" applyProtection="1">
      <alignment horizontal="justify" vertical="center" wrapText="1"/>
      <protection locked="0"/>
    </xf>
    <xf numFmtId="0" fontId="30" fillId="6" borderId="1" xfId="9" applyFont="1" applyFill="1" applyBorder="1" applyAlignment="1" applyProtection="1">
      <alignment horizontal="center" vertical="center" wrapText="1"/>
      <protection hidden="1"/>
    </xf>
    <xf numFmtId="1" fontId="29" fillId="5" borderId="1" xfId="9" applyNumberFormat="1" applyFont="1" applyFill="1" applyBorder="1" applyAlignment="1" applyProtection="1">
      <alignment horizontal="center" vertical="center" wrapText="1"/>
      <protection hidden="1"/>
    </xf>
    <xf numFmtId="15" fontId="29" fillId="5" borderId="1" xfId="9" applyNumberFormat="1" applyFont="1" applyFill="1" applyBorder="1" applyAlignment="1" applyProtection="1">
      <alignment horizontal="justify" vertical="center" wrapText="1"/>
      <protection hidden="1"/>
    </xf>
    <xf numFmtId="0" fontId="55" fillId="0" borderId="0" xfId="9" applyAlignment="1" applyProtection="1">
      <alignment horizontal="justify" vertical="center" wrapText="1"/>
      <protection hidden="1"/>
    </xf>
    <xf numFmtId="0" fontId="71" fillId="0" borderId="0" xfId="9" applyFont="1" applyAlignment="1" applyProtection="1">
      <alignment horizontal="center" vertical="center" wrapText="1"/>
      <protection hidden="1"/>
    </xf>
    <xf numFmtId="9" fontId="33" fillId="22" borderId="1" xfId="9" applyNumberFormat="1" applyFont="1" applyFill="1" applyBorder="1" applyAlignment="1" applyProtection="1">
      <alignment horizontal="center" vertical="center" wrapText="1"/>
      <protection hidden="1"/>
    </xf>
    <xf numFmtId="15" fontId="33" fillId="24" borderId="1" xfId="9" applyNumberFormat="1" applyFont="1" applyFill="1" applyBorder="1" applyAlignment="1" applyProtection="1">
      <alignment horizontal="center" vertical="center" wrapText="1"/>
      <protection hidden="1"/>
    </xf>
    <xf numFmtId="0" fontId="33" fillId="24" borderId="1" xfId="9" applyFont="1" applyFill="1" applyBorder="1" applyAlignment="1" applyProtection="1">
      <alignment horizontal="center" vertical="center" wrapText="1"/>
      <protection hidden="1"/>
    </xf>
    <xf numFmtId="15" fontId="55" fillId="0" borderId="0" xfId="9" applyNumberFormat="1" applyFill="1" applyBorder="1" applyAlignment="1" applyProtection="1">
      <alignment vertical="center" wrapText="1"/>
      <protection hidden="1"/>
    </xf>
    <xf numFmtId="0" fontId="28" fillId="0" borderId="0" xfId="9" applyFont="1" applyAlignment="1" applyProtection="1">
      <alignment wrapText="1"/>
      <protection hidden="1"/>
    </xf>
    <xf numFmtId="15" fontId="55" fillId="0" borderId="0" xfId="9" applyNumberFormat="1" applyBorder="1" applyAlignment="1" applyProtection="1">
      <alignment horizontal="center" vertical="top" wrapText="1"/>
      <protection hidden="1"/>
    </xf>
    <xf numFmtId="0" fontId="97" fillId="0" borderId="0" xfId="9" applyNumberFormat="1" applyFont="1" applyBorder="1" applyAlignment="1" applyProtection="1">
      <alignment vertical="center"/>
      <protection locked="0"/>
    </xf>
    <xf numFmtId="0" fontId="97" fillId="0" borderId="0" xfId="9" applyFont="1" applyFill="1" applyBorder="1" applyAlignment="1" applyProtection="1">
      <alignment vertical="center"/>
      <protection hidden="1"/>
    </xf>
    <xf numFmtId="0" fontId="55" fillId="0" borderId="0" xfId="9" applyBorder="1" applyAlignment="1" applyProtection="1">
      <alignment horizontal="center" wrapText="1"/>
      <protection hidden="1"/>
    </xf>
    <xf numFmtId="0" fontId="55" fillId="0" borderId="0" xfId="9" applyAlignment="1" applyProtection="1">
      <alignment horizontal="left" wrapText="1"/>
      <protection hidden="1"/>
    </xf>
    <xf numFmtId="9" fontId="103" fillId="0" borderId="0" xfId="9" applyNumberFormat="1" applyFont="1" applyBorder="1" applyAlignment="1" applyProtection="1">
      <alignment horizontal="left" vertical="center" wrapText="1"/>
      <protection hidden="1"/>
    </xf>
    <xf numFmtId="0" fontId="104" fillId="0" borderId="0" xfId="9" applyFont="1" applyAlignment="1" applyProtection="1">
      <alignment horizontal="left" wrapText="1"/>
      <protection hidden="1"/>
    </xf>
    <xf numFmtId="0" fontId="103" fillId="0" borderId="0" xfId="9" applyFont="1" applyAlignment="1" applyProtection="1">
      <alignment horizontal="left" wrapText="1"/>
      <protection hidden="1"/>
    </xf>
    <xf numFmtId="0" fontId="103" fillId="0" borderId="0" xfId="9" applyFont="1" applyBorder="1" applyAlignment="1" applyProtection="1">
      <alignment horizontal="left" vertical="center" wrapText="1"/>
      <protection hidden="1"/>
    </xf>
    <xf numFmtId="15" fontId="103" fillId="0" borderId="0" xfId="9" applyNumberFormat="1" applyFont="1" applyBorder="1" applyAlignment="1" applyProtection="1">
      <alignment horizontal="left" vertical="center" wrapText="1"/>
      <protection hidden="1"/>
    </xf>
    <xf numFmtId="15" fontId="102" fillId="3" borderId="0" xfId="9" applyNumberFormat="1" applyFont="1" applyFill="1" applyAlignment="1" applyProtection="1">
      <alignment horizontal="left" vertical="center" wrapText="1"/>
      <protection hidden="1"/>
    </xf>
    <xf numFmtId="15" fontId="102" fillId="3" borderId="0" xfId="9" applyNumberFormat="1" applyFont="1" applyFill="1" applyAlignment="1" applyProtection="1">
      <alignment horizontal="center" vertical="center" wrapText="1"/>
      <protection hidden="1"/>
    </xf>
    <xf numFmtId="0" fontId="102" fillId="3" borderId="0" xfId="9" applyFont="1" applyFill="1" applyAlignment="1" applyProtection="1">
      <alignment vertical="center" wrapText="1"/>
      <protection hidden="1"/>
    </xf>
    <xf numFmtId="0" fontId="104" fillId="0" borderId="71" xfId="9" applyFont="1" applyBorder="1" applyAlignment="1" applyProtection="1">
      <alignment horizontal="left" wrapText="1"/>
      <protection hidden="1"/>
    </xf>
    <xf numFmtId="0" fontId="103" fillId="0" borderId="71" xfId="9" applyFont="1" applyBorder="1" applyAlignment="1" applyProtection="1">
      <alignment horizontal="left" wrapText="1"/>
      <protection hidden="1"/>
    </xf>
    <xf numFmtId="9" fontId="103" fillId="0" borderId="71" xfId="9" applyNumberFormat="1" applyFont="1" applyBorder="1" applyAlignment="1" applyProtection="1">
      <alignment horizontal="left" vertical="center" wrapText="1"/>
      <protection hidden="1"/>
    </xf>
    <xf numFmtId="0" fontId="103" fillId="0" borderId="71" xfId="9" applyFont="1" applyBorder="1" applyAlignment="1" applyProtection="1">
      <alignment horizontal="left" vertical="center" wrapText="1"/>
      <protection hidden="1"/>
    </xf>
    <xf numFmtId="15" fontId="103" fillId="0" borderId="71" xfId="9" applyNumberFormat="1" applyFont="1" applyBorder="1" applyAlignment="1" applyProtection="1">
      <alignment horizontal="left" vertical="center" wrapText="1"/>
      <protection hidden="1"/>
    </xf>
    <xf numFmtId="15" fontId="102" fillId="3" borderId="71" xfId="9" applyNumberFormat="1" applyFont="1" applyFill="1" applyBorder="1" applyAlignment="1" applyProtection="1">
      <alignment horizontal="left" vertical="center" wrapText="1"/>
      <protection hidden="1"/>
    </xf>
    <xf numFmtId="15" fontId="102" fillId="3" borderId="71" xfId="9" applyNumberFormat="1" applyFont="1" applyFill="1" applyBorder="1" applyAlignment="1" applyProtection="1">
      <alignment horizontal="center" vertical="center" wrapText="1"/>
      <protection hidden="1"/>
    </xf>
    <xf numFmtId="0" fontId="105" fillId="3" borderId="0" xfId="9" applyFont="1" applyFill="1" applyAlignment="1" applyProtection="1">
      <alignment horizontal="left" vertical="center" wrapText="1"/>
      <protection hidden="1"/>
    </xf>
    <xf numFmtId="0" fontId="103" fillId="0" borderId="71" xfId="9" applyFont="1" applyBorder="1" applyAlignment="1" applyProtection="1">
      <alignment horizontal="left" vertical="center" wrapText="1"/>
      <protection hidden="1"/>
    </xf>
    <xf numFmtId="0" fontId="106" fillId="0" borderId="0" xfId="9" applyFont="1" applyBorder="1" applyAlignment="1">
      <alignment vertical="center" wrapText="1"/>
    </xf>
    <xf numFmtId="0" fontId="106" fillId="0" borderId="0" xfId="9" applyFont="1" applyBorder="1" applyAlignment="1">
      <alignment wrapText="1"/>
    </xf>
    <xf numFmtId="0" fontId="0" fillId="0" borderId="0" xfId="0" applyFont="1"/>
    <xf numFmtId="10" fontId="0" fillId="0" borderId="0" xfId="0" applyNumberFormat="1" applyFont="1"/>
    <xf numFmtId="0" fontId="70" fillId="0" borderId="0" xfId="0" applyFont="1"/>
    <xf numFmtId="0" fontId="0" fillId="0" borderId="0" xfId="0" applyFont="1" applyBorder="1"/>
    <xf numFmtId="0" fontId="3" fillId="3" borderId="0" xfId="0" applyFont="1" applyFill="1" applyBorder="1" applyAlignment="1">
      <alignment horizontal="left" vertical="center"/>
    </xf>
    <xf numFmtId="0" fontId="3" fillId="3" borderId="0" xfId="0" applyFont="1" applyFill="1" applyBorder="1" applyAlignment="1">
      <alignment vertical="center"/>
    </xf>
    <xf numFmtId="14" fontId="0" fillId="0" borderId="0" xfId="0" applyNumberFormat="1"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horizontal="center" vertical="center" wrapText="1"/>
    </xf>
    <xf numFmtId="0" fontId="114" fillId="3" borderId="0" xfId="0" applyFont="1" applyFill="1" applyBorder="1" applyAlignment="1">
      <alignment horizontal="left" vertical="center" wrapText="1"/>
    </xf>
    <xf numFmtId="0" fontId="115" fillId="3" borderId="0" xfId="0" applyFont="1" applyFill="1" applyBorder="1" applyAlignment="1">
      <alignment horizontal="center" vertical="center" wrapText="1"/>
    </xf>
    <xf numFmtId="0" fontId="46" fillId="0" borderId="0" xfId="0" applyFont="1" applyBorder="1" applyAlignment="1">
      <alignment horizontal="center" vertical="center" wrapText="1"/>
    </xf>
    <xf numFmtId="0" fontId="0" fillId="3" borderId="0" xfId="0" applyFont="1" applyFill="1" applyBorder="1" applyAlignment="1">
      <alignment horizontal="center" vertical="center" wrapText="1"/>
    </xf>
    <xf numFmtId="14" fontId="115" fillId="3" borderId="0" xfId="0" applyNumberFormat="1" applyFont="1" applyFill="1" applyBorder="1" applyAlignment="1">
      <alignment horizontal="center" vertical="center" wrapText="1"/>
    </xf>
    <xf numFmtId="0" fontId="115" fillId="0" borderId="0" xfId="0" applyFont="1" applyBorder="1" applyAlignment="1">
      <alignment vertical="center" wrapText="1"/>
    </xf>
    <xf numFmtId="0" fontId="3" fillId="0" borderId="0" xfId="0" applyFont="1" applyBorder="1" applyAlignment="1">
      <alignment horizontal="center" vertical="center"/>
    </xf>
    <xf numFmtId="0" fontId="0" fillId="0" borderId="1" xfId="0" applyFont="1" applyBorder="1"/>
    <xf numFmtId="0" fontId="115" fillId="3" borderId="1"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3" borderId="1" xfId="0" applyFont="1" applyFill="1" applyBorder="1" applyAlignment="1">
      <alignment horizontal="center" vertical="center" wrapText="1"/>
    </xf>
    <xf numFmtId="14" fontId="115" fillId="25" borderId="1" xfId="0" applyNumberFormat="1" applyFont="1" applyFill="1" applyBorder="1" applyAlignment="1">
      <alignment horizontal="center" vertical="center" wrapText="1"/>
    </xf>
    <xf numFmtId="0" fontId="115" fillId="25" borderId="1" xfId="0" applyFont="1" applyFill="1" applyBorder="1" applyAlignment="1">
      <alignment horizontal="center" vertical="center" wrapText="1"/>
    </xf>
    <xf numFmtId="14" fontId="0" fillId="0" borderId="1" xfId="0" applyNumberFormat="1" applyFont="1" applyBorder="1"/>
    <xf numFmtId="0" fontId="0" fillId="0" borderId="1" xfId="0" applyFont="1" applyBorder="1" applyAlignment="1">
      <alignment horizontal="center"/>
    </xf>
    <xf numFmtId="0" fontId="0" fillId="0" borderId="1" xfId="0" applyFont="1" applyBorder="1" applyAlignment="1">
      <alignment vertical="justify"/>
    </xf>
    <xf numFmtId="0" fontId="0" fillId="3" borderId="1" xfId="0" applyFont="1" applyFill="1" applyBorder="1" applyAlignment="1">
      <alignment horizontal="center" vertical="center" wrapText="1"/>
    </xf>
    <xf numFmtId="14" fontId="115" fillId="3" borderId="5" xfId="0" applyNumberFormat="1" applyFont="1" applyFill="1" applyBorder="1" applyAlignment="1">
      <alignment horizontal="center" vertical="center" wrapText="1"/>
    </xf>
    <xf numFmtId="14"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14" fontId="115" fillId="3" borderId="86"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0" fontId="46" fillId="0" borderId="1" xfId="0" applyFont="1" applyBorder="1"/>
    <xf numFmtId="0" fontId="46" fillId="3" borderId="2" xfId="0" applyFont="1" applyFill="1" applyBorder="1" applyAlignment="1">
      <alignment horizontal="center" vertical="center" wrapText="1"/>
    </xf>
    <xf numFmtId="0" fontId="46" fillId="3" borderId="5" xfId="0" applyFont="1" applyFill="1" applyBorder="1" applyAlignment="1">
      <alignment vertical="center" wrapText="1"/>
    </xf>
    <xf numFmtId="0" fontId="46" fillId="3" borderId="5" xfId="0" applyFont="1" applyFill="1" applyBorder="1" applyAlignment="1">
      <alignment horizontal="center" vertical="center"/>
    </xf>
    <xf numFmtId="0" fontId="46" fillId="3" borderId="5" xfId="0" applyFont="1" applyFill="1" applyBorder="1" applyAlignment="1">
      <alignment horizontal="center" vertical="center" wrapText="1"/>
    </xf>
    <xf numFmtId="14" fontId="46" fillId="3" borderId="1" xfId="0" applyNumberFormat="1" applyFont="1" applyFill="1" applyBorder="1" applyAlignment="1">
      <alignment horizontal="center" vertical="center" wrapText="1"/>
    </xf>
    <xf numFmtId="14" fontId="46" fillId="0" borderId="40" xfId="0" applyNumberFormat="1" applyFont="1" applyBorder="1" applyAlignment="1">
      <alignment horizontal="center" vertical="center" wrapText="1"/>
    </xf>
    <xf numFmtId="0" fontId="46" fillId="0" borderId="1" xfId="0" applyFont="1" applyBorder="1" applyAlignment="1">
      <alignment horizontal="left" vertical="center" wrapText="1"/>
    </xf>
    <xf numFmtId="0" fontId="46" fillId="0" borderId="1" xfId="0" applyFont="1" applyBorder="1" applyAlignment="1">
      <alignment horizontal="center" vertical="center"/>
    </xf>
    <xf numFmtId="0" fontId="46" fillId="3" borderId="37" xfId="0" applyFont="1" applyFill="1" applyBorder="1" applyAlignment="1">
      <alignment horizontal="center" vertical="center"/>
    </xf>
    <xf numFmtId="14" fontId="46" fillId="3" borderId="40" xfId="0" applyNumberFormat="1" applyFont="1" applyFill="1" applyBorder="1" applyAlignment="1">
      <alignment horizontal="center" vertical="center" wrapText="1"/>
    </xf>
    <xf numFmtId="0" fontId="46" fillId="3" borderId="1" xfId="0" applyFont="1" applyFill="1" applyBorder="1" applyAlignment="1">
      <alignment vertical="center" wrapText="1"/>
    </xf>
    <xf numFmtId="0" fontId="0" fillId="0" borderId="1" xfId="0" applyFont="1" applyBorder="1" applyAlignment="1">
      <alignment vertical="center"/>
    </xf>
    <xf numFmtId="0" fontId="46" fillId="0" borderId="1" xfId="0" applyFont="1" applyBorder="1" applyAlignment="1">
      <alignment vertical="center"/>
    </xf>
    <xf numFmtId="0" fontId="46" fillId="0" borderId="1" xfId="0" applyFont="1" applyBorder="1" applyAlignment="1">
      <alignment vertical="center" wrapText="1"/>
    </xf>
    <xf numFmtId="14" fontId="46" fillId="3" borderId="39" xfId="0" applyNumberFormat="1" applyFont="1" applyFill="1" applyBorder="1" applyAlignment="1">
      <alignment horizontal="center" vertical="center" wrapText="1"/>
    </xf>
    <xf numFmtId="0" fontId="0" fillId="0" borderId="1" xfId="0" applyFont="1" applyFill="1" applyBorder="1" applyAlignment="1">
      <alignment vertical="center"/>
    </xf>
    <xf numFmtId="14" fontId="0" fillId="0" borderId="1" xfId="0" applyNumberFormat="1" applyFont="1" applyFill="1" applyBorder="1" applyAlignment="1">
      <alignment horizontal="center" vertical="center"/>
    </xf>
    <xf numFmtId="0" fontId="46" fillId="0" borderId="1" xfId="0" applyFont="1" applyFill="1" applyBorder="1" applyAlignment="1">
      <alignment vertical="center" wrapText="1"/>
    </xf>
    <xf numFmtId="0" fontId="46" fillId="0" borderId="1" xfId="0" applyFont="1" applyFill="1" applyBorder="1" applyAlignment="1">
      <alignment horizontal="center" vertical="center"/>
    </xf>
    <xf numFmtId="0" fontId="46" fillId="0" borderId="1" xfId="0" applyFont="1" applyFill="1" applyBorder="1" applyAlignment="1">
      <alignment horizontal="center" vertical="center" wrapText="1"/>
    </xf>
    <xf numFmtId="14" fontId="46" fillId="0" borderId="40" xfId="0" applyNumberFormat="1" applyFont="1" applyFill="1" applyBorder="1" applyAlignment="1">
      <alignment horizontal="center" vertical="center" wrapText="1"/>
    </xf>
    <xf numFmtId="14" fontId="46" fillId="0" borderId="39" xfId="0" applyNumberFormat="1" applyFont="1" applyFill="1" applyBorder="1" applyAlignment="1">
      <alignment horizontal="center" vertical="center" wrapText="1"/>
    </xf>
    <xf numFmtId="0" fontId="46" fillId="0" borderId="37" xfId="0" applyFont="1" applyFill="1" applyBorder="1" applyAlignment="1">
      <alignment horizontal="center" vertical="center"/>
    </xf>
    <xf numFmtId="14" fontId="0" fillId="0" borderId="1" xfId="0" applyNumberFormat="1" applyFont="1" applyBorder="1" applyAlignment="1">
      <alignment horizontal="center"/>
    </xf>
    <xf numFmtId="0" fontId="46" fillId="0" borderId="1" xfId="0" applyFont="1" applyBorder="1" applyAlignment="1">
      <alignment vertical="justify"/>
    </xf>
    <xf numFmtId="0" fontId="0" fillId="26" borderId="1" xfId="0" applyFont="1" applyFill="1" applyBorder="1" applyAlignment="1">
      <alignment horizontal="center" vertical="center" wrapText="1"/>
    </xf>
    <xf numFmtId="14" fontId="0" fillId="26" borderId="1" xfId="0" applyNumberFormat="1" applyFont="1" applyFill="1" applyBorder="1" applyAlignment="1">
      <alignment horizontal="center" vertical="center" wrapText="1"/>
    </xf>
    <xf numFmtId="0" fontId="46" fillId="0" borderId="1" xfId="0" applyFont="1" applyBorder="1" applyAlignment="1">
      <alignment horizontal="center"/>
    </xf>
    <xf numFmtId="0" fontId="115" fillId="0" borderId="5" xfId="0" applyFont="1" applyBorder="1" applyAlignment="1">
      <alignment horizontal="center" vertical="center" wrapText="1"/>
    </xf>
    <xf numFmtId="14" fontId="115" fillId="0" borderId="5" xfId="0" applyNumberFormat="1" applyFont="1" applyBorder="1" applyAlignment="1">
      <alignment horizontal="center" vertical="center" wrapText="1"/>
    </xf>
    <xf numFmtId="14" fontId="115" fillId="0" borderId="9" xfId="0" applyNumberFormat="1" applyFont="1" applyBorder="1" applyAlignment="1">
      <alignment horizontal="center" vertical="center" wrapText="1"/>
    </xf>
    <xf numFmtId="0" fontId="46" fillId="0" borderId="9" xfId="0" applyFont="1" applyBorder="1" applyAlignment="1">
      <alignment horizontal="center" vertical="center" wrapText="1"/>
    </xf>
    <xf numFmtId="0" fontId="46" fillId="3" borderId="1" xfId="0" applyFont="1" applyFill="1" applyBorder="1" applyAlignment="1">
      <alignment horizontal="center" vertical="center"/>
    </xf>
    <xf numFmtId="0" fontId="46" fillId="0" borderId="40"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5" xfId="0" applyFont="1" applyBorder="1" applyAlignment="1">
      <alignment horizontal="center" vertical="center"/>
    </xf>
    <xf numFmtId="0" fontId="46" fillId="0" borderId="5" xfId="0" applyFont="1" applyBorder="1" applyAlignment="1">
      <alignment horizontal="center" vertical="center" wrapText="1"/>
    </xf>
    <xf numFmtId="14" fontId="46" fillId="0" borderId="5" xfId="0" applyNumberFormat="1" applyFont="1" applyBorder="1" applyAlignment="1">
      <alignment horizontal="center" vertical="center" wrapText="1"/>
    </xf>
    <xf numFmtId="14" fontId="46" fillId="0" borderId="9" xfId="0" applyNumberFormat="1" applyFont="1" applyBorder="1" applyAlignment="1">
      <alignment horizontal="center" vertical="center" wrapText="1"/>
    </xf>
    <xf numFmtId="14" fontId="46" fillId="0" borderId="1" xfId="0" applyNumberFormat="1" applyFont="1" applyBorder="1" applyAlignment="1">
      <alignment horizontal="center" vertical="center" wrapText="1"/>
    </xf>
    <xf numFmtId="14" fontId="46" fillId="0" borderId="53" xfId="0" applyNumberFormat="1" applyFont="1" applyBorder="1" applyAlignment="1">
      <alignment horizontal="center" vertical="center" wrapText="1"/>
    </xf>
    <xf numFmtId="0" fontId="115" fillId="0" borderId="9" xfId="0" applyFont="1" applyBorder="1" applyAlignment="1">
      <alignment horizontal="center" vertical="center" wrapText="1"/>
    </xf>
    <xf numFmtId="0" fontId="115" fillId="0" borderId="40" xfId="0" applyFont="1" applyBorder="1" applyAlignment="1">
      <alignment horizontal="center" vertical="center" wrapText="1"/>
    </xf>
    <xf numFmtId="14" fontId="115" fillId="0" borderId="40" xfId="0" applyNumberFormat="1" applyFont="1" applyBorder="1" applyAlignment="1">
      <alignment horizontal="center" vertical="center" wrapText="1"/>
    </xf>
    <xf numFmtId="14" fontId="115" fillId="0" borderId="80" xfId="0" applyNumberFormat="1" applyFont="1" applyBorder="1" applyAlignment="1">
      <alignment horizontal="center" vertical="center" wrapText="1"/>
    </xf>
    <xf numFmtId="0" fontId="46" fillId="0" borderId="86" xfId="0" applyFont="1" applyBorder="1" applyAlignment="1">
      <alignment horizontal="center" vertical="center" wrapText="1"/>
    </xf>
    <xf numFmtId="0" fontId="0" fillId="3" borderId="3" xfId="0" applyFont="1" applyFill="1" applyBorder="1" applyAlignment="1">
      <alignment horizontal="center" vertical="center" wrapText="1"/>
    </xf>
    <xf numFmtId="0" fontId="0" fillId="3" borderId="37" xfId="0" applyFont="1" applyFill="1" applyBorder="1" applyAlignment="1">
      <alignment horizontal="center" vertical="center" wrapText="1"/>
    </xf>
    <xf numFmtId="0" fontId="0" fillId="0" borderId="5" xfId="0" applyFont="1" applyBorder="1"/>
    <xf numFmtId="0" fontId="115" fillId="3" borderId="5"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114" fillId="8" borderId="1" xfId="0" applyFont="1" applyFill="1" applyBorder="1" applyAlignment="1">
      <alignment horizontal="center" vertical="center" wrapText="1"/>
    </xf>
    <xf numFmtId="0" fontId="3" fillId="8" borderId="37" xfId="0" applyFont="1" applyFill="1" applyBorder="1" applyAlignment="1">
      <alignment horizontal="center" vertical="center" wrapText="1"/>
    </xf>
    <xf numFmtId="10" fontId="114" fillId="8" borderId="1" xfId="0" applyNumberFormat="1" applyFont="1" applyFill="1" applyBorder="1" applyAlignment="1">
      <alignment horizontal="center" vertical="center" wrapText="1"/>
    </xf>
    <xf numFmtId="0" fontId="114" fillId="8" borderId="2" xfId="0" applyFont="1" applyFill="1" applyBorder="1" applyAlignment="1">
      <alignment horizontal="center" vertical="center" wrapText="1"/>
    </xf>
    <xf numFmtId="0" fontId="114" fillId="8" borderId="20" xfId="0" applyFont="1" applyFill="1" applyBorder="1" applyAlignment="1">
      <alignment horizontal="center" vertical="center" wrapText="1"/>
    </xf>
    <xf numFmtId="0" fontId="117" fillId="0" borderId="0" xfId="0" applyFont="1" applyBorder="1" applyAlignment="1">
      <alignment horizontal="center"/>
    </xf>
    <xf numFmtId="0" fontId="24" fillId="3" borderId="1" xfId="0" applyFont="1" applyFill="1" applyBorder="1" applyAlignment="1">
      <alignment horizontal="center" vertical="center" wrapText="1"/>
    </xf>
    <xf numFmtId="0" fontId="23" fillId="3" borderId="18" xfId="0" applyFont="1" applyFill="1" applyBorder="1" applyAlignment="1">
      <alignment vertical="center" wrapText="1"/>
    </xf>
    <xf numFmtId="0" fontId="24" fillId="3" borderId="1" xfId="0" applyFont="1" applyFill="1" applyBorder="1" applyAlignment="1">
      <alignment horizontal="center" vertical="justify" wrapText="1"/>
    </xf>
    <xf numFmtId="0" fontId="23" fillId="3" borderId="18" xfId="0" applyFont="1" applyFill="1" applyBorder="1" applyAlignment="1">
      <alignment horizontal="center" vertical="center" wrapText="1"/>
    </xf>
    <xf numFmtId="0" fontId="55" fillId="0" borderId="0" xfId="9" applyBorder="1"/>
    <xf numFmtId="0" fontId="62" fillId="0" borderId="28" xfId="5" applyFont="1" applyBorder="1" applyAlignment="1" applyProtection="1">
      <alignment horizontal="center" vertical="center" wrapText="1"/>
      <protection locked="0"/>
    </xf>
    <xf numFmtId="0" fontId="62" fillId="0" borderId="26" xfId="5" applyFont="1" applyBorder="1" applyAlignment="1" applyProtection="1">
      <alignment horizontal="center" vertical="center" wrapText="1"/>
      <protection locked="0"/>
    </xf>
    <xf numFmtId="0" fontId="62" fillId="0" borderId="67" xfId="5" applyFont="1" applyBorder="1" applyAlignment="1" applyProtection="1">
      <alignment vertical="center" wrapText="1"/>
      <protection locked="0"/>
    </xf>
    <xf numFmtId="0" fontId="62" fillId="0" borderId="35" xfId="5" applyFont="1" applyBorder="1" applyAlignment="1" applyProtection="1">
      <alignment horizontal="center" vertical="center" wrapText="1"/>
      <protection locked="0"/>
    </xf>
    <xf numFmtId="0" fontId="62" fillId="0" borderId="11" xfId="5" applyFont="1" applyBorder="1" applyAlignment="1" applyProtection="1">
      <alignment horizontal="center" vertical="center" wrapText="1"/>
      <protection locked="0"/>
    </xf>
    <xf numFmtId="0" fontId="62" fillId="0" borderId="66" xfId="5" applyFont="1" applyBorder="1" applyAlignment="1" applyProtection="1">
      <alignment horizontal="center" vertical="center" wrapText="1"/>
      <protection locked="0"/>
    </xf>
    <xf numFmtId="0" fontId="64" fillId="0" borderId="0" xfId="10" applyFont="1" applyBorder="1" applyAlignment="1">
      <alignment horizontal="center" vertical="center" wrapText="1"/>
    </xf>
    <xf numFmtId="0" fontId="64" fillId="0" borderId="0" xfId="10" applyFont="1" applyAlignment="1">
      <alignment vertical="center" wrapText="1"/>
    </xf>
    <xf numFmtId="0" fontId="65" fillId="0" borderId="0" xfId="10" applyFont="1" applyAlignment="1">
      <alignment horizontal="center" vertical="center"/>
    </xf>
    <xf numFmtId="0" fontId="65" fillId="0" borderId="0" xfId="10" applyFont="1" applyAlignment="1">
      <alignment vertical="center" wrapText="1"/>
    </xf>
    <xf numFmtId="0" fontId="26" fillId="0" borderId="0" xfId="10" applyFont="1" applyAlignment="1">
      <alignment vertical="center" wrapText="1"/>
    </xf>
    <xf numFmtId="0" fontId="55" fillId="3" borderId="0" xfId="9" applyFill="1" applyBorder="1"/>
    <xf numFmtId="0" fontId="55" fillId="3" borderId="0" xfId="9" applyFill="1" applyBorder="1" applyAlignment="1">
      <alignment horizontal="center"/>
    </xf>
    <xf numFmtId="9" fontId="118" fillId="3" borderId="65" xfId="9" applyNumberFormat="1" applyFont="1" applyFill="1" applyBorder="1" applyAlignment="1">
      <alignment horizontal="center" vertical="center"/>
    </xf>
    <xf numFmtId="9" fontId="118" fillId="0" borderId="2" xfId="9" applyNumberFormat="1" applyFont="1" applyBorder="1" applyAlignment="1">
      <alignment horizontal="center" vertical="center"/>
    </xf>
    <xf numFmtId="9" fontId="118" fillId="0" borderId="2" xfId="9" applyNumberFormat="1" applyFont="1" applyBorder="1" applyAlignment="1">
      <alignment horizontal="center" vertical="center" wrapText="1"/>
    </xf>
    <xf numFmtId="9" fontId="119" fillId="0" borderId="2" xfId="9" applyNumberFormat="1" applyFont="1" applyBorder="1" applyAlignment="1">
      <alignment horizontal="center" vertical="center" wrapText="1"/>
    </xf>
    <xf numFmtId="9" fontId="118" fillId="0" borderId="1" xfId="9" applyNumberFormat="1" applyFont="1" applyBorder="1" applyAlignment="1">
      <alignment horizontal="center" vertical="center"/>
    </xf>
    <xf numFmtId="9" fontId="119" fillId="0" borderId="1" xfId="9" applyNumberFormat="1" applyFont="1" applyBorder="1" applyAlignment="1">
      <alignment horizontal="center" vertical="center"/>
    </xf>
    <xf numFmtId="9" fontId="119" fillId="0" borderId="1" xfId="9" applyNumberFormat="1" applyFont="1" applyBorder="1" applyAlignment="1">
      <alignment horizontal="center" vertical="center" wrapText="1"/>
    </xf>
    <xf numFmtId="9" fontId="118" fillId="0" borderId="53" xfId="9" applyNumberFormat="1" applyFont="1" applyBorder="1" applyAlignment="1">
      <alignment horizontal="center" vertical="center"/>
    </xf>
    <xf numFmtId="0" fontId="119" fillId="0" borderId="1" xfId="9" applyFont="1" applyBorder="1" applyAlignment="1">
      <alignment horizontal="center" vertical="center" wrapText="1"/>
    </xf>
    <xf numFmtId="9" fontId="118" fillId="0" borderId="5" xfId="9" applyNumberFormat="1" applyFont="1" applyBorder="1" applyAlignment="1">
      <alignment horizontal="center" vertical="center"/>
    </xf>
    <xf numFmtId="0" fontId="71" fillId="27" borderId="10" xfId="9" applyFont="1" applyFill="1" applyBorder="1" applyAlignment="1">
      <alignment horizontal="center" vertical="center"/>
    </xf>
    <xf numFmtId="0" fontId="55" fillId="0" borderId="0" xfId="9" applyBorder="1" applyAlignment="1">
      <alignment horizontal="center"/>
    </xf>
    <xf numFmtId="0" fontId="122" fillId="0" borderId="0" xfId="5" applyFont="1" applyBorder="1" applyAlignment="1">
      <alignment horizontal="center" vertical="center" wrapText="1"/>
    </xf>
    <xf numFmtId="0" fontId="1" fillId="3" borderId="0" xfId="5" applyFill="1" applyBorder="1" applyAlignment="1" applyProtection="1">
      <alignment vertical="center" wrapText="1"/>
      <protection locked="0"/>
    </xf>
    <xf numFmtId="0" fontId="1" fillId="3" borderId="0" xfId="5" applyFill="1" applyBorder="1" applyAlignment="1" applyProtection="1">
      <alignment horizontal="left" wrapText="1"/>
      <protection locked="0"/>
    </xf>
    <xf numFmtId="0" fontId="1" fillId="3" borderId="0" xfId="5" applyFill="1" applyBorder="1" applyAlignment="1" applyProtection="1">
      <alignment wrapText="1"/>
      <protection locked="0"/>
    </xf>
    <xf numFmtId="0" fontId="1" fillId="3" borderId="0" xfId="5" applyFill="1" applyBorder="1" applyProtection="1">
      <protection locked="0"/>
    </xf>
    <xf numFmtId="0" fontId="1" fillId="3" borderId="0" xfId="5" applyFill="1" applyBorder="1" applyAlignment="1" applyProtection="1">
      <alignment horizontal="center" vertical="center"/>
      <protection locked="0"/>
    </xf>
    <xf numFmtId="0" fontId="63" fillId="3" borderId="0" xfId="5" applyFont="1" applyFill="1" applyBorder="1" applyAlignment="1" applyProtection="1">
      <alignment horizontal="center" vertical="center" wrapText="1"/>
      <protection locked="0"/>
    </xf>
    <xf numFmtId="0" fontId="63" fillId="3" borderId="0" xfId="5" applyFont="1" applyFill="1" applyBorder="1" applyAlignment="1" applyProtection="1">
      <alignment vertical="center" wrapText="1"/>
      <protection locked="0"/>
    </xf>
    <xf numFmtId="0" fontId="3" fillId="3" borderId="0" xfId="5" applyFont="1" applyFill="1" applyBorder="1" applyAlignment="1" applyProtection="1">
      <alignment vertical="center" wrapText="1"/>
      <protection locked="0"/>
    </xf>
    <xf numFmtId="0" fontId="1" fillId="3" borderId="0" xfId="5" applyFont="1" applyFill="1" applyProtection="1">
      <protection locked="0"/>
    </xf>
    <xf numFmtId="0" fontId="1" fillId="3" borderId="0" xfId="5" applyFont="1" applyFill="1" applyAlignment="1" applyProtection="1">
      <alignment horizontal="center" vertical="center"/>
      <protection locked="0"/>
    </xf>
    <xf numFmtId="0" fontId="1" fillId="3" borderId="1" xfId="5" applyFont="1" applyFill="1" applyBorder="1" applyAlignment="1" applyProtection="1">
      <alignment horizontal="center" vertical="center" wrapText="1"/>
      <protection locked="0"/>
    </xf>
    <xf numFmtId="0" fontId="1" fillId="3" borderId="27" xfId="5" applyFont="1" applyFill="1" applyBorder="1" applyAlignment="1" applyProtection="1">
      <alignment horizontal="center" vertical="center" wrapText="1"/>
      <protection locked="0"/>
    </xf>
    <xf numFmtId="0" fontId="1" fillId="3" borderId="12" xfId="5" applyFont="1" applyFill="1" applyBorder="1" applyAlignment="1" applyProtection="1">
      <alignment horizontal="center" vertical="center" wrapText="1"/>
      <protection locked="0"/>
    </xf>
    <xf numFmtId="0" fontId="1" fillId="3" borderId="2" xfId="5" applyFont="1" applyFill="1" applyBorder="1" applyAlignment="1" applyProtection="1">
      <alignment horizontal="center" vertical="center" wrapText="1"/>
      <protection locked="0"/>
    </xf>
    <xf numFmtId="0" fontId="1" fillId="0" borderId="57" xfId="5" applyFont="1" applyBorder="1" applyAlignment="1" applyProtection="1">
      <alignment horizontal="center" vertical="center" wrapText="1"/>
      <protection locked="0"/>
    </xf>
    <xf numFmtId="0" fontId="1" fillId="0" borderId="55" xfId="5" applyFont="1" applyBorder="1" applyAlignment="1" applyProtection="1">
      <alignment horizontal="center" vertical="center" wrapText="1"/>
      <protection locked="0"/>
    </xf>
    <xf numFmtId="0" fontId="74" fillId="17" borderId="1" xfId="10" applyFont="1" applyFill="1" applyBorder="1" applyAlignment="1">
      <alignment horizontal="center" vertical="center" wrapText="1"/>
    </xf>
    <xf numFmtId="0" fontId="23" fillId="0" borderId="18" xfId="9" applyFont="1" applyFill="1" applyBorder="1" applyAlignment="1">
      <alignment horizontal="center" vertical="center" wrapText="1"/>
    </xf>
    <xf numFmtId="0" fontId="65" fillId="15" borderId="71" xfId="10" applyFont="1" applyFill="1" applyBorder="1" applyAlignment="1">
      <alignment vertical="center" wrapText="1"/>
    </xf>
    <xf numFmtId="0" fontId="65" fillId="14" borderId="71" xfId="10" applyFont="1" applyFill="1" applyBorder="1" applyAlignment="1">
      <alignment vertical="center" wrapText="1"/>
    </xf>
    <xf numFmtId="0" fontId="65" fillId="12" borderId="93" xfId="10" applyFont="1" applyFill="1" applyBorder="1" applyAlignment="1">
      <alignment vertical="center" wrapText="1"/>
    </xf>
    <xf numFmtId="0" fontId="1" fillId="0" borderId="0" xfId="5"/>
    <xf numFmtId="0" fontId="1" fillId="0" borderId="0" xfId="5" applyAlignment="1">
      <alignment horizontal="center" vertical="center" wrapText="1"/>
    </xf>
    <xf numFmtId="0" fontId="74" fillId="0" borderId="0" xfId="10" applyFont="1" applyAlignment="1">
      <alignment vertical="center" wrapText="1"/>
    </xf>
    <xf numFmtId="0" fontId="71" fillId="0" borderId="0" xfId="10" applyFont="1" applyAlignment="1">
      <alignment vertical="center" wrapText="1"/>
    </xf>
    <xf numFmtId="166" fontId="0" fillId="3" borderId="76" xfId="7" applyNumberFormat="1" applyFont="1" applyFill="1" applyBorder="1" applyAlignment="1">
      <alignment horizontal="center" vertical="center" wrapText="1"/>
    </xf>
    <xf numFmtId="0" fontId="1" fillId="3" borderId="75" xfId="5" applyFill="1" applyBorder="1" applyAlignment="1">
      <alignment horizontal="center" vertical="center" wrapText="1"/>
    </xf>
    <xf numFmtId="9" fontId="46" fillId="3" borderId="19" xfId="5" applyNumberFormat="1" applyFont="1" applyFill="1" applyBorder="1" applyAlignment="1">
      <alignment horizontal="center" vertical="center" wrapText="1"/>
    </xf>
    <xf numFmtId="0" fontId="46" fillId="3" borderId="24" xfId="5" applyFont="1" applyFill="1" applyBorder="1" applyAlignment="1">
      <alignment horizontal="center" vertical="center" wrapText="1"/>
    </xf>
    <xf numFmtId="9" fontId="4" fillId="0" borderId="0" xfId="5" applyNumberFormat="1" applyFont="1" applyAlignment="1">
      <alignment horizontal="center" vertical="center"/>
    </xf>
    <xf numFmtId="0" fontId="44" fillId="13" borderId="76" xfId="5" applyFont="1" applyFill="1" applyBorder="1" applyAlignment="1">
      <alignment horizontal="center" vertical="center" wrapText="1"/>
    </xf>
    <xf numFmtId="0" fontId="44" fillId="13" borderId="75" xfId="5" applyFont="1" applyFill="1" applyBorder="1" applyAlignment="1">
      <alignment horizontal="center" vertical="center" wrapText="1"/>
    </xf>
    <xf numFmtId="166" fontId="0" fillId="0" borderId="0" xfId="7" applyNumberFormat="1" applyFont="1" applyBorder="1" applyAlignment="1">
      <alignment horizontal="center" vertical="center" wrapText="1"/>
    </xf>
    <xf numFmtId="9" fontId="0" fillId="0" borderId="76" xfId="7" applyFont="1" applyBorder="1" applyAlignment="1">
      <alignment horizontal="center" vertical="center" wrapText="1"/>
    </xf>
    <xf numFmtId="0" fontId="1" fillId="0" borderId="77" xfId="5" applyBorder="1" applyAlignment="1">
      <alignment horizontal="center" vertical="center" wrapText="1"/>
    </xf>
    <xf numFmtId="0" fontId="1" fillId="0" borderId="75" xfId="5" applyBorder="1" applyAlignment="1">
      <alignment horizontal="center" vertical="center" wrapText="1"/>
    </xf>
    <xf numFmtId="9" fontId="1" fillId="0" borderId="0" xfId="5" applyNumberFormat="1"/>
    <xf numFmtId="9" fontId="0" fillId="0" borderId="23" xfId="7" applyFont="1" applyBorder="1" applyAlignment="1">
      <alignment horizontal="center" vertical="center" wrapText="1"/>
    </xf>
    <xf numFmtId="0" fontId="1" fillId="0" borderId="6" xfId="5" applyBorder="1" applyAlignment="1">
      <alignment horizontal="center" vertical="center" wrapText="1"/>
    </xf>
    <xf numFmtId="0" fontId="1" fillId="0" borderId="2" xfId="5" applyBorder="1" applyAlignment="1">
      <alignment horizontal="center" vertical="center" wrapText="1"/>
    </xf>
    <xf numFmtId="0" fontId="1" fillId="0" borderId="69" xfId="5" applyBorder="1" applyAlignment="1">
      <alignment horizontal="center" vertical="center" wrapText="1"/>
    </xf>
    <xf numFmtId="0" fontId="1" fillId="0" borderId="79" xfId="5" applyBorder="1" applyAlignment="1">
      <alignment horizontal="center" vertical="center" wrapText="1"/>
    </xf>
    <xf numFmtId="9" fontId="0" fillId="0" borderId="19" xfId="7" applyFont="1" applyBorder="1" applyAlignment="1">
      <alignment horizontal="center" vertical="center" wrapText="1"/>
    </xf>
    <xf numFmtId="0" fontId="1" fillId="0" borderId="5" xfId="5" applyBorder="1" applyAlignment="1">
      <alignment horizontal="center" vertical="center" wrapText="1"/>
    </xf>
    <xf numFmtId="0" fontId="1" fillId="0" borderId="1" xfId="5" applyBorder="1" applyAlignment="1">
      <alignment horizontal="center" vertical="center" wrapText="1"/>
    </xf>
    <xf numFmtId="0" fontId="1" fillId="0" borderId="53" xfId="5" applyBorder="1" applyAlignment="1">
      <alignment horizontal="center" vertical="center" wrapText="1"/>
    </xf>
    <xf numFmtId="0" fontId="1" fillId="0" borderId="73" xfId="5" applyBorder="1" applyAlignment="1">
      <alignment horizontal="center" vertical="center" wrapText="1"/>
    </xf>
    <xf numFmtId="0" fontId="1" fillId="9" borderId="73" xfId="5" applyFill="1" applyBorder="1" applyAlignment="1">
      <alignment horizontal="center" vertical="center" wrapText="1"/>
    </xf>
    <xf numFmtId="10" fontId="1" fillId="0" borderId="0" xfId="5" applyNumberFormat="1"/>
    <xf numFmtId="0" fontId="1" fillId="0" borderId="9" xfId="5" applyBorder="1" applyAlignment="1">
      <alignment horizontal="center" vertical="center" wrapText="1"/>
    </xf>
    <xf numFmtId="0" fontId="1" fillId="9" borderId="72" xfId="5" applyFill="1" applyBorder="1" applyAlignment="1">
      <alignment horizontal="center" vertical="center" wrapText="1"/>
    </xf>
    <xf numFmtId="0" fontId="44" fillId="13" borderId="77" xfId="5" applyFont="1" applyFill="1" applyBorder="1" applyAlignment="1">
      <alignment horizontal="center" vertical="center" wrapText="1"/>
    </xf>
    <xf numFmtId="9" fontId="97" fillId="0" borderId="0" xfId="4" applyFont="1" applyAlignment="1" applyProtection="1">
      <alignment horizontal="center" wrapText="1"/>
      <protection hidden="1"/>
    </xf>
    <xf numFmtId="9" fontId="0" fillId="0" borderId="0" xfId="4" applyFont="1" applyAlignment="1" applyProtection="1">
      <alignment wrapText="1"/>
      <protection hidden="1"/>
    </xf>
    <xf numFmtId="9" fontId="0" fillId="0" borderId="0" xfId="4" applyFont="1" applyBorder="1" applyAlignment="1" applyProtection="1">
      <alignment wrapText="1"/>
      <protection hidden="1"/>
    </xf>
    <xf numFmtId="9" fontId="74" fillId="0" borderId="0" xfId="4" applyFont="1" applyFill="1" applyBorder="1" applyAlignment="1" applyProtection="1">
      <alignment wrapText="1"/>
      <protection hidden="1"/>
    </xf>
    <xf numFmtId="9" fontId="0" fillId="0" borderId="0" xfId="4" applyFont="1" applyFill="1" applyBorder="1" applyAlignment="1" applyProtection="1">
      <alignment wrapText="1"/>
      <protection hidden="1"/>
    </xf>
    <xf numFmtId="0" fontId="71" fillId="0" borderId="0" xfId="9" applyFont="1" applyAlignment="1" applyProtection="1">
      <alignment horizontal="center" vertical="center"/>
      <protection hidden="1"/>
    </xf>
    <xf numFmtId="0" fontId="55" fillId="0" borderId="0" xfId="9" applyAlignment="1" applyProtection="1">
      <alignment horizontal="center" vertical="top" wrapText="1"/>
      <protection hidden="1"/>
    </xf>
    <xf numFmtId="15" fontId="55" fillId="0" borderId="0" xfId="9" applyNumberFormat="1" applyAlignment="1" applyProtection="1">
      <alignment horizontal="center" vertical="top" wrapText="1"/>
      <protection hidden="1"/>
    </xf>
    <xf numFmtId="9" fontId="100" fillId="0" borderId="0" xfId="9" applyNumberFormat="1" applyFont="1" applyAlignment="1" applyProtection="1">
      <alignment vertical="center" wrapText="1"/>
      <protection hidden="1"/>
    </xf>
    <xf numFmtId="0" fontId="101" fillId="0" borderId="1" xfId="9" applyFont="1" applyBorder="1" applyAlignment="1" applyProtection="1">
      <alignment horizontal="center" vertical="center" wrapText="1"/>
      <protection hidden="1"/>
    </xf>
    <xf numFmtId="0" fontId="71" fillId="0" borderId="0" xfId="9" applyFont="1" applyProtection="1">
      <protection hidden="1"/>
    </xf>
    <xf numFmtId="9" fontId="55" fillId="0" borderId="0" xfId="9" applyNumberFormat="1" applyAlignment="1" applyProtection="1">
      <alignment horizontal="center" vertical="center" wrapText="1"/>
      <protection hidden="1"/>
    </xf>
    <xf numFmtId="15" fontId="55" fillId="0" borderId="0" xfId="9" applyNumberFormat="1" applyAlignment="1" applyProtection="1">
      <alignment horizontal="center" vertical="center" wrapText="1"/>
      <protection hidden="1"/>
    </xf>
    <xf numFmtId="15" fontId="30" fillId="0" borderId="1" xfId="9" applyNumberFormat="1" applyFont="1" applyBorder="1" applyAlignment="1" applyProtection="1">
      <alignment horizontal="justify" vertical="center" wrapText="1"/>
      <protection locked="0"/>
    </xf>
    <xf numFmtId="15" fontId="55" fillId="0" borderId="0" xfId="9" applyNumberFormat="1" applyAlignment="1" applyProtection="1">
      <alignment vertical="center" wrapText="1"/>
      <protection hidden="1"/>
    </xf>
    <xf numFmtId="0" fontId="97" fillId="0" borderId="0" xfId="9" applyFont="1" applyAlignment="1" applyProtection="1">
      <alignment vertical="center"/>
      <protection locked="0"/>
    </xf>
    <xf numFmtId="0" fontId="97" fillId="0" borderId="0" xfId="9" applyFont="1" applyAlignment="1" applyProtection="1">
      <alignment vertical="center"/>
      <protection hidden="1"/>
    </xf>
    <xf numFmtId="9" fontId="103" fillId="0" borderId="0" xfId="9" applyNumberFormat="1" applyFont="1" applyAlignment="1" applyProtection="1">
      <alignment horizontal="left" vertical="center" wrapText="1"/>
      <protection hidden="1"/>
    </xf>
    <xf numFmtId="0" fontId="103" fillId="0" borderId="0" xfId="9" applyFont="1" applyAlignment="1" applyProtection="1">
      <alignment horizontal="left" vertical="center" wrapText="1"/>
      <protection hidden="1"/>
    </xf>
    <xf numFmtId="15" fontId="103" fillId="0" borderId="0" xfId="9" applyNumberFormat="1" applyFont="1" applyAlignment="1" applyProtection="1">
      <alignment horizontal="left" vertical="center" wrapText="1"/>
      <protection hidden="1"/>
    </xf>
    <xf numFmtId="0" fontId="104" fillId="0" borderId="0" xfId="9" applyFont="1" applyAlignment="1" applyProtection="1">
      <alignment wrapText="1"/>
      <protection hidden="1"/>
    </xf>
    <xf numFmtId="0" fontId="106" fillId="0" borderId="0" xfId="9" applyFont="1" applyAlignment="1">
      <alignment vertical="center" wrapText="1"/>
    </xf>
    <xf numFmtId="0" fontId="106" fillId="0" borderId="0" xfId="9" applyFont="1" applyAlignment="1">
      <alignment wrapText="1"/>
    </xf>
    <xf numFmtId="168" fontId="0" fillId="0" borderId="0" xfId="12" applyFont="1" applyAlignment="1" applyProtection="1">
      <alignment horizontal="justify" vertical="center" wrapText="1"/>
      <protection hidden="1"/>
    </xf>
    <xf numFmtId="168" fontId="30" fillId="0" borderId="1" xfId="12" applyFont="1" applyFill="1" applyBorder="1" applyAlignment="1" applyProtection="1">
      <alignment horizontal="justify" vertical="center" wrapText="1"/>
      <protection locked="0"/>
    </xf>
    <xf numFmtId="168" fontId="30" fillId="6" borderId="1" xfId="12" applyFont="1" applyFill="1" applyBorder="1" applyAlignment="1" applyProtection="1">
      <alignment horizontal="center" vertical="center" wrapText="1"/>
      <protection hidden="1"/>
    </xf>
    <xf numFmtId="0" fontId="55" fillId="0" borderId="0" xfId="9" applyAlignment="1" applyProtection="1">
      <alignment horizontal="center" wrapText="1"/>
      <protection hidden="1"/>
    </xf>
    <xf numFmtId="0" fontId="104" fillId="3" borderId="71" xfId="9" applyFont="1" applyFill="1" applyBorder="1" applyAlignment="1" applyProtection="1">
      <alignment wrapText="1"/>
      <protection hidden="1"/>
    </xf>
    <xf numFmtId="0" fontId="103" fillId="3" borderId="71" xfId="9" applyFont="1" applyFill="1" applyBorder="1" applyAlignment="1" applyProtection="1">
      <alignment horizontal="left" wrapText="1"/>
      <protection hidden="1"/>
    </xf>
    <xf numFmtId="9" fontId="103" fillId="3" borderId="71" xfId="9" applyNumberFormat="1" applyFont="1" applyFill="1" applyBorder="1" applyAlignment="1" applyProtection="1">
      <alignment horizontal="left" vertical="center" wrapText="1"/>
      <protection hidden="1"/>
    </xf>
    <xf numFmtId="0" fontId="103" fillId="3" borderId="71" xfId="9" applyFont="1" applyFill="1" applyBorder="1" applyAlignment="1" applyProtection="1">
      <alignment horizontal="left" vertical="center" wrapText="1"/>
      <protection hidden="1"/>
    </xf>
    <xf numFmtId="15" fontId="103" fillId="3" borderId="71" xfId="9" applyNumberFormat="1" applyFont="1" applyFill="1" applyBorder="1" applyAlignment="1" applyProtection="1">
      <alignment horizontal="left" vertical="center" wrapText="1"/>
      <protection hidden="1"/>
    </xf>
    <xf numFmtId="9" fontId="0" fillId="0" borderId="0" xfId="2" applyFont="1" applyAlignment="1">
      <alignment horizontal="center" vertical="center"/>
    </xf>
    <xf numFmtId="0" fontId="0" fillId="0" borderId="0" xfId="0" applyAlignment="1">
      <alignment wrapText="1"/>
    </xf>
    <xf numFmtId="10" fontId="0" fillId="0" borderId="0" xfId="0" applyNumberFormat="1" applyAlignment="1">
      <alignment horizontal="center" vertical="center"/>
    </xf>
    <xf numFmtId="0" fontId="7" fillId="9" borderId="1" xfId="0" applyFont="1" applyFill="1" applyBorder="1" applyAlignment="1">
      <alignment horizontal="left" vertical="center" wrapText="1"/>
    </xf>
    <xf numFmtId="10" fontId="123" fillId="9" borderId="1" xfId="2" applyNumberFormat="1" applyFont="1" applyFill="1" applyBorder="1" applyAlignment="1">
      <alignment vertical="center" wrapText="1"/>
    </xf>
    <xf numFmtId="9" fontId="123" fillId="9" borderId="1" xfId="2" applyFont="1" applyFill="1" applyBorder="1" applyAlignment="1">
      <alignment horizontal="center" vertical="center" wrapText="1"/>
    </xf>
    <xf numFmtId="10" fontId="123" fillId="9" borderId="1" xfId="2" applyNumberFormat="1" applyFont="1" applyFill="1" applyBorder="1" applyAlignment="1">
      <alignment horizontal="center" vertical="center" wrapText="1"/>
    </xf>
    <xf numFmtId="14" fontId="0" fillId="0" borderId="0" xfId="0" applyNumberFormat="1" applyAlignment="1">
      <alignment horizontal="center" vertical="center"/>
    </xf>
    <xf numFmtId="9" fontId="0" fillId="0" borderId="0" xfId="2" applyFont="1" applyAlignment="1">
      <alignment horizontal="center" vertical="center" wrapText="1"/>
    </xf>
    <xf numFmtId="10" fontId="0" fillId="0" borderId="0" xfId="2" applyNumberFormat="1" applyFont="1" applyAlignment="1">
      <alignment horizontal="center" vertical="center" wrapText="1"/>
    </xf>
    <xf numFmtId="14" fontId="0" fillId="0" borderId="0" xfId="0" applyNumberFormat="1" applyAlignment="1">
      <alignment horizontal="center" vertical="center" wrapText="1"/>
    </xf>
    <xf numFmtId="0" fontId="104" fillId="3" borderId="71" xfId="9" applyFont="1" applyFill="1" applyBorder="1" applyAlignment="1" applyProtection="1">
      <alignment horizontal="left" wrapText="1"/>
      <protection hidden="1"/>
    </xf>
    <xf numFmtId="0" fontId="126" fillId="0" borderId="0" xfId="9" applyFont="1" applyAlignment="1">
      <alignment vertical="center" wrapText="1"/>
    </xf>
    <xf numFmtId="0" fontId="55" fillId="3" borderId="0" xfId="9" applyFill="1" applyAlignment="1" applyProtection="1">
      <alignment wrapText="1"/>
      <protection hidden="1"/>
    </xf>
    <xf numFmtId="0" fontId="104" fillId="0" borderId="71" xfId="9" applyFont="1" applyBorder="1" applyAlignment="1" applyProtection="1">
      <alignment wrapText="1"/>
      <protection hidden="1"/>
    </xf>
    <xf numFmtId="0" fontId="37" fillId="0" borderId="1" xfId="0" applyFont="1" applyBorder="1" applyAlignment="1">
      <alignment horizontal="center" vertical="center" wrapText="1"/>
    </xf>
    <xf numFmtId="0" fontId="5" fillId="0" borderId="0" xfId="0" applyFont="1" applyAlignment="1">
      <alignment horizontal="center" vertical="center" wrapText="1"/>
    </xf>
    <xf numFmtId="0" fontId="13" fillId="3" borderId="1" xfId="0" applyFont="1" applyFill="1" applyBorder="1" applyAlignment="1">
      <alignment vertical="center" wrapText="1"/>
    </xf>
    <xf numFmtId="0" fontId="13" fillId="3" borderId="22" xfId="0" applyFont="1" applyFill="1" applyBorder="1" applyAlignment="1">
      <alignment horizontal="center" vertical="center" wrapText="1"/>
    </xf>
    <xf numFmtId="0" fontId="13" fillId="3" borderId="6" xfId="0" applyFont="1" applyFill="1" applyBorder="1" applyAlignment="1">
      <alignment horizontal="center" vertical="center" wrapText="1"/>
    </xf>
    <xf numFmtId="15" fontId="13" fillId="3" borderId="6" xfId="0" applyNumberFormat="1" applyFont="1" applyFill="1" applyBorder="1" applyAlignment="1">
      <alignment horizontal="center" vertical="center" wrapText="1"/>
    </xf>
    <xf numFmtId="164" fontId="13" fillId="3" borderId="6" xfId="1" applyNumberFormat="1" applyFont="1" applyFill="1" applyBorder="1" applyAlignment="1">
      <alignment horizontal="center" vertical="center" wrapText="1"/>
    </xf>
    <xf numFmtId="0" fontId="13"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0" fillId="28" borderId="0" xfId="0" applyFill="1"/>
    <xf numFmtId="0" fontId="0" fillId="3" borderId="31" xfId="0" applyFill="1" applyBorder="1"/>
    <xf numFmtId="0" fontId="0" fillId="3" borderId="0" xfId="0" applyFill="1" applyBorder="1"/>
    <xf numFmtId="0" fontId="0" fillId="3" borderId="32" xfId="0" applyFill="1" applyBorder="1"/>
    <xf numFmtId="0" fontId="0" fillId="3" borderId="33" xfId="0" applyFill="1" applyBorder="1"/>
    <xf numFmtId="0" fontId="0" fillId="3" borderId="45" xfId="0" applyFill="1" applyBorder="1"/>
    <xf numFmtId="0" fontId="0" fillId="3" borderId="43" xfId="0" applyFill="1" applyBorder="1"/>
    <xf numFmtId="0" fontId="128" fillId="0" borderId="0" xfId="0" applyFont="1" applyAlignment="1">
      <alignment vertical="center" wrapText="1"/>
    </xf>
    <xf numFmtId="0" fontId="5" fillId="0" borderId="0" xfId="0" applyFont="1" applyAlignment="1">
      <alignment vertical="center" wrapText="1"/>
    </xf>
    <xf numFmtId="0" fontId="129" fillId="0" borderId="0" xfId="0" applyFont="1" applyAlignment="1">
      <alignment vertical="center" wrapText="1"/>
    </xf>
    <xf numFmtId="0" fontId="130" fillId="0" borderId="0" xfId="0" applyFont="1" applyAlignment="1">
      <alignment horizontal="center" vertical="center" wrapText="1"/>
    </xf>
    <xf numFmtId="0" fontId="66" fillId="29" borderId="1" xfId="0" applyFont="1" applyFill="1" applyBorder="1" applyAlignment="1">
      <alignment horizontal="center" vertical="center" wrapText="1"/>
    </xf>
    <xf numFmtId="0" fontId="130" fillId="0" borderId="0" xfId="0" applyFont="1" applyAlignment="1">
      <alignment vertical="center" wrapText="1"/>
    </xf>
    <xf numFmtId="0" fontId="66" fillId="30" borderId="1" xfId="0" applyFont="1" applyFill="1" applyBorder="1" applyAlignment="1">
      <alignment horizontal="center" vertical="center" wrapText="1"/>
    </xf>
    <xf numFmtId="0" fontId="66" fillId="31" borderId="1" xfId="0" applyFont="1" applyFill="1" applyBorder="1" applyAlignment="1">
      <alignmen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14" fontId="5" fillId="0" borderId="1" xfId="0" applyNumberFormat="1" applyFont="1" applyBorder="1" applyAlignment="1">
      <alignment horizontal="center" vertical="center" wrapText="1"/>
    </xf>
    <xf numFmtId="0" fontId="132" fillId="0" borderId="0" xfId="3" applyFont="1" applyFill="1" applyAlignment="1">
      <alignment vertical="center" wrapText="1"/>
    </xf>
    <xf numFmtId="0" fontId="5" fillId="3" borderId="1" xfId="0" applyFont="1" applyFill="1" applyBorder="1" applyAlignment="1">
      <alignment horizontal="justify" vertical="center" wrapText="1"/>
    </xf>
    <xf numFmtId="0" fontId="5" fillId="0" borderId="1" xfId="0" applyFont="1" applyBorder="1" applyAlignment="1">
      <alignment vertical="center" wrapText="1"/>
    </xf>
    <xf numFmtId="0" fontId="5" fillId="3" borderId="1" xfId="0" applyFont="1" applyFill="1" applyBorder="1" applyAlignment="1">
      <alignment vertical="center" wrapText="1"/>
    </xf>
    <xf numFmtId="0" fontId="0" fillId="0" borderId="8" xfId="0" applyFont="1" applyBorder="1" applyAlignment="1">
      <alignment horizontal="center"/>
    </xf>
    <xf numFmtId="0" fontId="0" fillId="0" borderId="9" xfId="0" applyFont="1" applyBorder="1" applyAlignment="1">
      <alignment horizontal="center"/>
    </xf>
    <xf numFmtId="0" fontId="55" fillId="0" borderId="0" xfId="9" applyAlignment="1" applyProtection="1">
      <alignment horizontal="center" wrapText="1"/>
      <protection hidden="1"/>
    </xf>
    <xf numFmtId="0" fontId="5" fillId="28" borderId="0" xfId="0" applyFont="1" applyFill="1" applyAlignment="1">
      <alignment vertical="center" wrapText="1"/>
    </xf>
    <xf numFmtId="0" fontId="5" fillId="28" borderId="0" xfId="0" applyFont="1" applyFill="1" applyAlignment="1">
      <alignment horizontal="left" vertical="center" wrapText="1"/>
    </xf>
    <xf numFmtId="14" fontId="5" fillId="28" borderId="0" xfId="0" applyNumberFormat="1" applyFont="1" applyFill="1" applyAlignment="1">
      <alignment horizontal="center" vertical="center" wrapText="1"/>
    </xf>
    <xf numFmtId="0" fontId="6" fillId="28" borderId="0" xfId="0" applyFont="1" applyFill="1" applyAlignment="1">
      <alignment vertical="center" wrapText="1"/>
    </xf>
    <xf numFmtId="0" fontId="6" fillId="0" borderId="97" xfId="0" applyFont="1" applyBorder="1" applyAlignment="1">
      <alignment vertical="center" wrapText="1"/>
    </xf>
    <xf numFmtId="0" fontId="5" fillId="28" borderId="97" xfId="0" applyFont="1" applyFill="1" applyBorder="1" applyAlignment="1">
      <alignment horizontal="left" vertical="center" wrapText="1"/>
    </xf>
    <xf numFmtId="0" fontId="0" fillId="0" borderId="0" xfId="0" applyFont="1" applyBorder="1" applyAlignment="1">
      <alignment horizontal="center"/>
    </xf>
    <xf numFmtId="0" fontId="116" fillId="0" borderId="3" xfId="0" applyFont="1" applyBorder="1" applyAlignment="1">
      <alignment horizontal="center" vertical="center"/>
    </xf>
    <xf numFmtId="0" fontId="116" fillId="0" borderId="4" xfId="0" applyFont="1" applyBorder="1" applyAlignment="1">
      <alignment horizontal="center" vertical="center"/>
    </xf>
    <xf numFmtId="0" fontId="116" fillId="0" borderId="0" xfId="0" applyFont="1" applyBorder="1" applyAlignment="1">
      <alignment horizontal="center" vertical="center"/>
    </xf>
    <xf numFmtId="0" fontId="62" fillId="3" borderId="1" xfId="0" applyFont="1" applyFill="1" applyBorder="1" applyAlignment="1">
      <alignment horizontal="center" vertical="center" wrapText="1"/>
    </xf>
    <xf numFmtId="0" fontId="62" fillId="3" borderId="8" xfId="0" applyFont="1" applyFill="1" applyBorder="1" applyAlignment="1">
      <alignment horizontal="center" vertical="center" wrapText="1"/>
    </xf>
    <xf numFmtId="0" fontId="139" fillId="28" borderId="0" xfId="0" applyFont="1" applyFill="1"/>
    <xf numFmtId="0" fontId="127" fillId="28" borderId="0" xfId="0" applyFont="1" applyFill="1"/>
    <xf numFmtId="15" fontId="140" fillId="0" borderId="0" xfId="9" applyNumberFormat="1" applyFont="1" applyAlignment="1" applyProtection="1">
      <alignment horizontal="center" vertical="center" wrapText="1"/>
      <protection hidden="1"/>
    </xf>
    <xf numFmtId="15" fontId="55" fillId="28" borderId="0" xfId="9" applyNumberFormat="1" applyFill="1" applyAlignment="1" applyProtection="1">
      <alignment horizontal="center" wrapText="1"/>
      <protection hidden="1"/>
    </xf>
    <xf numFmtId="0" fontId="55" fillId="28" borderId="0" xfId="9" applyFill="1" applyAlignment="1" applyProtection="1">
      <alignment wrapText="1"/>
      <protection hidden="1"/>
    </xf>
    <xf numFmtId="0" fontId="55" fillId="28" borderId="0" xfId="9" applyFill="1" applyAlignment="1" applyProtection="1">
      <alignment horizontal="center" vertical="center" wrapText="1"/>
      <protection hidden="1"/>
    </xf>
    <xf numFmtId="15" fontId="55" fillId="28" borderId="0" xfId="9" applyNumberFormat="1" applyFill="1" applyAlignment="1" applyProtection="1">
      <alignment wrapText="1"/>
      <protection hidden="1"/>
    </xf>
    <xf numFmtId="0" fontId="55" fillId="28" borderId="0" xfId="9" applyFill="1" applyAlignment="1" applyProtection="1">
      <alignment horizontal="center" wrapText="1"/>
      <protection hidden="1"/>
    </xf>
    <xf numFmtId="9" fontId="55" fillId="28" borderId="0" xfId="9" applyNumberFormat="1" applyFill="1" applyAlignment="1" applyProtection="1">
      <alignment wrapText="1"/>
      <protection hidden="1"/>
    </xf>
    <xf numFmtId="0" fontId="0" fillId="0" borderId="0" xfId="0"/>
    <xf numFmtId="0" fontId="0" fillId="0" borderId="1" xfId="0" applyBorder="1" applyAlignment="1">
      <alignment horizontal="center" vertical="center" wrapText="1"/>
    </xf>
    <xf numFmtId="0" fontId="0" fillId="0" borderId="37" xfId="0" applyBorder="1" applyAlignment="1">
      <alignment horizontal="center" vertical="center" wrapText="1"/>
    </xf>
    <xf numFmtId="0" fontId="0" fillId="0" borderId="53" xfId="0" applyBorder="1" applyAlignment="1">
      <alignment horizontal="center" vertical="center" wrapText="1"/>
    </xf>
    <xf numFmtId="0" fontId="3" fillId="0" borderId="37" xfId="0" applyFont="1" applyBorder="1" applyAlignment="1">
      <alignment horizontal="center" vertical="center" wrapText="1"/>
    </xf>
    <xf numFmtId="0" fontId="3" fillId="0" borderId="53" xfId="0" applyFont="1" applyBorder="1" applyAlignment="1">
      <alignment horizontal="center" vertical="center" wrapText="1"/>
    </xf>
    <xf numFmtId="164" fontId="13" fillId="3" borderId="2" xfId="1" applyNumberFormat="1" applyFont="1" applyFill="1" applyBorder="1" applyAlignment="1">
      <alignment horizontal="center" vertical="center" wrapText="1"/>
    </xf>
    <xf numFmtId="164" fontId="13" fillId="3" borderId="6" xfId="1" applyNumberFormat="1" applyFont="1" applyFill="1" applyBorder="1" applyAlignment="1">
      <alignment horizontal="center" vertical="center" wrapText="1"/>
    </xf>
    <xf numFmtId="164" fontId="13" fillId="3" borderId="5" xfId="1" applyNumberFormat="1" applyFont="1" applyFill="1" applyBorder="1" applyAlignment="1">
      <alignment horizontal="center" vertical="center" wrapText="1"/>
    </xf>
    <xf numFmtId="0" fontId="35" fillId="3" borderId="2" xfId="0" applyFont="1" applyFill="1" applyBorder="1" applyAlignment="1">
      <alignment horizontal="left" vertical="center" wrapText="1"/>
    </xf>
    <xf numFmtId="0" fontId="35" fillId="3" borderId="6" xfId="0" applyFont="1" applyFill="1" applyBorder="1" applyAlignment="1">
      <alignment horizontal="left" vertical="center" wrapText="1"/>
    </xf>
    <xf numFmtId="0" fontId="35" fillId="3" borderId="5"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5" xfId="0" applyFont="1" applyFill="1" applyBorder="1" applyAlignment="1">
      <alignment horizontal="center" vertical="center" wrapText="1"/>
    </xf>
    <xf numFmtId="15" fontId="13" fillId="3" borderId="2" xfId="0" applyNumberFormat="1" applyFont="1" applyFill="1" applyBorder="1" applyAlignment="1">
      <alignment horizontal="center" vertical="center" wrapText="1"/>
    </xf>
    <xf numFmtId="15" fontId="13" fillId="3" borderId="6" xfId="0" applyNumberFormat="1" applyFont="1" applyFill="1" applyBorder="1" applyAlignment="1">
      <alignment horizontal="center" vertical="center" wrapText="1"/>
    </xf>
    <xf numFmtId="15" fontId="13" fillId="3" borderId="5" xfId="0" applyNumberFormat="1" applyFont="1" applyFill="1" applyBorder="1" applyAlignment="1">
      <alignment horizontal="center" vertical="center" wrapText="1"/>
    </xf>
    <xf numFmtId="167" fontId="13" fillId="3" borderId="2" xfId="0" applyNumberFormat="1" applyFont="1" applyFill="1" applyBorder="1" applyAlignment="1">
      <alignment horizontal="center" vertical="center" wrapText="1"/>
    </xf>
    <xf numFmtId="167" fontId="13" fillId="3" borderId="6" xfId="0" applyNumberFormat="1" applyFont="1" applyFill="1" applyBorder="1" applyAlignment="1">
      <alignment horizontal="center" vertical="center" wrapText="1"/>
    </xf>
    <xf numFmtId="167" fontId="13" fillId="3" borderId="5" xfId="0" applyNumberFormat="1"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 xfId="0" applyFont="1" applyFill="1" applyBorder="1" applyAlignment="1">
      <alignment horizontal="justify" vertical="center" wrapText="1"/>
    </xf>
    <xf numFmtId="0" fontId="13" fillId="3" borderId="6" xfId="0" applyFont="1" applyFill="1" applyBorder="1" applyAlignment="1">
      <alignment horizontal="justify" vertical="center" wrapText="1"/>
    </xf>
    <xf numFmtId="0" fontId="13" fillId="3" borderId="5" xfId="0" applyFont="1" applyFill="1" applyBorder="1" applyAlignment="1">
      <alignment horizontal="justify" vertical="center" wrapText="1"/>
    </xf>
    <xf numFmtId="14" fontId="9" fillId="2" borderId="17" xfId="0" applyNumberFormat="1" applyFont="1" applyFill="1" applyBorder="1" applyAlignment="1">
      <alignment horizontal="center" vertical="center" wrapText="1"/>
    </xf>
    <xf numFmtId="14" fontId="9" fillId="2" borderId="19" xfId="0" applyNumberFormat="1"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6" xfId="0" applyFont="1" applyFill="1" applyBorder="1" applyAlignment="1">
      <alignment horizontal="center" vertical="center" wrapText="1"/>
    </xf>
    <xf numFmtId="14" fontId="9" fillId="2" borderId="13" xfId="0" applyNumberFormat="1" applyFont="1" applyFill="1" applyBorder="1" applyAlignment="1">
      <alignment horizontal="center" vertical="center" wrapText="1"/>
    </xf>
    <xf numFmtId="14" fontId="9" fillId="2" borderId="6" xfId="0" applyNumberFormat="1"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9" xfId="0" applyFont="1" applyFill="1" applyBorder="1" applyAlignment="1">
      <alignment horizontal="center" vertical="center" wrapText="1"/>
    </xf>
    <xf numFmtId="164" fontId="13" fillId="3" borderId="2" xfId="0" applyNumberFormat="1" applyFont="1" applyFill="1" applyBorder="1" applyAlignment="1">
      <alignment horizontal="center" vertical="center" wrapText="1"/>
    </xf>
    <xf numFmtId="164" fontId="13" fillId="3" borderId="6" xfId="0" applyNumberFormat="1" applyFont="1" applyFill="1" applyBorder="1" applyAlignment="1">
      <alignment horizontal="center" vertical="center" wrapText="1"/>
    </xf>
    <xf numFmtId="164" fontId="13" fillId="3" borderId="5" xfId="0" applyNumberFormat="1" applyFont="1" applyFill="1" applyBorder="1" applyAlignment="1">
      <alignment horizontal="center" vertical="center" wrapText="1"/>
    </xf>
    <xf numFmtId="0" fontId="91" fillId="3" borderId="21"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8" fillId="28" borderId="0" xfId="0" applyFont="1" applyFill="1" applyAlignment="1">
      <alignment horizontal="center" vertical="center" wrapText="1"/>
    </xf>
    <xf numFmtId="0" fontId="8" fillId="28" borderId="0" xfId="0" applyFont="1" applyFill="1" applyAlignment="1">
      <alignment horizontal="center" vertical="center" wrapText="1"/>
    </xf>
    <xf numFmtId="0" fontId="5" fillId="28" borderId="0" xfId="0" applyFont="1" applyFill="1" applyAlignment="1">
      <alignment horizontal="center" vertical="center" wrapText="1"/>
    </xf>
    <xf numFmtId="0" fontId="9" fillId="2" borderId="11"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98" xfId="0" applyFont="1" applyFill="1" applyBorder="1" applyAlignment="1">
      <alignment horizontal="center" vertical="center" wrapText="1"/>
    </xf>
    <xf numFmtId="0" fontId="9" fillId="2" borderId="99"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90" fillId="3" borderId="21" xfId="0" applyFont="1" applyFill="1" applyBorder="1" applyAlignment="1">
      <alignment horizontal="center" vertical="center" wrapText="1"/>
    </xf>
    <xf numFmtId="0" fontId="13" fillId="3" borderId="21"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6" fillId="3" borderId="26"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13" fillId="3" borderId="19" xfId="0" applyFont="1" applyFill="1" applyBorder="1" applyAlignment="1">
      <alignment horizontal="left" vertical="center" wrapText="1"/>
    </xf>
    <xf numFmtId="0" fontId="13" fillId="3" borderId="18" xfId="0" applyFont="1" applyFill="1" applyBorder="1" applyAlignment="1">
      <alignment horizontal="center" vertical="center" wrapText="1"/>
    </xf>
    <xf numFmtId="0" fontId="13" fillId="3" borderId="1" xfId="0" applyFont="1" applyFill="1" applyBorder="1" applyAlignment="1">
      <alignment horizontal="justify" vertical="center" wrapText="1"/>
    </xf>
    <xf numFmtId="15" fontId="13" fillId="3" borderId="1" xfId="0" applyNumberFormat="1"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2" xfId="0" applyFont="1" applyFill="1" applyBorder="1" applyAlignment="1">
      <alignment horizontal="justify" vertical="center" wrapText="1"/>
    </xf>
    <xf numFmtId="0" fontId="35" fillId="3" borderId="6" xfId="0" applyFont="1" applyFill="1" applyBorder="1" applyAlignment="1">
      <alignment horizontal="justify" vertical="center" wrapText="1"/>
    </xf>
    <xf numFmtId="0" fontId="35" fillId="3" borderId="5" xfId="0" applyFont="1" applyFill="1" applyBorder="1" applyAlignment="1">
      <alignment horizontal="justify" vertical="center" wrapText="1"/>
    </xf>
    <xf numFmtId="0" fontId="137" fillId="32" borderId="0" xfId="0" applyFont="1" applyFill="1" applyAlignment="1">
      <alignment horizontal="center" vertical="center"/>
    </xf>
    <xf numFmtId="164" fontId="13" fillId="3" borderId="1" xfId="1" applyNumberFormat="1" applyFont="1" applyFill="1" applyBorder="1" applyAlignment="1">
      <alignment horizontal="center" vertical="center" wrapText="1"/>
    </xf>
    <xf numFmtId="0" fontId="13" fillId="3" borderId="25" xfId="0" applyFont="1" applyFill="1" applyBorder="1" applyAlignment="1">
      <alignment horizontal="left" vertical="center" wrapText="1"/>
    </xf>
    <xf numFmtId="0" fontId="13" fillId="3" borderId="85" xfId="0" applyFont="1" applyFill="1" applyBorder="1" applyAlignment="1">
      <alignment horizontal="justify" vertical="center" wrapText="1"/>
    </xf>
    <xf numFmtId="0" fontId="90" fillId="3" borderId="25" xfId="0" applyFont="1" applyFill="1" applyBorder="1" applyAlignment="1">
      <alignment horizontal="left" vertical="center" wrapText="1"/>
    </xf>
    <xf numFmtId="0" fontId="127" fillId="28" borderId="0" xfId="0" applyFont="1" applyFill="1" applyAlignment="1">
      <alignment horizontal="center" vertical="center"/>
    </xf>
    <xf numFmtId="0" fontId="124" fillId="28" borderId="0" xfId="0" applyFont="1" applyFill="1" applyAlignment="1">
      <alignment horizontal="center" vertical="center"/>
    </xf>
    <xf numFmtId="0" fontId="7" fillId="9" borderId="1" xfId="0" applyFont="1" applyFill="1" applyBorder="1" applyAlignment="1">
      <alignment horizontal="center" vertical="center"/>
    </xf>
    <xf numFmtId="0" fontId="5" fillId="9" borderId="1" xfId="0" applyFont="1" applyFill="1" applyBorder="1" applyAlignment="1">
      <alignment horizontal="center" vertical="center" wrapText="1"/>
    </xf>
    <xf numFmtId="10" fontId="123" fillId="9" borderId="37" xfId="2" applyNumberFormat="1" applyFont="1" applyFill="1" applyBorder="1" applyAlignment="1">
      <alignment horizontal="center" vertical="center" wrapText="1"/>
    </xf>
    <xf numFmtId="10" fontId="123" fillId="9" borderId="71" xfId="2" applyNumberFormat="1" applyFont="1" applyFill="1" applyBorder="1" applyAlignment="1">
      <alignment horizontal="center" vertical="center" wrapText="1"/>
    </xf>
    <xf numFmtId="10" fontId="123" fillId="9" borderId="53" xfId="2" applyNumberFormat="1" applyFont="1" applyFill="1" applyBorder="1" applyAlignment="1">
      <alignment horizontal="center" vertical="center" wrapText="1"/>
    </xf>
    <xf numFmtId="0" fontId="123" fillId="9"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46" fillId="0" borderId="88" xfId="0" applyFont="1" applyFill="1" applyBorder="1" applyAlignment="1">
      <alignment horizontal="center" vertical="center" wrapText="1"/>
    </xf>
    <xf numFmtId="0" fontId="46" fillId="0" borderId="87" xfId="0" applyFont="1" applyFill="1" applyBorder="1" applyAlignment="1">
      <alignment horizontal="center" vertical="center" wrapText="1"/>
    </xf>
    <xf numFmtId="0" fontId="127" fillId="28" borderId="0" xfId="0" applyFont="1" applyFill="1" applyBorder="1" applyAlignment="1">
      <alignment horizontal="center" vertical="center" wrapText="1"/>
    </xf>
    <xf numFmtId="0" fontId="124" fillId="28" borderId="0" xfId="0" applyFont="1" applyFill="1" applyBorder="1" applyAlignment="1">
      <alignment horizontal="center" vertical="center" wrapText="1"/>
    </xf>
    <xf numFmtId="0" fontId="117" fillId="0" borderId="3" xfId="0" applyFont="1" applyBorder="1" applyAlignment="1">
      <alignment horizontal="center"/>
    </xf>
    <xf numFmtId="0" fontId="117" fillId="0" borderId="4" xfId="0" applyFont="1" applyBorder="1" applyAlignment="1">
      <alignment horizontal="center"/>
    </xf>
    <xf numFmtId="0" fontId="117" fillId="0" borderId="69" xfId="0" applyFont="1" applyBorder="1" applyAlignment="1">
      <alignment horizontal="center"/>
    </xf>
    <xf numFmtId="0" fontId="117" fillId="0" borderId="38" xfId="0" applyFont="1" applyBorder="1" applyAlignment="1">
      <alignment horizontal="center"/>
    </xf>
    <xf numFmtId="0" fontId="117" fillId="0" borderId="0" xfId="0" applyFont="1" applyAlignment="1">
      <alignment horizontal="center"/>
    </xf>
    <xf numFmtId="0" fontId="117" fillId="0" borderId="80" xfId="0" applyFont="1" applyBorder="1" applyAlignment="1">
      <alignment horizontal="center"/>
    </xf>
    <xf numFmtId="0" fontId="117" fillId="0" borderId="7" xfId="0" applyFont="1" applyBorder="1" applyAlignment="1">
      <alignment horizontal="center"/>
    </xf>
    <xf numFmtId="0" fontId="117" fillId="0" borderId="8" xfId="0" applyFont="1" applyBorder="1" applyAlignment="1">
      <alignment horizontal="center"/>
    </xf>
    <xf numFmtId="0" fontId="117" fillId="0" borderId="9" xfId="0" applyFont="1" applyBorder="1" applyAlignment="1">
      <alignment horizontal="center"/>
    </xf>
    <xf numFmtId="0" fontId="70" fillId="0" borderId="0" xfId="0" applyFont="1" applyAlignment="1">
      <alignment horizontal="center"/>
    </xf>
    <xf numFmtId="0" fontId="3" fillId="0" borderId="1" xfId="0" applyFont="1" applyBorder="1" applyAlignment="1">
      <alignment horizontal="center" vertical="center"/>
    </xf>
    <xf numFmtId="0" fontId="3" fillId="9" borderId="1" xfId="0" applyFont="1" applyFill="1" applyBorder="1" applyAlignment="1">
      <alignment vertical="center"/>
    </xf>
    <xf numFmtId="0" fontId="3" fillId="3" borderId="1" xfId="0" applyFont="1" applyFill="1" applyBorder="1" applyAlignment="1">
      <alignment horizontal="center" vertical="center"/>
    </xf>
    <xf numFmtId="0" fontId="114" fillId="9" borderId="37" xfId="0" applyFont="1" applyFill="1" applyBorder="1" applyAlignment="1">
      <alignment horizontal="center" vertical="center" wrapText="1"/>
    </xf>
    <xf numFmtId="0" fontId="114" fillId="9" borderId="53" xfId="0" applyFont="1" applyFill="1" applyBorder="1" applyAlignment="1">
      <alignment horizontal="center" vertical="center" wrapText="1"/>
    </xf>
    <xf numFmtId="0" fontId="46" fillId="0" borderId="2" xfId="0" applyFont="1" applyFill="1" applyBorder="1" applyAlignment="1">
      <alignment horizontal="center" vertical="center"/>
    </xf>
    <xf numFmtId="0" fontId="46" fillId="0" borderId="5" xfId="0" applyFont="1" applyFill="1" applyBorder="1" applyAlignment="1">
      <alignment horizontal="center" vertical="center"/>
    </xf>
    <xf numFmtId="0" fontId="46" fillId="3" borderId="2" xfId="0" applyFont="1" applyFill="1" applyBorder="1" applyAlignment="1">
      <alignment horizontal="center" vertical="center" wrapText="1"/>
    </xf>
    <xf numFmtId="0" fontId="46" fillId="3" borderId="5" xfId="0" applyFont="1" applyFill="1" applyBorder="1" applyAlignment="1">
      <alignment horizontal="center" vertical="center" wrapText="1"/>
    </xf>
    <xf numFmtId="0" fontId="114" fillId="3" borderId="37" xfId="0" applyFont="1" applyFill="1" applyBorder="1" applyAlignment="1">
      <alignment horizontal="center" vertical="center" wrapText="1"/>
    </xf>
    <xf numFmtId="0" fontId="114" fillId="3" borderId="53" xfId="0" applyFont="1" applyFill="1" applyBorder="1" applyAlignment="1">
      <alignment horizontal="center" vertical="center" wrapText="1"/>
    </xf>
    <xf numFmtId="0" fontId="139" fillId="28" borderId="0" xfId="0" applyFont="1" applyFill="1" applyAlignment="1">
      <alignment horizontal="center" vertical="center"/>
    </xf>
    <xf numFmtId="0" fontId="17" fillId="3" borderId="35" xfId="0" applyFont="1" applyFill="1" applyBorder="1" applyAlignment="1">
      <alignment horizontal="center" vertical="center" wrapText="1"/>
    </xf>
    <xf numFmtId="0" fontId="17" fillId="3" borderId="25" xfId="0" applyFont="1" applyFill="1" applyBorder="1" applyAlignment="1">
      <alignment horizontal="center" vertical="center"/>
    </xf>
    <xf numFmtId="0" fontId="25" fillId="3" borderId="0" xfId="0" applyFont="1" applyFill="1" applyAlignment="1">
      <alignment horizontal="left" vertical="top" wrapText="1"/>
    </xf>
    <xf numFmtId="0" fontId="0" fillId="0" borderId="32" xfId="0" applyBorder="1" applyAlignment="1">
      <alignment horizontal="center"/>
    </xf>
    <xf numFmtId="0" fontId="0" fillId="0" borderId="0" xfId="0" applyAlignment="1">
      <alignment horizontal="center"/>
    </xf>
    <xf numFmtId="0" fontId="0" fillId="3" borderId="0" xfId="0" applyFill="1" applyAlignment="1">
      <alignment horizontal="center" vertical="top"/>
    </xf>
    <xf numFmtId="0" fontId="127" fillId="28" borderId="0" xfId="0" applyFont="1" applyFill="1" applyBorder="1" applyAlignment="1">
      <alignment horizontal="center" vertical="center"/>
    </xf>
    <xf numFmtId="0" fontId="37" fillId="0" borderId="2" xfId="0" applyFont="1" applyBorder="1" applyAlignment="1">
      <alignment horizontal="center" vertical="center" wrapText="1"/>
    </xf>
    <xf numFmtId="0" fontId="37" fillId="0" borderId="6" xfId="0" applyFont="1" applyBorder="1" applyAlignment="1">
      <alignment horizontal="center" vertical="center" wrapText="1"/>
    </xf>
    <xf numFmtId="0" fontId="36" fillId="2" borderId="1"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5" xfId="0" applyFont="1" applyFill="1" applyBorder="1" applyAlignment="1">
      <alignment horizontal="center" vertical="center" wrapText="1"/>
    </xf>
    <xf numFmtId="0" fontId="37" fillId="0" borderId="1" xfId="0" applyFont="1" applyBorder="1" applyAlignment="1">
      <alignment horizontal="center" vertical="center" wrapText="1"/>
    </xf>
    <xf numFmtId="0" fontId="37" fillId="0" borderId="2" xfId="0" applyFont="1" applyBorder="1" applyAlignment="1">
      <alignment horizontal="left" vertical="center" wrapText="1"/>
    </xf>
    <xf numFmtId="0" fontId="37" fillId="0" borderId="6" xfId="0" applyFont="1" applyBorder="1" applyAlignment="1">
      <alignment horizontal="left" vertical="center" wrapText="1"/>
    </xf>
    <xf numFmtId="0" fontId="37" fillId="0" borderId="5" xfId="0" applyFont="1" applyBorder="1" applyAlignment="1">
      <alignment horizontal="left" vertical="center" wrapText="1"/>
    </xf>
    <xf numFmtId="0" fontId="37" fillId="0" borderId="2" xfId="0" applyFont="1" applyBorder="1" applyAlignment="1">
      <alignment horizontal="left" vertical="top" wrapText="1"/>
    </xf>
    <xf numFmtId="0" fontId="37" fillId="0" borderId="6" xfId="0" applyFont="1" applyBorder="1" applyAlignment="1">
      <alignment horizontal="left" vertical="top" wrapText="1"/>
    </xf>
    <xf numFmtId="0" fontId="37" fillId="0" borderId="5" xfId="0" applyFont="1" applyBorder="1" applyAlignment="1">
      <alignment horizontal="left" vertical="top" wrapText="1"/>
    </xf>
    <xf numFmtId="0" fontId="37" fillId="0" borderId="5" xfId="0" applyFont="1" applyBorder="1" applyAlignment="1">
      <alignment horizontal="center" vertical="center" wrapText="1"/>
    </xf>
    <xf numFmtId="0" fontId="37" fillId="0" borderId="2"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17" fillId="0" borderId="2" xfId="0" applyFont="1" applyBorder="1" applyAlignment="1">
      <alignment horizontal="left" vertical="center" wrapText="1"/>
    </xf>
    <xf numFmtId="0" fontId="17" fillId="0" borderId="6" xfId="0" applyFont="1" applyBorder="1" applyAlignment="1">
      <alignment horizontal="left" vertical="center" wrapText="1"/>
    </xf>
    <xf numFmtId="0" fontId="37" fillId="0" borderId="2" xfId="0" applyFont="1" applyBorder="1" applyAlignment="1">
      <alignment horizontal="center" vertical="top" wrapText="1"/>
    </xf>
    <xf numFmtId="0" fontId="37" fillId="0" borderId="6" xfId="0" applyFont="1" applyBorder="1" applyAlignment="1">
      <alignment horizontal="center" vertical="top" wrapText="1"/>
    </xf>
    <xf numFmtId="0" fontId="17" fillId="0" borderId="2" xfId="0" applyFont="1" applyFill="1" applyBorder="1" applyAlignment="1">
      <alignment horizontal="center" vertical="center" wrapText="1"/>
    </xf>
    <xf numFmtId="0" fontId="17" fillId="0" borderId="6" xfId="0" applyFont="1" applyFill="1" applyBorder="1" applyAlignment="1">
      <alignment horizontal="center" vertical="center" wrapText="1"/>
    </xf>
    <xf numFmtId="15" fontId="140" fillId="28" borderId="0" xfId="9" applyNumberFormat="1" applyFont="1" applyFill="1" applyAlignment="1" applyProtection="1">
      <alignment horizontal="center" vertical="center" wrapText="1"/>
      <protection hidden="1"/>
    </xf>
    <xf numFmtId="15" fontId="141" fillId="28" borderId="0" xfId="9" applyNumberFormat="1" applyFont="1" applyFill="1" applyAlignment="1" applyProtection="1">
      <alignment horizontal="center" vertical="center" wrapText="1"/>
      <protection hidden="1"/>
    </xf>
    <xf numFmtId="9" fontId="95" fillId="21" borderId="80" xfId="9" applyNumberFormat="1" applyFont="1" applyFill="1" applyBorder="1" applyAlignment="1" applyProtection="1">
      <alignment horizontal="center" vertical="center" wrapText="1"/>
      <protection hidden="1"/>
    </xf>
    <xf numFmtId="9" fontId="95" fillId="21" borderId="9" xfId="9" applyNumberFormat="1" applyFont="1" applyFill="1" applyBorder="1" applyAlignment="1" applyProtection="1">
      <alignment horizontal="center" vertical="center" wrapText="1"/>
      <protection hidden="1"/>
    </xf>
    <xf numFmtId="15" fontId="96" fillId="21" borderId="37" xfId="9" applyNumberFormat="1" applyFont="1" applyFill="1" applyBorder="1" applyAlignment="1" applyProtection="1">
      <alignment horizontal="center" vertical="center" wrapText="1"/>
      <protection hidden="1"/>
    </xf>
    <xf numFmtId="15" fontId="96" fillId="21" borderId="53" xfId="9" applyNumberFormat="1" applyFont="1" applyFill="1" applyBorder="1" applyAlignment="1" applyProtection="1">
      <alignment horizontal="center" vertical="center" wrapText="1"/>
      <protection hidden="1"/>
    </xf>
    <xf numFmtId="9" fontId="31" fillId="3" borderId="1" xfId="9" applyNumberFormat="1" applyFont="1" applyFill="1" applyBorder="1" applyAlignment="1" applyProtection="1">
      <alignment horizontal="center" vertical="center" wrapText="1"/>
      <protection hidden="1"/>
    </xf>
    <xf numFmtId="0" fontId="31" fillId="3" borderId="1" xfId="9" applyFont="1" applyFill="1" applyBorder="1" applyAlignment="1" applyProtection="1">
      <alignment horizontal="center" vertical="center" wrapText="1"/>
      <protection hidden="1"/>
    </xf>
    <xf numFmtId="9" fontId="96" fillId="22" borderId="2" xfId="9" applyNumberFormat="1" applyFont="1" applyFill="1" applyBorder="1" applyAlignment="1" applyProtection="1">
      <alignment horizontal="center" vertical="center" wrapText="1"/>
      <protection hidden="1"/>
    </xf>
    <xf numFmtId="9" fontId="96" fillId="22" borderId="5" xfId="9" applyNumberFormat="1" applyFont="1" applyFill="1" applyBorder="1" applyAlignment="1" applyProtection="1">
      <alignment horizontal="center" vertical="center" wrapText="1"/>
      <protection hidden="1"/>
    </xf>
    <xf numFmtId="9" fontId="99" fillId="9" borderId="2" xfId="4" applyFont="1" applyFill="1" applyBorder="1" applyAlignment="1" applyProtection="1">
      <alignment horizontal="center" vertical="center" wrapText="1"/>
      <protection hidden="1"/>
    </xf>
    <xf numFmtId="9" fontId="99" fillId="9" borderId="5" xfId="4" applyFont="1" applyFill="1" applyBorder="1" applyAlignment="1" applyProtection="1">
      <alignment horizontal="center" vertical="center" wrapText="1"/>
      <protection hidden="1"/>
    </xf>
    <xf numFmtId="9" fontId="31" fillId="0" borderId="1" xfId="4" applyFont="1" applyFill="1" applyBorder="1" applyAlignment="1" applyProtection="1">
      <alignment horizontal="center" vertical="center" wrapText="1"/>
      <protection locked="0"/>
    </xf>
    <xf numFmtId="9" fontId="98" fillId="22" borderId="0" xfId="9" applyNumberFormat="1" applyFont="1" applyFill="1" applyAlignment="1" applyProtection="1">
      <alignment horizontal="center" vertical="center" wrapText="1"/>
      <protection hidden="1"/>
    </xf>
    <xf numFmtId="9" fontId="31" fillId="0" borderId="1" xfId="4" applyFont="1" applyBorder="1" applyAlignment="1" applyProtection="1">
      <alignment horizontal="center" vertical="center" wrapText="1"/>
      <protection locked="0"/>
    </xf>
    <xf numFmtId="0" fontId="102" fillId="3" borderId="1" xfId="9" applyFont="1" applyFill="1" applyBorder="1" applyAlignment="1" applyProtection="1">
      <alignment horizontal="center" vertical="center" wrapText="1"/>
      <protection hidden="1"/>
    </xf>
    <xf numFmtId="14" fontId="94" fillId="9" borderId="1" xfId="9" applyNumberFormat="1" applyFont="1" applyFill="1" applyBorder="1" applyAlignment="1" applyProtection="1">
      <alignment horizontal="center" vertical="center"/>
      <protection hidden="1"/>
    </xf>
    <xf numFmtId="14" fontId="94" fillId="3" borderId="1" xfId="9" applyNumberFormat="1" applyFont="1" applyFill="1" applyBorder="1" applyAlignment="1" applyProtection="1">
      <alignment horizontal="center" vertical="center"/>
      <protection hidden="1"/>
    </xf>
    <xf numFmtId="0" fontId="30" fillId="0" borderId="1" xfId="9" applyFont="1" applyBorder="1" applyAlignment="1" applyProtection="1">
      <alignment horizontal="left" vertical="top" wrapText="1"/>
      <protection locked="0"/>
    </xf>
    <xf numFmtId="0" fontId="108" fillId="0" borderId="1" xfId="9" applyFont="1" applyBorder="1" applyAlignment="1">
      <alignment horizontal="center" vertical="center"/>
    </xf>
    <xf numFmtId="0" fontId="98" fillId="10" borderId="1" xfId="9" applyFont="1" applyFill="1" applyBorder="1" applyAlignment="1" applyProtection="1">
      <alignment horizontal="center" wrapText="1"/>
      <protection hidden="1"/>
    </xf>
    <xf numFmtId="0" fontId="97" fillId="0" borderId="1" xfId="9" applyFont="1" applyBorder="1" applyAlignment="1" applyProtection="1">
      <alignment horizontal="center" vertical="center"/>
      <protection hidden="1"/>
    </xf>
    <xf numFmtId="0" fontId="95" fillId="2" borderId="37" xfId="9" applyFont="1" applyFill="1" applyBorder="1" applyAlignment="1" applyProtection="1">
      <alignment horizontal="center" vertical="center" wrapText="1"/>
      <protection hidden="1"/>
    </xf>
    <xf numFmtId="0" fontId="95" fillId="2" borderId="71" xfId="9" applyFont="1" applyFill="1" applyBorder="1" applyAlignment="1" applyProtection="1">
      <alignment horizontal="center" vertical="center" wrapText="1"/>
      <protection hidden="1"/>
    </xf>
    <xf numFmtId="0" fontId="12" fillId="0" borderId="1" xfId="9" applyFont="1" applyBorder="1" applyAlignment="1" applyProtection="1">
      <alignment horizontal="center" vertical="center" wrapText="1"/>
      <protection locked="0"/>
    </xf>
    <xf numFmtId="0" fontId="95" fillId="2" borderId="37" xfId="9" applyFont="1" applyFill="1" applyBorder="1" applyAlignment="1" applyProtection="1">
      <alignment horizontal="center" vertical="center"/>
      <protection hidden="1"/>
    </xf>
    <xf numFmtId="0" fontId="95" fillId="2" borderId="71" xfId="9" applyFont="1" applyFill="1" applyBorder="1" applyAlignment="1" applyProtection="1">
      <alignment horizontal="center" vertical="center"/>
      <protection hidden="1"/>
    </xf>
    <xf numFmtId="0" fontId="95" fillId="2" borderId="53" xfId="9" applyFont="1" applyFill="1" applyBorder="1" applyAlignment="1" applyProtection="1">
      <alignment horizontal="center" vertical="center"/>
      <protection hidden="1"/>
    </xf>
    <xf numFmtId="0" fontId="95" fillId="2" borderId="1" xfId="9" applyFont="1" applyFill="1" applyBorder="1" applyAlignment="1" applyProtection="1">
      <alignment horizontal="center" vertical="center" wrapText="1"/>
      <protection hidden="1"/>
    </xf>
    <xf numFmtId="9" fontId="32" fillId="7" borderId="1" xfId="9" applyNumberFormat="1" applyFont="1" applyFill="1" applyBorder="1" applyAlignment="1" applyProtection="1">
      <alignment horizontal="left" vertical="center" wrapText="1"/>
      <protection hidden="1"/>
    </xf>
    <xf numFmtId="0" fontId="95" fillId="2" borderId="53" xfId="9" applyFont="1" applyFill="1" applyBorder="1" applyAlignment="1" applyProtection="1">
      <alignment horizontal="center" vertical="center" wrapText="1"/>
      <protection hidden="1"/>
    </xf>
    <xf numFmtId="9" fontId="95" fillId="22" borderId="37" xfId="9" applyNumberFormat="1" applyFont="1" applyFill="1" applyBorder="1" applyAlignment="1" applyProtection="1">
      <alignment horizontal="center" vertical="center" wrapText="1"/>
      <protection hidden="1"/>
    </xf>
    <xf numFmtId="9" fontId="95" fillId="22" borderId="71" xfId="9" applyNumberFormat="1" applyFont="1" applyFill="1" applyBorder="1" applyAlignment="1" applyProtection="1">
      <alignment horizontal="center" vertical="center" wrapText="1"/>
      <protection hidden="1"/>
    </xf>
    <xf numFmtId="9" fontId="95" fillId="22" borderId="53" xfId="9" applyNumberFormat="1" applyFont="1" applyFill="1" applyBorder="1" applyAlignment="1" applyProtection="1">
      <alignment horizontal="center" vertical="center" wrapText="1"/>
      <protection hidden="1"/>
    </xf>
    <xf numFmtId="0" fontId="107" fillId="0" borderId="1" xfId="9" applyFont="1" applyBorder="1" applyAlignment="1">
      <alignment horizontal="center" vertical="center" wrapText="1"/>
    </xf>
    <xf numFmtId="0" fontId="103" fillId="0" borderId="71" xfId="9" applyFont="1" applyBorder="1" applyAlignment="1" applyProtection="1">
      <alignment horizontal="center" vertical="center" wrapText="1"/>
      <protection hidden="1"/>
    </xf>
    <xf numFmtId="0" fontId="103" fillId="0" borderId="53" xfId="9" applyFont="1" applyBorder="1" applyAlignment="1" applyProtection="1">
      <alignment horizontal="center" vertical="center" wrapText="1"/>
      <protection hidden="1"/>
    </xf>
    <xf numFmtId="0" fontId="105" fillId="3" borderId="37" xfId="9" applyFont="1" applyFill="1" applyBorder="1" applyAlignment="1" applyProtection="1">
      <alignment horizontal="center" vertical="center" wrapText="1"/>
      <protection hidden="1"/>
    </xf>
    <xf numFmtId="0" fontId="105" fillId="3" borderId="71" xfId="9" applyFont="1" applyFill="1" applyBorder="1" applyAlignment="1" applyProtection="1">
      <alignment horizontal="center" vertical="center" wrapText="1"/>
      <protection hidden="1"/>
    </xf>
    <xf numFmtId="0" fontId="105" fillId="3" borderId="53" xfId="9" applyFont="1" applyFill="1" applyBorder="1" applyAlignment="1" applyProtection="1">
      <alignment horizontal="center" vertical="center" wrapText="1"/>
      <protection hidden="1"/>
    </xf>
    <xf numFmtId="0" fontId="95" fillId="24" borderId="37" xfId="9" applyFont="1" applyFill="1" applyBorder="1" applyAlignment="1" applyProtection="1">
      <alignment horizontal="center" vertical="center" wrapText="1"/>
      <protection hidden="1"/>
    </xf>
    <xf numFmtId="0" fontId="95" fillId="24" borderId="71" xfId="9" applyFont="1" applyFill="1" applyBorder="1" applyAlignment="1" applyProtection="1">
      <alignment horizontal="center" vertical="center" wrapText="1"/>
      <protection hidden="1"/>
    </xf>
    <xf numFmtId="0" fontId="95" fillId="24" borderId="53" xfId="9" applyFont="1" applyFill="1" applyBorder="1" applyAlignment="1" applyProtection="1">
      <alignment horizontal="center" vertical="center" wrapText="1"/>
      <protection hidden="1"/>
    </xf>
    <xf numFmtId="0" fontId="95" fillId="2" borderId="1" xfId="9" applyFont="1" applyFill="1" applyBorder="1" applyAlignment="1" applyProtection="1">
      <alignment horizontal="center" vertical="center"/>
      <protection hidden="1"/>
    </xf>
    <xf numFmtId="9" fontId="29" fillId="0" borderId="1" xfId="4" applyFont="1" applyBorder="1" applyAlignment="1" applyProtection="1">
      <alignment horizontal="center" vertical="center" wrapText="1"/>
      <protection locked="0"/>
    </xf>
    <xf numFmtId="0" fontId="102" fillId="3" borderId="37" xfId="9" applyFont="1" applyFill="1" applyBorder="1" applyAlignment="1" applyProtection="1">
      <alignment horizontal="center" vertical="center" wrapText="1"/>
      <protection hidden="1"/>
    </xf>
    <xf numFmtId="0" fontId="102" fillId="3" borderId="71" xfId="9" applyFont="1" applyFill="1" applyBorder="1" applyAlignment="1" applyProtection="1">
      <alignment horizontal="center" vertical="center" wrapText="1"/>
      <protection hidden="1"/>
    </xf>
    <xf numFmtId="0" fontId="102" fillId="3" borderId="53" xfId="9" applyFont="1" applyFill="1" applyBorder="1" applyAlignment="1" applyProtection="1">
      <alignment horizontal="center" vertical="center" wrapText="1"/>
      <protection hidden="1"/>
    </xf>
    <xf numFmtId="0" fontId="106" fillId="0" borderId="1" xfId="9" applyFont="1" applyBorder="1" applyAlignment="1">
      <alignment horizontal="center"/>
    </xf>
    <xf numFmtId="0" fontId="30" fillId="0" borderId="1" xfId="9" applyFont="1" applyBorder="1" applyAlignment="1" applyProtection="1">
      <alignment horizontal="left" vertical="center" wrapText="1"/>
      <protection locked="0"/>
    </xf>
    <xf numFmtId="0" fontId="30" fillId="0" borderId="1" xfId="9" applyFont="1" applyFill="1" applyBorder="1" applyAlignment="1" applyProtection="1">
      <alignment horizontal="left" vertical="top" wrapText="1"/>
      <protection locked="0"/>
    </xf>
    <xf numFmtId="0" fontId="95" fillId="10" borderId="1" xfId="9" applyFont="1" applyFill="1" applyBorder="1" applyAlignment="1" applyProtection="1">
      <alignment horizontal="left" vertical="center" wrapText="1"/>
      <protection hidden="1"/>
    </xf>
    <xf numFmtId="0" fontId="30" fillId="3" borderId="1" xfId="9" applyFont="1" applyFill="1" applyBorder="1" applyAlignment="1" applyProtection="1">
      <alignment horizontal="left" vertical="top" wrapText="1"/>
      <protection locked="0"/>
    </xf>
    <xf numFmtId="9" fontId="125" fillId="0" borderId="2" xfId="4" applyFont="1" applyFill="1" applyBorder="1" applyAlignment="1" applyProtection="1">
      <alignment horizontal="center" vertical="center" wrapText="1"/>
      <protection locked="0"/>
    </xf>
    <xf numFmtId="9" fontId="125" fillId="0" borderId="6" xfId="4" applyFont="1" applyFill="1" applyBorder="1" applyAlignment="1" applyProtection="1">
      <alignment horizontal="center" vertical="center" wrapText="1"/>
      <protection locked="0"/>
    </xf>
    <xf numFmtId="9" fontId="125" fillId="0" borderId="5" xfId="4" applyFont="1" applyFill="1" applyBorder="1" applyAlignment="1" applyProtection="1">
      <alignment horizontal="center" vertical="center" wrapText="1"/>
      <protection locked="0"/>
    </xf>
    <xf numFmtId="0" fontId="140" fillId="28" borderId="0" xfId="9" applyFont="1" applyFill="1" applyAlignment="1" applyProtection="1">
      <alignment horizontal="center" vertical="center" wrapText="1"/>
      <protection hidden="1"/>
    </xf>
    <xf numFmtId="0" fontId="55" fillId="0" borderId="0" xfId="9" applyAlignment="1" applyProtection="1">
      <alignment horizontal="center" wrapText="1"/>
      <protection hidden="1"/>
    </xf>
    <xf numFmtId="9" fontId="125" fillId="3" borderId="2" xfId="4" applyFont="1" applyFill="1" applyBorder="1" applyAlignment="1" applyProtection="1">
      <alignment horizontal="center" vertical="center" wrapText="1"/>
      <protection locked="0"/>
    </xf>
    <xf numFmtId="9" fontId="125" fillId="3" borderId="6" xfId="4" applyFont="1" applyFill="1" applyBorder="1" applyAlignment="1" applyProtection="1">
      <alignment horizontal="center" vertical="center" wrapText="1"/>
      <protection locked="0"/>
    </xf>
    <xf numFmtId="9" fontId="125" fillId="3" borderId="5" xfId="4" applyFont="1" applyFill="1" applyBorder="1" applyAlignment="1" applyProtection="1">
      <alignment horizontal="center" vertical="center" wrapText="1"/>
      <protection locked="0"/>
    </xf>
    <xf numFmtId="0" fontId="102" fillId="3" borderId="1" xfId="9" applyFont="1" applyFill="1" applyBorder="1" applyAlignment="1" applyProtection="1">
      <alignment horizontal="left" vertical="center" wrapText="1"/>
      <protection hidden="1"/>
    </xf>
    <xf numFmtId="0" fontId="103" fillId="0" borderId="71" xfId="9" applyFont="1" applyBorder="1" applyAlignment="1" applyProtection="1">
      <alignment horizontal="left" vertical="center" wrapText="1"/>
      <protection hidden="1"/>
    </xf>
    <xf numFmtId="0" fontId="103" fillId="0" borderId="53" xfId="9" applyFont="1" applyBorder="1" applyAlignment="1" applyProtection="1">
      <alignment horizontal="left" vertical="center" wrapText="1"/>
      <protection hidden="1"/>
    </xf>
    <xf numFmtId="0" fontId="95" fillId="2" borderId="37" xfId="9" applyFont="1" applyFill="1" applyBorder="1" applyAlignment="1" applyProtection="1">
      <alignment horizontal="left" vertical="center" wrapText="1"/>
      <protection hidden="1"/>
    </xf>
    <xf numFmtId="0" fontId="95" fillId="2" borderId="71" xfId="9" applyFont="1" applyFill="1" applyBorder="1" applyAlignment="1" applyProtection="1">
      <alignment horizontal="left" vertical="center" wrapText="1"/>
      <protection hidden="1"/>
    </xf>
    <xf numFmtId="0" fontId="30" fillId="0" borderId="1" xfId="9" applyFont="1" applyBorder="1" applyAlignment="1" applyProtection="1">
      <alignment vertical="center" wrapText="1"/>
      <protection locked="0"/>
    </xf>
    <xf numFmtId="9" fontId="32" fillId="7" borderId="2" xfId="9" applyNumberFormat="1" applyFont="1" applyFill="1" applyBorder="1" applyAlignment="1" applyProtection="1">
      <alignment horizontal="center" vertical="center" wrapText="1"/>
      <protection hidden="1"/>
    </xf>
    <xf numFmtId="9" fontId="32" fillId="7" borderId="6" xfId="9" applyNumberFormat="1" applyFont="1" applyFill="1" applyBorder="1" applyAlignment="1" applyProtection="1">
      <alignment horizontal="center" vertical="center" wrapText="1"/>
      <protection hidden="1"/>
    </xf>
    <xf numFmtId="9" fontId="32" fillId="7" borderId="5" xfId="9" applyNumberFormat="1" applyFont="1" applyFill="1" applyBorder="1" applyAlignment="1" applyProtection="1">
      <alignment horizontal="center" vertical="center" wrapText="1"/>
      <protection hidden="1"/>
    </xf>
    <xf numFmtId="9" fontId="32" fillId="7" borderId="1" xfId="9" applyNumberFormat="1" applyFont="1" applyFill="1" applyBorder="1" applyAlignment="1" applyProtection="1">
      <alignment horizontal="center" vertical="center" wrapText="1"/>
      <protection hidden="1"/>
    </xf>
    <xf numFmtId="0" fontId="30" fillId="0" borderId="2" xfId="9" applyFont="1" applyBorder="1" applyAlignment="1" applyProtection="1">
      <alignment vertical="center" wrapText="1"/>
      <protection locked="0"/>
    </xf>
    <xf numFmtId="0" fontId="30" fillId="0" borderId="5" xfId="9" applyFont="1" applyBorder="1" applyAlignment="1" applyProtection="1">
      <alignment vertical="center" wrapText="1"/>
      <protection locked="0"/>
    </xf>
    <xf numFmtId="0" fontId="30" fillId="3" borderId="2" xfId="9" applyFont="1" applyFill="1" applyBorder="1" applyAlignment="1" applyProtection="1">
      <alignment vertical="center" wrapText="1"/>
      <protection locked="0"/>
    </xf>
    <xf numFmtId="0" fontId="30" fillId="3" borderId="5" xfId="9" applyFont="1" applyFill="1" applyBorder="1" applyAlignment="1" applyProtection="1">
      <alignment vertical="center" wrapText="1"/>
      <protection locked="0"/>
    </xf>
    <xf numFmtId="0" fontId="30" fillId="3" borderId="1" xfId="9" applyFont="1" applyFill="1" applyBorder="1" applyAlignment="1" applyProtection="1">
      <alignment vertical="center" wrapText="1"/>
      <protection locked="0"/>
    </xf>
    <xf numFmtId="0" fontId="140" fillId="0" borderId="0" xfId="9" applyFont="1" applyAlignment="1">
      <alignment horizontal="center" vertical="center" wrapText="1"/>
    </xf>
    <xf numFmtId="0" fontId="140" fillId="0" borderId="8" xfId="9" applyFont="1" applyBorder="1" applyAlignment="1">
      <alignment horizontal="center" vertical="center" wrapText="1"/>
    </xf>
    <xf numFmtId="0" fontId="55" fillId="0" borderId="0" xfId="9" applyAlignment="1">
      <alignment horizontal="center"/>
    </xf>
    <xf numFmtId="0" fontId="55" fillId="0" borderId="8" xfId="9" applyBorder="1" applyAlignment="1">
      <alignment horizontal="center"/>
    </xf>
    <xf numFmtId="0" fontId="65" fillId="0" borderId="1" xfId="10" applyFont="1" applyBorder="1" applyAlignment="1">
      <alignment horizontal="center" vertical="center"/>
    </xf>
    <xf numFmtId="0" fontId="64" fillId="0" borderId="37" xfId="10" applyFont="1" applyBorder="1" applyAlignment="1">
      <alignment horizontal="center" vertical="center" wrapText="1"/>
    </xf>
    <xf numFmtId="0" fontId="64" fillId="0" borderId="71" xfId="10" applyFont="1" applyBorder="1" applyAlignment="1">
      <alignment horizontal="center" vertical="center" wrapText="1"/>
    </xf>
    <xf numFmtId="0" fontId="64" fillId="0" borderId="53" xfId="10" applyFont="1" applyBorder="1" applyAlignment="1">
      <alignment horizontal="center" vertical="center" wrapText="1"/>
    </xf>
    <xf numFmtId="0" fontId="64" fillId="0" borderId="1" xfId="10" applyFont="1" applyBorder="1" applyAlignment="1">
      <alignment horizontal="center" vertical="center" wrapText="1"/>
    </xf>
    <xf numFmtId="0" fontId="64" fillId="0" borderId="3" xfId="10" applyFont="1" applyBorder="1" applyAlignment="1">
      <alignment horizontal="center" vertical="center" wrapText="1"/>
    </xf>
    <xf numFmtId="0" fontId="64" fillId="0" borderId="4" xfId="10" applyFont="1" applyBorder="1" applyAlignment="1">
      <alignment horizontal="center" vertical="center" wrapText="1"/>
    </xf>
    <xf numFmtId="0" fontId="64" fillId="0" borderId="69" xfId="10" applyFont="1" applyBorder="1" applyAlignment="1">
      <alignment horizontal="center" vertical="center" wrapText="1"/>
    </xf>
    <xf numFmtId="0" fontId="64" fillId="0" borderId="7" xfId="10" applyFont="1" applyBorder="1" applyAlignment="1">
      <alignment horizontal="center" vertical="center" wrapText="1"/>
    </xf>
    <xf numFmtId="0" fontId="64" fillId="0" borderId="8" xfId="10" applyFont="1" applyBorder="1" applyAlignment="1">
      <alignment horizontal="center" vertical="center" wrapText="1"/>
    </xf>
    <xf numFmtId="0" fontId="64" fillId="0" borderId="9" xfId="10" applyFont="1" applyBorder="1" applyAlignment="1">
      <alignment horizontal="center" vertical="center" wrapText="1"/>
    </xf>
    <xf numFmtId="0" fontId="63" fillId="0" borderId="0" xfId="5" applyFont="1" applyBorder="1" applyAlignment="1" applyProtection="1">
      <alignment horizontal="center" vertical="center" wrapText="1"/>
      <protection locked="0"/>
    </xf>
    <xf numFmtId="0" fontId="63" fillId="0" borderId="64" xfId="5" applyFont="1" applyBorder="1" applyAlignment="1" applyProtection="1">
      <alignment horizontal="center" vertical="center" wrapText="1"/>
      <protection locked="0"/>
    </xf>
    <xf numFmtId="0" fontId="63" fillId="0" borderId="65" xfId="5" applyFont="1" applyBorder="1" applyAlignment="1" applyProtection="1">
      <alignment horizontal="center" vertical="center" wrapText="1"/>
      <protection locked="0"/>
    </xf>
    <xf numFmtId="0" fontId="63" fillId="0" borderId="63" xfId="5" applyFont="1" applyBorder="1" applyAlignment="1" applyProtection="1">
      <alignment horizontal="center" vertical="center" wrapText="1"/>
      <protection locked="0"/>
    </xf>
    <xf numFmtId="0" fontId="64" fillId="0" borderId="68" xfId="10" applyFont="1" applyBorder="1" applyAlignment="1">
      <alignment horizontal="left" vertical="center" wrapText="1"/>
    </xf>
    <xf numFmtId="0" fontId="64" fillId="0" borderId="92" xfId="10" applyFont="1" applyBorder="1" applyAlignment="1">
      <alignment horizontal="left" vertical="center" wrapText="1"/>
    </xf>
    <xf numFmtId="0" fontId="64" fillId="0" borderId="70" xfId="10" applyFont="1" applyBorder="1" applyAlignment="1">
      <alignment horizontal="left" vertical="center" wrapText="1"/>
    </xf>
    <xf numFmtId="0" fontId="64" fillId="0" borderId="91" xfId="10" applyFont="1" applyBorder="1" applyAlignment="1">
      <alignment horizontal="left" vertical="center" wrapText="1"/>
    </xf>
    <xf numFmtId="0" fontId="64" fillId="0" borderId="90" xfId="10" applyFont="1" applyBorder="1" applyAlignment="1">
      <alignment horizontal="left" vertical="center" wrapText="1"/>
    </xf>
    <xf numFmtId="0" fontId="64" fillId="0" borderId="89" xfId="10" applyFont="1" applyBorder="1" applyAlignment="1">
      <alignment horizontal="left" vertical="center" wrapText="1"/>
    </xf>
    <xf numFmtId="0" fontId="26" fillId="10" borderId="63" xfId="10" applyFont="1" applyFill="1" applyBorder="1" applyAlignment="1">
      <alignment horizontal="center" vertical="center" wrapText="1"/>
    </xf>
    <xf numFmtId="0" fontId="26" fillId="10" borderId="64" xfId="10" applyFont="1" applyFill="1" applyBorder="1" applyAlignment="1">
      <alignment horizontal="center" vertical="center" wrapText="1"/>
    </xf>
    <xf numFmtId="0" fontId="26" fillId="10" borderId="65" xfId="10" applyFont="1" applyFill="1" applyBorder="1" applyAlignment="1">
      <alignment horizontal="center" vertical="center" wrapText="1"/>
    </xf>
    <xf numFmtId="0" fontId="118" fillId="3" borderId="63" xfId="9" applyFont="1" applyFill="1" applyBorder="1" applyAlignment="1">
      <alignment horizontal="center" vertical="center"/>
    </xf>
    <xf numFmtId="0" fontId="118" fillId="3" borderId="64" xfId="9" applyFont="1" applyFill="1" applyBorder="1" applyAlignment="1">
      <alignment horizontal="center" vertical="center"/>
    </xf>
    <xf numFmtId="0" fontId="118" fillId="3" borderId="65" xfId="9" applyFont="1" applyFill="1" applyBorder="1" applyAlignment="1">
      <alignment horizontal="center" vertical="center"/>
    </xf>
    <xf numFmtId="0" fontId="119" fillId="0" borderId="1" xfId="9" applyFont="1" applyBorder="1" applyAlignment="1">
      <alignment horizontal="center" vertical="center" wrapText="1"/>
    </xf>
    <xf numFmtId="9" fontId="119" fillId="0" borderId="37" xfId="9" applyNumberFormat="1" applyFont="1" applyBorder="1" applyAlignment="1">
      <alignment horizontal="center" vertical="center"/>
    </xf>
    <xf numFmtId="0" fontId="119" fillId="0" borderId="53" xfId="9" applyFont="1" applyBorder="1" applyAlignment="1">
      <alignment horizontal="center" vertical="center"/>
    </xf>
    <xf numFmtId="0" fontId="119" fillId="0" borderId="37" xfId="9" applyFont="1" applyBorder="1" applyAlignment="1">
      <alignment horizontal="center" vertical="center"/>
    </xf>
    <xf numFmtId="0" fontId="64" fillId="0" borderId="66" xfId="10" applyFont="1" applyBorder="1" applyAlignment="1">
      <alignment horizontal="center" vertical="center" wrapText="1"/>
    </xf>
    <xf numFmtId="0" fontId="64" fillId="0" borderId="93" xfId="10" applyFont="1" applyBorder="1" applyAlignment="1">
      <alignment horizontal="center" vertical="center" wrapText="1"/>
    </xf>
    <xf numFmtId="0" fontId="64" fillId="0" borderId="55" xfId="10" applyFont="1" applyBorder="1" applyAlignment="1">
      <alignment horizontal="center" vertical="center" wrapText="1"/>
    </xf>
    <xf numFmtId="0" fontId="64" fillId="0" borderId="48" xfId="10" applyFont="1" applyBorder="1" applyAlignment="1">
      <alignment horizontal="center" vertical="center" wrapText="1"/>
    </xf>
    <xf numFmtId="9" fontId="119" fillId="0" borderId="6" xfId="9" applyNumberFormat="1" applyFont="1" applyBorder="1" applyAlignment="1">
      <alignment horizontal="center" vertical="center" wrapText="1"/>
    </xf>
    <xf numFmtId="9" fontId="119" fillId="0" borderId="1" xfId="9" applyNumberFormat="1" applyFont="1" applyBorder="1" applyAlignment="1">
      <alignment horizontal="center" vertical="center"/>
    </xf>
    <xf numFmtId="0" fontId="119" fillId="0" borderId="1" xfId="9" applyFont="1" applyBorder="1" applyAlignment="1">
      <alignment horizontal="center" vertical="center"/>
    </xf>
    <xf numFmtId="0" fontId="64" fillId="11" borderId="48" xfId="10" applyFont="1" applyFill="1" applyBorder="1" applyAlignment="1">
      <alignment horizontal="center" vertical="center" wrapText="1"/>
    </xf>
    <xf numFmtId="0" fontId="64" fillId="11" borderId="93" xfId="10" applyFont="1" applyFill="1" applyBorder="1" applyAlignment="1">
      <alignment horizontal="center" vertical="center" wrapText="1"/>
    </xf>
    <xf numFmtId="0" fontId="64" fillId="11" borderId="55" xfId="10" applyFont="1" applyFill="1" applyBorder="1" applyAlignment="1">
      <alignment horizontal="center" vertical="center" wrapText="1"/>
    </xf>
    <xf numFmtId="0" fontId="119" fillId="0" borderId="3" xfId="9" applyFont="1" applyBorder="1" applyAlignment="1">
      <alignment horizontal="center" vertical="center" wrapText="1"/>
    </xf>
    <xf numFmtId="0" fontId="119" fillId="0" borderId="69" xfId="9" applyFont="1" applyBorder="1" applyAlignment="1">
      <alignment horizontal="center" vertical="center" wrapText="1"/>
    </xf>
    <xf numFmtId="0" fontId="119" fillId="0" borderId="38" xfId="9" applyFont="1" applyBorder="1" applyAlignment="1">
      <alignment horizontal="center" vertical="center" wrapText="1"/>
    </xf>
    <xf numFmtId="0" fontId="119" fillId="0" borderId="80" xfId="9" applyFont="1" applyBorder="1" applyAlignment="1">
      <alignment horizontal="center" vertical="center" wrapText="1"/>
    </xf>
    <xf numFmtId="0" fontId="119" fillId="0" borderId="7" xfId="9" applyFont="1" applyBorder="1" applyAlignment="1">
      <alignment horizontal="center" vertical="center" wrapText="1"/>
    </xf>
    <xf numFmtId="0" fontId="119" fillId="0" borderId="9" xfId="9" applyFont="1" applyBorder="1" applyAlignment="1">
      <alignment horizontal="center" vertical="center" wrapText="1"/>
    </xf>
    <xf numFmtId="0" fontId="38" fillId="0" borderId="3" xfId="5" applyFont="1" applyBorder="1" applyAlignment="1">
      <alignment horizontal="center"/>
    </xf>
    <xf numFmtId="0" fontId="38" fillId="0" borderId="4" xfId="5" applyFont="1" applyBorder="1" applyAlignment="1">
      <alignment horizontal="center"/>
    </xf>
    <xf numFmtId="0" fontId="38" fillId="0" borderId="69" xfId="5" applyFont="1" applyBorder="1" applyAlignment="1">
      <alignment horizontal="center"/>
    </xf>
    <xf numFmtId="0" fontId="38" fillId="0" borderId="38" xfId="5" applyFont="1" applyBorder="1" applyAlignment="1">
      <alignment horizontal="center"/>
    </xf>
    <xf numFmtId="0" fontId="38" fillId="0" borderId="0" xfId="5" applyFont="1" applyBorder="1" applyAlignment="1">
      <alignment horizontal="center"/>
    </xf>
    <xf numFmtId="0" fontId="38" fillId="0" borderId="80" xfId="5" applyFont="1" applyBorder="1" applyAlignment="1">
      <alignment horizontal="center"/>
    </xf>
    <xf numFmtId="0" fontId="38" fillId="0" borderId="7" xfId="5" applyFont="1" applyBorder="1" applyAlignment="1">
      <alignment horizontal="center"/>
    </xf>
    <xf numFmtId="0" fontId="38" fillId="0" borderId="8" xfId="5" applyFont="1" applyBorder="1" applyAlignment="1">
      <alignment horizontal="center"/>
    </xf>
    <xf numFmtId="0" fontId="38" fillId="0" borderId="9" xfId="5" applyFont="1" applyBorder="1" applyAlignment="1">
      <alignment horizontal="center"/>
    </xf>
    <xf numFmtId="0" fontId="71" fillId="27" borderId="63" xfId="9" applyFont="1" applyFill="1" applyBorder="1" applyAlignment="1">
      <alignment horizontal="center" vertical="center"/>
    </xf>
    <xf numFmtId="0" fontId="71" fillId="27" borderId="64" xfId="9" applyFont="1" applyFill="1" applyBorder="1" applyAlignment="1">
      <alignment horizontal="center" vertical="center"/>
    </xf>
    <xf numFmtId="14" fontId="121" fillId="0" borderId="63" xfId="9" applyNumberFormat="1" applyFont="1" applyBorder="1" applyAlignment="1">
      <alignment horizontal="center" vertical="center"/>
    </xf>
    <xf numFmtId="14" fontId="121" fillId="0" borderId="64" xfId="9" applyNumberFormat="1" applyFont="1" applyBorder="1" applyAlignment="1">
      <alignment horizontal="center" vertical="center"/>
    </xf>
    <xf numFmtId="14" fontId="121" fillId="0" borderId="65" xfId="9" applyNumberFormat="1" applyFont="1" applyBorder="1" applyAlignment="1">
      <alignment horizontal="center" vertical="center"/>
    </xf>
    <xf numFmtId="0" fontId="39" fillId="3" borderId="3" xfId="5" applyFont="1" applyFill="1" applyBorder="1" applyAlignment="1">
      <alignment horizontal="center" vertical="center"/>
    </xf>
    <xf numFmtId="0" fontId="39" fillId="3" borderId="4" xfId="5" applyFont="1" applyFill="1" applyBorder="1" applyAlignment="1">
      <alignment horizontal="center" vertical="center"/>
    </xf>
    <xf numFmtId="0" fontId="39" fillId="3" borderId="69" xfId="5" applyFont="1" applyFill="1" applyBorder="1" applyAlignment="1">
      <alignment horizontal="center" vertical="center"/>
    </xf>
    <xf numFmtId="0" fontId="39" fillId="3" borderId="38" xfId="5" applyFont="1" applyFill="1" applyBorder="1" applyAlignment="1">
      <alignment horizontal="center" vertical="center"/>
    </xf>
    <xf numFmtId="0" fontId="39" fillId="3" borderId="0" xfId="5" applyFont="1" applyFill="1" applyBorder="1" applyAlignment="1">
      <alignment horizontal="center" vertical="center"/>
    </xf>
    <xf numFmtId="0" fontId="39" fillId="3" borderId="80" xfId="5" applyFont="1" applyFill="1" applyBorder="1" applyAlignment="1">
      <alignment horizontal="center" vertical="center"/>
    </xf>
    <xf numFmtId="0" fontId="39" fillId="3" borderId="7" xfId="5" applyFont="1" applyFill="1" applyBorder="1" applyAlignment="1">
      <alignment horizontal="center" vertical="center"/>
    </xf>
    <xf numFmtId="0" fontId="39" fillId="3" borderId="8" xfId="5" applyFont="1" applyFill="1" applyBorder="1" applyAlignment="1">
      <alignment horizontal="center" vertical="center"/>
    </xf>
    <xf numFmtId="0" fontId="39" fillId="3" borderId="9" xfId="5" applyFont="1" applyFill="1" applyBorder="1" applyAlignment="1">
      <alignment horizontal="center" vertical="center"/>
    </xf>
    <xf numFmtId="0" fontId="71" fillId="27" borderId="65" xfId="9" applyFont="1" applyFill="1" applyBorder="1" applyAlignment="1">
      <alignment horizontal="center" vertical="center"/>
    </xf>
    <xf numFmtId="9" fontId="119" fillId="0" borderId="37" xfId="9" applyNumberFormat="1" applyFont="1" applyBorder="1" applyAlignment="1">
      <alignment horizontal="center" vertical="center" wrapText="1"/>
    </xf>
    <xf numFmtId="9" fontId="119" fillId="0" borderId="53" xfId="9" applyNumberFormat="1" applyFont="1" applyBorder="1" applyAlignment="1">
      <alignment horizontal="center" vertical="center" wrapText="1"/>
    </xf>
    <xf numFmtId="0" fontId="119" fillId="0" borderId="2" xfId="9" applyFont="1" applyBorder="1" applyAlignment="1">
      <alignment horizontal="center" vertical="center" wrapText="1"/>
    </xf>
    <xf numFmtId="0" fontId="119" fillId="0" borderId="5" xfId="9" applyFont="1" applyBorder="1" applyAlignment="1">
      <alignment horizontal="center" vertical="center" wrapText="1"/>
    </xf>
    <xf numFmtId="0" fontId="71" fillId="27" borderId="75" xfId="9" applyFont="1" applyFill="1" applyBorder="1" applyAlignment="1">
      <alignment horizontal="center" vertical="center"/>
    </xf>
    <xf numFmtId="0" fontId="71" fillId="27" borderId="76" xfId="9" applyFont="1" applyFill="1" applyBorder="1" applyAlignment="1">
      <alignment horizontal="center" vertical="center"/>
    </xf>
    <xf numFmtId="0" fontId="119" fillId="0" borderId="6" xfId="9" applyFont="1" applyBorder="1" applyAlignment="1">
      <alignment horizontal="center" vertical="center" wrapText="1"/>
    </xf>
    <xf numFmtId="0" fontId="122" fillId="0" borderId="1" xfId="5" applyFont="1" applyBorder="1" applyAlignment="1">
      <alignment horizontal="center" vertical="center" wrapText="1"/>
    </xf>
    <xf numFmtId="0" fontId="55" fillId="0" borderId="4" xfId="9" applyBorder="1" applyAlignment="1">
      <alignment horizontal="center"/>
    </xf>
    <xf numFmtId="9" fontId="119" fillId="0" borderId="7" xfId="9" applyNumberFormat="1" applyFont="1" applyBorder="1" applyAlignment="1">
      <alignment horizontal="center" vertical="center"/>
    </xf>
    <xf numFmtId="0" fontId="119" fillId="0" borderId="9" xfId="9" applyFont="1" applyBorder="1" applyAlignment="1">
      <alignment horizontal="center" vertical="center"/>
    </xf>
    <xf numFmtId="9" fontId="119" fillId="0" borderId="1" xfId="9" applyNumberFormat="1" applyFont="1" applyBorder="1" applyAlignment="1">
      <alignment horizontal="center" vertical="center" wrapText="1"/>
    </xf>
    <xf numFmtId="0" fontId="119" fillId="0" borderId="37" xfId="9" applyFont="1" applyBorder="1" applyAlignment="1">
      <alignment horizontal="center" vertical="center" wrapText="1"/>
    </xf>
    <xf numFmtId="0" fontId="119" fillId="0" borderId="53" xfId="9" applyFont="1" applyBorder="1" applyAlignment="1">
      <alignment horizontal="center" vertical="center" wrapText="1"/>
    </xf>
    <xf numFmtId="0" fontId="119" fillId="3" borderId="1" xfId="9" applyFont="1" applyFill="1" applyBorder="1" applyAlignment="1">
      <alignment horizontal="center" vertical="center" wrapText="1"/>
    </xf>
    <xf numFmtId="0" fontId="120" fillId="0" borderId="37" xfId="9" applyFont="1" applyBorder="1" applyAlignment="1">
      <alignment horizontal="center" vertical="center"/>
    </xf>
    <xf numFmtId="0" fontId="64" fillId="0" borderId="0" xfId="10" applyFont="1" applyAlignment="1">
      <alignment horizontal="center" vertical="center" wrapText="1"/>
    </xf>
    <xf numFmtId="0" fontId="64" fillId="0" borderId="0" xfId="10" applyFont="1" applyAlignment="1">
      <alignment horizontal="center" vertical="center"/>
    </xf>
    <xf numFmtId="0" fontId="65" fillId="0" borderId="0" xfId="10" applyFont="1" applyAlignment="1">
      <alignment horizontal="center" vertical="center" wrapText="1"/>
    </xf>
    <xf numFmtId="0" fontId="119" fillId="3" borderId="0" xfId="9" applyFont="1" applyFill="1" applyBorder="1" applyAlignment="1">
      <alignment horizontal="center"/>
    </xf>
    <xf numFmtId="0" fontId="64" fillId="0" borderId="14" xfId="10" applyFont="1" applyBorder="1" applyAlignment="1">
      <alignment horizontal="center" vertical="center" wrapText="1"/>
    </xf>
    <xf numFmtId="0" fontId="64" fillId="0" borderId="15" xfId="10" applyFont="1" applyBorder="1" applyAlignment="1">
      <alignment horizontal="center" vertical="center" wrapText="1"/>
    </xf>
    <xf numFmtId="0" fontId="64" fillId="0" borderId="30" xfId="10" applyFont="1" applyBorder="1" applyAlignment="1">
      <alignment horizontal="center" vertical="center" wrapText="1"/>
    </xf>
    <xf numFmtId="0" fontId="64" fillId="11" borderId="29" xfId="10" applyFont="1" applyFill="1" applyBorder="1" applyAlignment="1">
      <alignment horizontal="center" vertical="center" wrapText="1"/>
    </xf>
    <xf numFmtId="0" fontId="64" fillId="11" borderId="15" xfId="10" applyFont="1" applyFill="1" applyBorder="1" applyAlignment="1">
      <alignment horizontal="center" vertical="center" wrapText="1"/>
    </xf>
    <xf numFmtId="0" fontId="64" fillId="11" borderId="30" xfId="10" applyFont="1" applyFill="1" applyBorder="1" applyAlignment="1">
      <alignment horizontal="center" vertical="center" wrapText="1"/>
    </xf>
    <xf numFmtId="0" fontId="64" fillId="0" borderId="29" xfId="10" applyFont="1" applyBorder="1" applyAlignment="1">
      <alignment horizontal="center" vertical="center" wrapText="1"/>
    </xf>
    <xf numFmtId="0" fontId="64" fillId="0" borderId="38" xfId="10" applyFont="1" applyBorder="1" applyAlignment="1">
      <alignment horizontal="center" vertical="center" wrapText="1"/>
    </xf>
    <xf numFmtId="0" fontId="64" fillId="0" borderId="0" xfId="10" applyFont="1" applyBorder="1" applyAlignment="1">
      <alignment horizontal="center" vertical="center" wrapText="1"/>
    </xf>
    <xf numFmtId="0" fontId="64" fillId="0" borderId="32" xfId="10" applyFont="1" applyBorder="1" applyAlignment="1">
      <alignment horizontal="center" vertical="center" wrapText="1"/>
    </xf>
    <xf numFmtId="0" fontId="64" fillId="11" borderId="31" xfId="10" applyFont="1" applyFill="1" applyBorder="1" applyAlignment="1">
      <alignment horizontal="center" vertical="center" wrapText="1"/>
    </xf>
    <xf numFmtId="0" fontId="64" fillId="11" borderId="0" xfId="10" applyFont="1" applyFill="1" applyBorder="1" applyAlignment="1">
      <alignment horizontal="center" vertical="center" wrapText="1"/>
    </xf>
    <xf numFmtId="0" fontId="64" fillId="11" borderId="32" xfId="10" applyFont="1" applyFill="1" applyBorder="1" applyAlignment="1">
      <alignment horizontal="center" vertical="center" wrapText="1"/>
    </xf>
    <xf numFmtId="0" fontId="64" fillId="0" borderId="31" xfId="10" applyFont="1" applyBorder="1" applyAlignment="1">
      <alignment horizontal="center" vertical="center" wrapText="1"/>
    </xf>
    <xf numFmtId="0" fontId="1" fillId="3" borderId="1" xfId="5" applyFill="1" applyBorder="1" applyAlignment="1" applyProtection="1">
      <alignment horizontal="center" vertical="center"/>
      <protection locked="0"/>
    </xf>
    <xf numFmtId="0" fontId="1" fillId="3" borderId="1" xfId="5" applyFont="1" applyFill="1" applyBorder="1" applyAlignment="1" applyProtection="1">
      <alignment horizontal="center" vertical="center"/>
      <protection locked="0"/>
    </xf>
    <xf numFmtId="0" fontId="46" fillId="3" borderId="1" xfId="5" applyFont="1" applyFill="1" applyBorder="1" applyAlignment="1" applyProtection="1">
      <alignment horizontal="center" vertical="center"/>
      <protection locked="0"/>
    </xf>
    <xf numFmtId="0" fontId="46" fillId="0" borderId="1" xfId="5" applyFont="1" applyBorder="1" applyAlignment="1">
      <alignment horizontal="center" vertical="center" wrapText="1"/>
    </xf>
    <xf numFmtId="0" fontId="46" fillId="0" borderId="1" xfId="9" applyFont="1" applyBorder="1" applyAlignment="1">
      <alignment horizontal="center" vertical="center" wrapText="1"/>
    </xf>
    <xf numFmtId="0" fontId="1" fillId="3" borderId="12" xfId="5" applyFont="1" applyFill="1" applyBorder="1" applyAlignment="1" applyProtection="1">
      <alignment horizontal="center" vertical="center" wrapText="1"/>
      <protection locked="0"/>
    </xf>
    <xf numFmtId="0" fontId="1" fillId="3" borderId="1" xfId="5" applyFont="1" applyFill="1" applyBorder="1" applyAlignment="1" applyProtection="1">
      <alignment horizontal="center" vertical="center" wrapText="1"/>
      <protection locked="0"/>
    </xf>
    <xf numFmtId="0" fontId="1" fillId="3" borderId="27" xfId="5" applyFont="1" applyFill="1" applyBorder="1" applyAlignment="1" applyProtection="1">
      <alignment horizontal="center" vertical="center" wrapText="1"/>
      <protection locked="0"/>
    </xf>
    <xf numFmtId="0" fontId="1" fillId="3" borderId="12" xfId="5" applyFont="1" applyFill="1" applyBorder="1" applyAlignment="1" applyProtection="1">
      <alignment horizontal="center" vertical="center"/>
      <protection locked="0"/>
    </xf>
    <xf numFmtId="0" fontId="1" fillId="3" borderId="12" xfId="5" applyFill="1" applyBorder="1" applyAlignment="1" applyProtection="1">
      <alignment horizontal="center" vertical="center"/>
      <protection locked="0"/>
    </xf>
    <xf numFmtId="0" fontId="1" fillId="3" borderId="2" xfId="5" applyFont="1" applyFill="1" applyBorder="1" applyAlignment="1" applyProtection="1">
      <alignment horizontal="center" vertical="center" wrapText="1"/>
      <protection locked="0"/>
    </xf>
    <xf numFmtId="0" fontId="1" fillId="3" borderId="6" xfId="5" applyFont="1" applyFill="1" applyBorder="1" applyAlignment="1" applyProtection="1">
      <alignment horizontal="center" vertical="center" wrapText="1"/>
      <protection locked="0"/>
    </xf>
    <xf numFmtId="0" fontId="1" fillId="3" borderId="34" xfId="5" applyFont="1" applyFill="1" applyBorder="1" applyAlignment="1" applyProtection="1">
      <alignment horizontal="center" vertical="center" wrapText="1"/>
      <protection locked="0"/>
    </xf>
    <xf numFmtId="0" fontId="1" fillId="3" borderId="27" xfId="5" applyFont="1" applyFill="1" applyBorder="1" applyAlignment="1" applyProtection="1">
      <alignment horizontal="center" vertical="center"/>
      <protection locked="0"/>
    </xf>
    <xf numFmtId="0" fontId="1" fillId="3" borderId="27" xfId="5" applyFill="1" applyBorder="1" applyAlignment="1" applyProtection="1">
      <alignment horizontal="center" vertical="center"/>
      <protection locked="0"/>
    </xf>
    <xf numFmtId="0" fontId="46" fillId="0" borderId="1" xfId="5" applyFont="1" applyBorder="1" applyAlignment="1" applyProtection="1">
      <alignment horizontal="center" vertical="center" wrapText="1"/>
      <protection locked="0"/>
    </xf>
    <xf numFmtId="0" fontId="46" fillId="0" borderId="27" xfId="5" applyFont="1" applyBorder="1" applyAlignment="1" applyProtection="1">
      <alignment horizontal="center" vertical="center" wrapText="1"/>
      <protection locked="0"/>
    </xf>
    <xf numFmtId="0" fontId="46" fillId="0" borderId="12" xfId="5" applyFont="1" applyBorder="1" applyAlignment="1">
      <alignment horizontal="center" vertical="center" wrapText="1"/>
    </xf>
    <xf numFmtId="0" fontId="46" fillId="0" borderId="27" xfId="5" applyFont="1" applyBorder="1" applyAlignment="1">
      <alignment horizontal="center" vertical="center" wrapText="1"/>
    </xf>
    <xf numFmtId="0" fontId="1" fillId="0" borderId="1" xfId="5" applyFont="1" applyBorder="1" applyAlignment="1" applyProtection="1">
      <alignment horizontal="center" vertical="center"/>
      <protection locked="0"/>
    </xf>
    <xf numFmtId="0" fontId="1" fillId="0" borderId="1" xfId="5" applyBorder="1" applyAlignment="1" applyProtection="1">
      <alignment horizontal="center" vertical="center"/>
      <protection locked="0"/>
    </xf>
    <xf numFmtId="0" fontId="1" fillId="0" borderId="27" xfId="5" applyFont="1" applyBorder="1" applyAlignment="1" applyProtection="1">
      <alignment horizontal="center" vertical="center"/>
      <protection locked="0"/>
    </xf>
    <xf numFmtId="0" fontId="1" fillId="0" borderId="27" xfId="5" applyBorder="1" applyAlignment="1" applyProtection="1">
      <alignment horizontal="center" vertical="center"/>
      <protection locked="0"/>
    </xf>
    <xf numFmtId="0" fontId="1" fillId="0" borderId="12" xfId="5" applyFont="1" applyBorder="1" applyAlignment="1" applyProtection="1">
      <alignment horizontal="center" vertical="center" wrapText="1"/>
      <protection locked="0"/>
    </xf>
    <xf numFmtId="0" fontId="1" fillId="0" borderId="1" xfId="5" applyFont="1" applyBorder="1" applyAlignment="1" applyProtection="1">
      <alignment horizontal="center" vertical="center" wrapText="1"/>
      <protection locked="0"/>
    </xf>
    <xf numFmtId="0" fontId="1" fillId="0" borderId="27" xfId="5" applyFont="1" applyBorder="1" applyAlignment="1" applyProtection="1">
      <alignment horizontal="center" vertical="center" wrapText="1"/>
      <protection locked="0"/>
    </xf>
    <xf numFmtId="0" fontId="1" fillId="3" borderId="2" xfId="5" applyFill="1" applyBorder="1" applyAlignment="1" applyProtection="1">
      <alignment horizontal="center" vertical="center"/>
      <protection locked="0"/>
    </xf>
    <xf numFmtId="0" fontId="1" fillId="3" borderId="2" xfId="5" applyFont="1" applyFill="1" applyBorder="1" applyAlignment="1" applyProtection="1">
      <alignment horizontal="center" vertical="center"/>
      <protection locked="0"/>
    </xf>
    <xf numFmtId="0" fontId="1" fillId="3" borderId="34" xfId="5" applyFont="1" applyFill="1" applyBorder="1" applyAlignment="1" applyProtection="1">
      <alignment horizontal="center" vertical="center"/>
      <protection locked="0"/>
    </xf>
    <xf numFmtId="0" fontId="1" fillId="3" borderId="34" xfId="5" applyFill="1" applyBorder="1" applyAlignment="1" applyProtection="1">
      <alignment horizontal="center" vertical="center"/>
      <protection locked="0"/>
    </xf>
    <xf numFmtId="0" fontId="49" fillId="3" borderId="13" xfId="5" applyFont="1" applyFill="1" applyBorder="1" applyAlignment="1" applyProtection="1">
      <alignment horizontal="center" vertical="center" wrapText="1"/>
      <protection locked="0"/>
    </xf>
    <xf numFmtId="0" fontId="49" fillId="3" borderId="6" xfId="5" applyFont="1" applyFill="1" applyBorder="1" applyAlignment="1" applyProtection="1">
      <alignment horizontal="center" vertical="center" wrapText="1"/>
      <protection locked="0"/>
    </xf>
    <xf numFmtId="0" fontId="1" fillId="3" borderId="32" xfId="5" applyFill="1" applyBorder="1" applyAlignment="1" applyProtection="1">
      <alignment horizontal="center"/>
      <protection locked="0"/>
    </xf>
    <xf numFmtId="0" fontId="48" fillId="3" borderId="54" xfId="5" applyFont="1" applyFill="1" applyBorder="1" applyAlignment="1" applyProtection="1">
      <alignment horizontal="center" vertical="center" wrapText="1"/>
      <protection locked="0"/>
    </xf>
    <xf numFmtId="0" fontId="48" fillId="3" borderId="22" xfId="5" applyFont="1" applyFill="1" applyBorder="1" applyAlignment="1" applyProtection="1">
      <alignment horizontal="center" vertical="center" wrapText="1"/>
      <protection locked="0"/>
    </xf>
    <xf numFmtId="0" fontId="48" fillId="3" borderId="59" xfId="5" applyFont="1" applyFill="1" applyBorder="1" applyAlignment="1" applyProtection="1">
      <alignment horizontal="center" vertical="center" wrapText="1"/>
      <protection locked="0"/>
    </xf>
    <xf numFmtId="1" fontId="1" fillId="3" borderId="13" xfId="5" applyNumberFormat="1" applyFont="1" applyFill="1" applyBorder="1" applyAlignment="1" applyProtection="1">
      <alignment horizontal="center" vertical="center" wrapText="1"/>
      <protection locked="0"/>
    </xf>
    <xf numFmtId="1" fontId="1" fillId="3" borderId="6" xfId="5" applyNumberFormat="1" applyFont="1" applyFill="1" applyBorder="1" applyAlignment="1" applyProtection="1">
      <alignment horizontal="center" vertical="center" wrapText="1"/>
      <protection locked="0"/>
    </xf>
    <xf numFmtId="1" fontId="1" fillId="3" borderId="34" xfId="5" applyNumberFormat="1" applyFont="1" applyFill="1" applyBorder="1" applyAlignment="1" applyProtection="1">
      <alignment horizontal="center" vertical="center" wrapText="1"/>
      <protection locked="0"/>
    </xf>
    <xf numFmtId="0" fontId="49" fillId="0" borderId="12" xfId="5" applyFont="1" applyBorder="1" applyAlignment="1" applyProtection="1">
      <alignment horizontal="center" vertical="center" wrapText="1"/>
      <protection locked="0"/>
    </xf>
    <xf numFmtId="0" fontId="49" fillId="0" borderId="5" xfId="5" applyFont="1" applyBorder="1" applyAlignment="1" applyProtection="1">
      <alignment horizontal="center" vertical="center" wrapText="1"/>
      <protection locked="0"/>
    </xf>
    <xf numFmtId="0" fontId="49" fillId="0" borderId="1" xfId="5" applyFont="1" applyBorder="1" applyAlignment="1" applyProtection="1">
      <alignment horizontal="center" vertical="center" wrapText="1"/>
      <protection locked="0"/>
    </xf>
    <xf numFmtId="0" fontId="49" fillId="0" borderId="2" xfId="5" applyFont="1" applyBorder="1" applyAlignment="1" applyProtection="1">
      <alignment horizontal="center" vertical="center" wrapText="1"/>
      <protection locked="0"/>
    </xf>
    <xf numFmtId="0" fontId="49" fillId="0" borderId="27" xfId="5" applyFont="1" applyBorder="1" applyAlignment="1" applyProtection="1">
      <alignment horizontal="center" vertical="center" wrapText="1"/>
      <protection locked="0"/>
    </xf>
    <xf numFmtId="0" fontId="49" fillId="3" borderId="34" xfId="5" applyFont="1" applyFill="1" applyBorder="1" applyAlignment="1" applyProtection="1">
      <alignment horizontal="center" vertical="center" wrapText="1"/>
      <protection locked="0"/>
    </xf>
    <xf numFmtId="0" fontId="44" fillId="0" borderId="41" xfId="5" applyFont="1" applyBorder="1" applyAlignment="1" applyProtection="1">
      <alignment horizontal="center" vertical="center" wrapText="1"/>
      <protection locked="0"/>
    </xf>
    <xf numFmtId="0" fontId="44" fillId="0" borderId="44" xfId="5" applyFont="1" applyBorder="1" applyAlignment="1" applyProtection="1">
      <alignment horizontal="center" vertical="center" wrapText="1"/>
      <protection locked="0"/>
    </xf>
    <xf numFmtId="0" fontId="1" fillId="0" borderId="12" xfId="5" applyBorder="1" applyAlignment="1" applyProtection="1">
      <alignment horizontal="center" vertical="center"/>
      <protection locked="0"/>
    </xf>
    <xf numFmtId="0" fontId="46" fillId="0" borderId="37" xfId="5" applyFont="1" applyBorder="1" applyAlignment="1">
      <alignment horizontal="center" vertical="center" wrapText="1"/>
    </xf>
    <xf numFmtId="0" fontId="46" fillId="0" borderId="53" xfId="5" applyFont="1" applyBorder="1" applyAlignment="1">
      <alignment horizontal="center" vertical="center" wrapText="1"/>
    </xf>
    <xf numFmtId="0" fontId="1" fillId="0" borderId="37" xfId="5" applyFont="1" applyBorder="1" applyAlignment="1" applyProtection="1">
      <alignment horizontal="center" vertical="center"/>
      <protection locked="0"/>
    </xf>
    <xf numFmtId="0" fontId="1" fillId="0" borderId="53" xfId="5" applyFont="1" applyBorder="1" applyAlignment="1" applyProtection="1">
      <alignment horizontal="center" vertical="center"/>
      <protection locked="0"/>
    </xf>
    <xf numFmtId="0" fontId="1" fillId="0" borderId="12" xfId="5" applyFont="1" applyBorder="1" applyAlignment="1" applyProtection="1">
      <alignment horizontal="center" vertical="center"/>
      <protection locked="0"/>
    </xf>
    <xf numFmtId="0" fontId="21" fillId="0" borderId="53" xfId="6" applyFont="1" applyBorder="1" applyAlignment="1">
      <alignment horizontal="center" vertical="center" wrapText="1"/>
    </xf>
    <xf numFmtId="0" fontId="21" fillId="0" borderId="1" xfId="6" applyFont="1" applyBorder="1" applyAlignment="1">
      <alignment horizontal="center" vertical="center" wrapText="1"/>
    </xf>
    <xf numFmtId="165" fontId="45" fillId="0" borderId="29" xfId="5" applyNumberFormat="1" applyFont="1" applyBorder="1" applyAlignment="1" applyProtection="1">
      <alignment horizontal="center" vertical="center"/>
      <protection hidden="1"/>
    </xf>
    <xf numFmtId="165" fontId="45" fillId="0" borderId="15" xfId="5" applyNumberFormat="1" applyFont="1" applyBorder="1" applyAlignment="1" applyProtection="1">
      <alignment horizontal="center" vertical="center"/>
      <protection hidden="1"/>
    </xf>
    <xf numFmtId="165" fontId="45" fillId="0" borderId="30" xfId="5" applyNumberFormat="1" applyFont="1" applyBorder="1" applyAlignment="1" applyProtection="1">
      <alignment horizontal="center" vertical="center"/>
      <protection hidden="1"/>
    </xf>
    <xf numFmtId="165" fontId="45" fillId="0" borderId="33" xfId="5" applyNumberFormat="1" applyFont="1" applyBorder="1" applyAlignment="1" applyProtection="1">
      <alignment horizontal="center" vertical="center"/>
      <protection hidden="1"/>
    </xf>
    <xf numFmtId="165" fontId="45" fillId="0" borderId="45" xfId="5" applyNumberFormat="1" applyFont="1" applyBorder="1" applyAlignment="1" applyProtection="1">
      <alignment horizontal="center" vertical="center"/>
      <protection hidden="1"/>
    </xf>
    <xf numFmtId="165" fontId="45" fillId="0" borderId="43" xfId="5" applyNumberFormat="1" applyFont="1" applyBorder="1" applyAlignment="1" applyProtection="1">
      <alignment horizontal="center" vertical="center"/>
      <protection hidden="1"/>
    </xf>
    <xf numFmtId="165" fontId="47" fillId="0" borderId="29" xfId="5" applyNumberFormat="1" applyFont="1" applyBorder="1" applyAlignment="1" applyProtection="1">
      <alignment horizontal="center" vertical="center"/>
      <protection hidden="1"/>
    </xf>
    <xf numFmtId="165" fontId="47" fillId="0" borderId="30" xfId="5" applyNumberFormat="1" applyFont="1" applyBorder="1" applyAlignment="1" applyProtection="1">
      <alignment horizontal="center" vertical="center"/>
      <protection hidden="1"/>
    </xf>
    <xf numFmtId="165" fontId="47" fillId="0" borderId="15" xfId="5" applyNumberFormat="1" applyFont="1" applyBorder="1" applyAlignment="1" applyProtection="1">
      <alignment horizontal="center" vertical="center"/>
      <protection hidden="1"/>
    </xf>
    <xf numFmtId="0" fontId="3" fillId="0" borderId="0" xfId="5" applyFont="1" applyAlignment="1" applyProtection="1">
      <alignment horizontal="center" vertical="center" wrapText="1"/>
      <protection locked="0"/>
    </xf>
    <xf numFmtId="0" fontId="3" fillId="0" borderId="32" xfId="5" applyFont="1" applyBorder="1" applyAlignment="1" applyProtection="1">
      <alignment horizontal="center" vertical="center" wrapText="1"/>
      <protection locked="0"/>
    </xf>
    <xf numFmtId="0" fontId="44" fillId="0" borderId="29" xfId="5" applyFont="1" applyBorder="1" applyAlignment="1" applyProtection="1">
      <alignment horizontal="center" vertical="center"/>
      <protection locked="0"/>
    </xf>
    <xf numFmtId="0" fontId="44" fillId="0" borderId="30" xfId="5" applyFont="1" applyBorder="1" applyAlignment="1" applyProtection="1">
      <alignment horizontal="center" vertical="center"/>
      <protection locked="0"/>
    </xf>
    <xf numFmtId="0" fontId="44" fillId="0" borderId="31" xfId="5" applyFont="1" applyBorder="1" applyAlignment="1" applyProtection="1">
      <alignment horizontal="center" vertical="center"/>
      <protection locked="0"/>
    </xf>
    <xf numFmtId="0" fontId="44" fillId="0" borderId="32" xfId="5" applyFont="1" applyBorder="1" applyAlignment="1" applyProtection="1">
      <alignment horizontal="center" vertical="center"/>
      <protection locked="0"/>
    </xf>
    <xf numFmtId="0" fontId="44" fillId="0" borderId="10" xfId="5" applyFont="1" applyBorder="1" applyAlignment="1" applyProtection="1">
      <alignment horizontal="center" vertical="center"/>
      <protection locked="0"/>
    </xf>
    <xf numFmtId="0" fontId="44" fillId="0" borderId="41" xfId="5" applyFont="1" applyBorder="1" applyAlignment="1" applyProtection="1">
      <alignment horizontal="center" vertical="center"/>
      <protection locked="0"/>
    </xf>
    <xf numFmtId="0" fontId="46" fillId="0" borderId="44" xfId="5" applyFont="1" applyBorder="1" applyAlignment="1" applyProtection="1">
      <alignment horizontal="center" vertical="center" wrapText="1"/>
      <protection locked="0"/>
    </xf>
    <xf numFmtId="0" fontId="3" fillId="0" borderId="29" xfId="5" applyFont="1" applyBorder="1" applyAlignment="1" applyProtection="1">
      <alignment horizontal="center" vertical="center" wrapText="1"/>
      <protection locked="0"/>
    </xf>
    <xf numFmtId="0" fontId="3" fillId="0" borderId="30" xfId="5" applyFont="1" applyBorder="1" applyAlignment="1" applyProtection="1">
      <alignment horizontal="center" vertical="center" wrapText="1"/>
      <protection locked="0"/>
    </xf>
    <xf numFmtId="0" fontId="3" fillId="0" borderId="31" xfId="5" applyFont="1" applyBorder="1" applyAlignment="1" applyProtection="1">
      <alignment horizontal="center" vertical="center" wrapText="1"/>
      <protection locked="0"/>
    </xf>
    <xf numFmtId="0" fontId="3" fillId="0" borderId="33" xfId="5" applyFont="1" applyBorder="1" applyAlignment="1" applyProtection="1">
      <alignment horizontal="center" vertical="center" wrapText="1"/>
      <protection locked="0"/>
    </xf>
    <xf numFmtId="0" fontId="3" fillId="0" borderId="43" xfId="5" applyFont="1" applyBorder="1" applyAlignment="1" applyProtection="1">
      <alignment horizontal="center" vertical="center" wrapText="1"/>
      <protection locked="0"/>
    </xf>
    <xf numFmtId="0" fontId="1" fillId="0" borderId="37" xfId="5" applyBorder="1" applyAlignment="1" applyProtection="1">
      <alignment horizontal="center" vertical="center"/>
      <protection locked="0"/>
    </xf>
    <xf numFmtId="0" fontId="1" fillId="0" borderId="53" xfId="5" applyBorder="1" applyAlignment="1" applyProtection="1">
      <alignment horizontal="center" vertical="center"/>
      <protection locked="0"/>
    </xf>
    <xf numFmtId="0" fontId="2" fillId="0" borderId="1" xfId="5" applyFont="1" applyBorder="1" applyAlignment="1" applyProtection="1">
      <alignment horizontal="center" vertical="center"/>
      <protection locked="0"/>
    </xf>
    <xf numFmtId="0" fontId="48" fillId="0" borderId="54" xfId="5" applyFont="1" applyBorder="1" applyAlignment="1" applyProtection="1">
      <alignment horizontal="center" vertical="center" wrapText="1"/>
      <protection locked="0"/>
    </xf>
    <xf numFmtId="0" fontId="48" fillId="0" borderId="22" xfId="5" applyFont="1" applyBorder="1" applyAlignment="1" applyProtection="1">
      <alignment horizontal="center" vertical="center" wrapText="1"/>
      <protection locked="0"/>
    </xf>
    <xf numFmtId="0" fontId="48" fillId="0" borderId="59" xfId="5" applyFont="1" applyBorder="1" applyAlignment="1" applyProtection="1">
      <alignment horizontal="center" vertical="center" wrapText="1"/>
      <protection locked="0"/>
    </xf>
    <xf numFmtId="0" fontId="49" fillId="0" borderId="13" xfId="5" applyFont="1" applyBorder="1" applyAlignment="1" applyProtection="1">
      <alignment horizontal="center" vertical="center" wrapText="1"/>
      <protection locked="0"/>
    </xf>
    <xf numFmtId="0" fontId="49" fillId="0" borderId="6" xfId="5" applyFont="1" applyBorder="1" applyAlignment="1" applyProtection="1">
      <alignment horizontal="center" vertical="center" wrapText="1"/>
      <protection locked="0"/>
    </xf>
    <xf numFmtId="0" fontId="49" fillId="0" borderId="34" xfId="5" applyFont="1" applyBorder="1" applyAlignment="1" applyProtection="1">
      <alignment horizontal="center" vertical="center" wrapText="1"/>
      <protection locked="0"/>
    </xf>
    <xf numFmtId="1" fontId="1" fillId="0" borderId="13" xfId="5" applyNumberFormat="1" applyFont="1" applyBorder="1" applyAlignment="1" applyProtection="1">
      <alignment horizontal="center" vertical="center" wrapText="1"/>
      <protection locked="0"/>
    </xf>
    <xf numFmtId="1" fontId="1" fillId="0" borderId="6" xfId="5" applyNumberFormat="1" applyFont="1" applyBorder="1" applyAlignment="1" applyProtection="1">
      <alignment horizontal="center" vertical="center" wrapText="1"/>
      <protection locked="0"/>
    </xf>
    <xf numFmtId="1" fontId="1" fillId="0" borderId="34" xfId="5" applyNumberFormat="1" applyFont="1" applyBorder="1" applyAlignment="1" applyProtection="1">
      <alignment horizontal="center" vertical="center" wrapText="1"/>
      <protection locked="0"/>
    </xf>
    <xf numFmtId="0" fontId="54" fillId="3" borderId="12" xfId="8" applyFont="1" applyFill="1" applyBorder="1" applyAlignment="1">
      <alignment horizontal="center" vertical="center" wrapText="1"/>
    </xf>
    <xf numFmtId="0" fontId="54" fillId="3" borderId="1" xfId="8" applyFont="1" applyFill="1" applyBorder="1" applyAlignment="1">
      <alignment horizontal="center" vertical="center" wrapText="1"/>
    </xf>
    <xf numFmtId="0" fontId="54" fillId="3" borderId="27" xfId="8" applyFont="1" applyFill="1" applyBorder="1" applyAlignment="1">
      <alignment horizontal="center" vertical="center" wrapText="1"/>
    </xf>
    <xf numFmtId="0" fontId="49" fillId="0" borderId="13" xfId="8" applyFont="1" applyBorder="1" applyAlignment="1">
      <alignment horizontal="center" vertical="center" wrapText="1"/>
    </xf>
    <xf numFmtId="0" fontId="49" fillId="0" borderId="6" xfId="8" applyFont="1" applyBorder="1" applyAlignment="1">
      <alignment horizontal="center" vertical="center" wrapText="1"/>
    </xf>
    <xf numFmtId="0" fontId="49" fillId="0" borderId="34" xfId="8" applyFont="1" applyBorder="1" applyAlignment="1">
      <alignment horizontal="center" vertical="center" wrapText="1"/>
    </xf>
    <xf numFmtId="0" fontId="48" fillId="3" borderId="11" xfId="5" applyFont="1" applyFill="1" applyBorder="1" applyAlignment="1" applyProtection="1">
      <alignment horizontal="center" vertical="center" wrapText="1"/>
      <protection locked="0"/>
    </xf>
    <xf numFmtId="0" fontId="48" fillId="3" borderId="24" xfId="5" applyFont="1" applyFill="1" applyBorder="1" applyAlignment="1" applyProtection="1">
      <alignment horizontal="center" vertical="center" wrapText="1"/>
      <protection locked="0"/>
    </xf>
    <xf numFmtId="0" fontId="48" fillId="3" borderId="18" xfId="5" applyFont="1" applyFill="1" applyBorder="1" applyAlignment="1" applyProtection="1">
      <alignment horizontal="center" vertical="center" wrapText="1"/>
      <protection locked="0"/>
    </xf>
    <xf numFmtId="0" fontId="48" fillId="3" borderId="20" xfId="5" applyFont="1" applyFill="1" applyBorder="1" applyAlignment="1" applyProtection="1">
      <alignment horizontal="center" vertical="center" wrapText="1"/>
      <protection locked="0"/>
    </xf>
    <xf numFmtId="0" fontId="48" fillId="3" borderId="26" xfId="5" applyFont="1" applyFill="1" applyBorder="1" applyAlignment="1" applyProtection="1">
      <alignment horizontal="center" vertical="center" wrapText="1"/>
      <protection locked="0"/>
    </xf>
    <xf numFmtId="0" fontId="1" fillId="3" borderId="0" xfId="5" applyFill="1" applyAlignment="1" applyProtection="1">
      <alignment horizontal="center"/>
      <protection locked="0"/>
    </xf>
    <xf numFmtId="0" fontId="56" fillId="0" borderId="12" xfId="5" applyFont="1" applyBorder="1" applyAlignment="1" applyProtection="1">
      <alignment horizontal="center" vertical="center" wrapText="1"/>
      <protection locked="0"/>
    </xf>
    <xf numFmtId="0" fontId="56" fillId="0" borderId="5" xfId="5" applyFont="1" applyBorder="1" applyAlignment="1" applyProtection="1">
      <alignment horizontal="center" vertical="center" wrapText="1"/>
      <protection locked="0"/>
    </xf>
    <xf numFmtId="0" fontId="56" fillId="0" borderId="1" xfId="5" applyFont="1" applyBorder="1" applyAlignment="1" applyProtection="1">
      <alignment horizontal="center" vertical="center" wrapText="1"/>
      <protection locked="0"/>
    </xf>
    <xf numFmtId="0" fontId="56" fillId="0" borderId="2" xfId="5" applyFont="1" applyBorder="1" applyAlignment="1" applyProtection="1">
      <alignment horizontal="center" vertical="center" wrapText="1"/>
      <protection locked="0"/>
    </xf>
    <xf numFmtId="0" fontId="56" fillId="0" borderId="27" xfId="5" applyFont="1" applyBorder="1" applyAlignment="1" applyProtection="1">
      <alignment horizontal="center" vertical="center" wrapText="1"/>
      <protection locked="0"/>
    </xf>
    <xf numFmtId="0" fontId="48" fillId="0" borderId="11" xfId="5" applyFont="1" applyBorder="1" applyAlignment="1">
      <alignment horizontal="center" vertical="center" wrapText="1"/>
    </xf>
    <xf numFmtId="0" fontId="48" fillId="0" borderId="18" xfId="5" applyFont="1" applyBorder="1" applyAlignment="1">
      <alignment horizontal="center" vertical="center" wrapText="1"/>
    </xf>
    <xf numFmtId="0" fontId="48" fillId="0" borderId="20" xfId="5" applyFont="1" applyBorder="1" applyAlignment="1">
      <alignment horizontal="center" vertical="center" wrapText="1"/>
    </xf>
    <xf numFmtId="0" fontId="48" fillId="0" borderId="26" xfId="5" applyFont="1" applyBorder="1" applyAlignment="1">
      <alignment horizontal="center" vertical="center" wrapText="1"/>
    </xf>
    <xf numFmtId="0" fontId="48" fillId="0" borderId="54" xfId="5" applyFont="1" applyBorder="1" applyAlignment="1">
      <alignment horizontal="center" vertical="center" wrapText="1"/>
    </xf>
    <xf numFmtId="0" fontId="48" fillId="0" borderId="22" xfId="5" applyFont="1" applyBorder="1" applyAlignment="1">
      <alignment horizontal="center" vertical="center" wrapText="1"/>
    </xf>
    <xf numFmtId="0" fontId="48" fillId="0" borderId="59" xfId="5" applyFont="1" applyBorder="1" applyAlignment="1">
      <alignment horizontal="center" vertical="center" wrapText="1"/>
    </xf>
    <xf numFmtId="0" fontId="56" fillId="0" borderId="13" xfId="5" applyFont="1" applyBorder="1" applyAlignment="1" applyProtection="1">
      <alignment horizontal="center" vertical="center" wrapText="1"/>
      <protection locked="0"/>
    </xf>
    <xf numFmtId="0" fontId="56" fillId="0" borderId="6" xfId="5" applyFont="1" applyBorder="1" applyAlignment="1" applyProtection="1">
      <alignment horizontal="center" vertical="center" wrapText="1"/>
      <protection locked="0"/>
    </xf>
    <xf numFmtId="0" fontId="56" fillId="0" borderId="34" xfId="5" applyFont="1" applyBorder="1" applyAlignment="1" applyProtection="1">
      <alignment horizontal="center" vertical="center" wrapText="1"/>
      <protection locked="0"/>
    </xf>
    <xf numFmtId="0" fontId="1" fillId="0" borderId="19" xfId="5" applyFont="1" applyBorder="1" applyAlignment="1" applyProtection="1">
      <alignment horizontal="center" vertical="center"/>
      <protection locked="0"/>
    </xf>
    <xf numFmtId="0" fontId="1" fillId="0" borderId="28" xfId="5" applyFont="1" applyBorder="1" applyAlignment="1" applyProtection="1">
      <alignment horizontal="center" vertical="center"/>
      <protection locked="0"/>
    </xf>
    <xf numFmtId="9" fontId="57" fillId="0" borderId="9" xfId="7" applyFont="1" applyFill="1" applyBorder="1" applyAlignment="1" applyProtection="1">
      <alignment horizontal="center" vertical="center" wrapText="1"/>
      <protection hidden="1"/>
    </xf>
    <xf numFmtId="9" fontId="57" fillId="0" borderId="51" xfId="7" applyFont="1" applyFill="1" applyBorder="1" applyAlignment="1" applyProtection="1">
      <alignment horizontal="center" vertical="center" wrapText="1"/>
      <protection hidden="1"/>
    </xf>
    <xf numFmtId="0" fontId="2" fillId="3" borderId="1" xfId="5" applyFont="1" applyFill="1" applyBorder="1" applyAlignment="1" applyProtection="1">
      <alignment horizontal="center" vertical="center"/>
      <protection locked="0"/>
    </xf>
    <xf numFmtId="0" fontId="59" fillId="0" borderId="5" xfId="5" applyFont="1" applyBorder="1" applyAlignment="1" applyProtection="1">
      <alignment horizontal="center" vertical="center" wrapText="1"/>
      <protection locked="0"/>
    </xf>
    <xf numFmtId="0" fontId="59" fillId="0" borderId="27" xfId="5" applyFont="1" applyBorder="1" applyAlignment="1" applyProtection="1">
      <alignment horizontal="center" vertical="center" wrapText="1"/>
      <protection locked="0"/>
    </xf>
    <xf numFmtId="0" fontId="62" fillId="3" borderId="0" xfId="5" applyFont="1" applyFill="1" applyAlignment="1" applyProtection="1">
      <alignment horizontal="left" vertical="top" wrapText="1"/>
      <protection locked="0"/>
    </xf>
    <xf numFmtId="1" fontId="1" fillId="3" borderId="12" xfId="5" applyNumberFormat="1" applyFont="1" applyFill="1" applyBorder="1" applyAlignment="1" applyProtection="1">
      <alignment horizontal="center" vertical="center" wrapText="1"/>
      <protection locked="0"/>
    </xf>
    <xf numFmtId="1" fontId="1" fillId="3" borderId="1" xfId="5" applyNumberFormat="1" applyFont="1" applyFill="1" applyBorder="1" applyAlignment="1" applyProtection="1">
      <alignment horizontal="center" vertical="center" wrapText="1"/>
      <protection locked="0"/>
    </xf>
    <xf numFmtId="1" fontId="1" fillId="3" borderId="2" xfId="5" applyNumberFormat="1" applyFont="1" applyFill="1" applyBorder="1" applyAlignment="1" applyProtection="1">
      <alignment horizontal="center" vertical="center" wrapText="1"/>
      <protection locked="0"/>
    </xf>
    <xf numFmtId="1" fontId="1" fillId="3" borderId="27" xfId="5" applyNumberFormat="1" applyFont="1" applyFill="1" applyBorder="1" applyAlignment="1" applyProtection="1">
      <alignment horizontal="center" vertical="center" wrapText="1"/>
      <protection locked="0"/>
    </xf>
    <xf numFmtId="0" fontId="60" fillId="3" borderId="60" xfId="5" applyFont="1" applyFill="1" applyBorder="1" applyAlignment="1" applyProtection="1">
      <alignment horizontal="center" vertical="center" wrapText="1"/>
      <protection locked="0"/>
    </xf>
    <xf numFmtId="0" fontId="60" fillId="3" borderId="61" xfId="5" applyFont="1" applyFill="1" applyBorder="1" applyAlignment="1" applyProtection="1">
      <alignment horizontal="center" vertical="center" wrapText="1"/>
      <protection locked="0"/>
    </xf>
    <xf numFmtId="0" fontId="60" fillId="3" borderId="62" xfId="5" applyFont="1" applyFill="1" applyBorder="1" applyAlignment="1" applyProtection="1">
      <alignment horizontal="center" vertical="center" wrapText="1"/>
      <protection locked="0"/>
    </xf>
    <xf numFmtId="9" fontId="46" fillId="3" borderId="31" xfId="5" applyNumberFormat="1" applyFont="1" applyFill="1" applyBorder="1" applyAlignment="1" applyProtection="1">
      <alignment horizontal="center" vertical="center"/>
      <protection locked="0"/>
    </xf>
    <xf numFmtId="9" fontId="46" fillId="3" borderId="32" xfId="5" applyNumberFormat="1" applyFont="1" applyFill="1" applyBorder="1" applyAlignment="1" applyProtection="1">
      <alignment horizontal="center" vertical="center"/>
      <protection locked="0"/>
    </xf>
    <xf numFmtId="9" fontId="61" fillId="0" borderId="33" xfId="5" applyNumberFormat="1" applyFont="1" applyBorder="1" applyAlignment="1" applyProtection="1">
      <alignment horizontal="center" vertical="center"/>
      <protection locked="0"/>
    </xf>
    <xf numFmtId="0" fontId="61" fillId="0" borderId="43" xfId="5" applyFont="1" applyBorder="1" applyAlignment="1" applyProtection="1">
      <alignment horizontal="center" vertical="center"/>
      <protection locked="0"/>
    </xf>
    <xf numFmtId="0" fontId="58" fillId="3" borderId="24" xfId="9" applyFont="1" applyFill="1" applyBorder="1" applyAlignment="1">
      <alignment horizontal="center" vertical="center"/>
    </xf>
    <xf numFmtId="0" fontId="58" fillId="3" borderId="19" xfId="9" applyFont="1" applyFill="1" applyBorder="1" applyAlignment="1">
      <alignment horizontal="center" vertical="center"/>
    </xf>
    <xf numFmtId="0" fontId="58" fillId="3" borderId="26" xfId="9" applyFont="1" applyFill="1" applyBorder="1" applyAlignment="1">
      <alignment horizontal="center" vertical="center"/>
    </xf>
    <xf numFmtId="0" fontId="58" fillId="3" borderId="28" xfId="9" applyFont="1" applyFill="1" applyBorder="1" applyAlignment="1">
      <alignment horizontal="center" vertical="center"/>
    </xf>
    <xf numFmtId="0" fontId="57" fillId="9" borderId="44" xfId="5" applyFont="1" applyFill="1" applyBorder="1" applyAlignment="1" applyProtection="1">
      <alignment horizontal="center" vertical="center"/>
      <protection locked="0"/>
    </xf>
    <xf numFmtId="0" fontId="57" fillId="9" borderId="42" xfId="5" applyFont="1" applyFill="1" applyBorder="1" applyAlignment="1" applyProtection="1">
      <alignment horizontal="center" vertical="center"/>
      <protection locked="0"/>
    </xf>
    <xf numFmtId="0" fontId="3" fillId="0" borderId="41" xfId="5" applyFont="1" applyBorder="1" applyAlignment="1" applyProtection="1">
      <alignment horizontal="center" vertical="center"/>
      <protection locked="0"/>
    </xf>
    <xf numFmtId="0" fontId="3" fillId="0" borderId="42" xfId="5" applyFont="1" applyBorder="1" applyAlignment="1" applyProtection="1">
      <alignment horizontal="center" vertical="center"/>
      <protection locked="0"/>
    </xf>
    <xf numFmtId="0" fontId="65" fillId="0" borderId="1" xfId="10" applyFont="1" applyBorder="1" applyAlignment="1">
      <alignment horizontal="center" vertical="center" wrapText="1"/>
    </xf>
    <xf numFmtId="0" fontId="64" fillId="3" borderId="31" xfId="10" applyFont="1" applyFill="1" applyBorder="1" applyAlignment="1">
      <alignment horizontal="center" vertical="center" wrapText="1"/>
    </xf>
    <xf numFmtId="0" fontId="64" fillId="3" borderId="0" xfId="10" applyFont="1" applyFill="1" applyAlignment="1">
      <alignment horizontal="center" vertical="center" wrapText="1"/>
    </xf>
    <xf numFmtId="0" fontId="64" fillId="0" borderId="1" xfId="10" applyFont="1" applyBorder="1" applyAlignment="1">
      <alignment horizontal="center" vertical="center"/>
    </xf>
    <xf numFmtId="0" fontId="64" fillId="11" borderId="0" xfId="10" applyFont="1" applyFill="1" applyAlignment="1">
      <alignment horizontal="center" vertical="center" wrapText="1"/>
    </xf>
    <xf numFmtId="0" fontId="65" fillId="0" borderId="3" xfId="10" applyFont="1" applyBorder="1" applyAlignment="1">
      <alignment horizontal="center" vertical="center" wrapText="1"/>
    </xf>
    <xf numFmtId="0" fontId="65" fillId="0" borderId="4" xfId="10" applyFont="1" applyBorder="1" applyAlignment="1">
      <alignment horizontal="center" vertical="center" wrapText="1"/>
    </xf>
    <xf numFmtId="0" fontId="65" fillId="0" borderId="69" xfId="10" applyFont="1" applyBorder="1" applyAlignment="1">
      <alignment horizontal="center" vertical="center" wrapText="1"/>
    </xf>
    <xf numFmtId="0" fontId="65" fillId="0" borderId="7" xfId="10" applyFont="1" applyBorder="1" applyAlignment="1">
      <alignment horizontal="center" vertical="center" wrapText="1"/>
    </xf>
    <xf numFmtId="0" fontId="65" fillId="0" borderId="8" xfId="10" applyFont="1" applyBorder="1" applyAlignment="1">
      <alignment horizontal="center" vertical="center" wrapText="1"/>
    </xf>
    <xf numFmtId="0" fontId="65" fillId="0" borderId="9" xfId="10" applyFont="1" applyBorder="1" applyAlignment="1">
      <alignment horizontal="center" vertical="center" wrapText="1"/>
    </xf>
    <xf numFmtId="0" fontId="46" fillId="0" borderId="12" xfId="5" applyFont="1" applyBorder="1" applyAlignment="1" applyProtection="1">
      <alignment horizontal="center" vertical="center" wrapText="1"/>
      <protection locked="0"/>
    </xf>
    <xf numFmtId="0" fontId="46" fillId="0" borderId="27" xfId="9" applyFont="1" applyBorder="1" applyAlignment="1">
      <alignment horizontal="center" vertical="center" wrapText="1"/>
    </xf>
    <xf numFmtId="14" fontId="38" fillId="0" borderId="15" xfId="5" applyNumberFormat="1" applyFont="1" applyBorder="1" applyAlignment="1">
      <alignment horizontal="center" vertical="center" wrapText="1"/>
    </xf>
    <xf numFmtId="0" fontId="38" fillId="0" borderId="30" xfId="5" applyFont="1" applyBorder="1" applyAlignment="1">
      <alignment horizontal="center" vertical="center" wrapText="1"/>
    </xf>
    <xf numFmtId="0" fontId="38" fillId="0" borderId="45" xfId="5" applyFont="1" applyBorder="1" applyAlignment="1">
      <alignment horizontal="center" vertical="center" wrapText="1"/>
    </xf>
    <xf numFmtId="0" fontId="38" fillId="0" borderId="43" xfId="5" applyFont="1" applyBorder="1" applyAlignment="1">
      <alignment horizontal="center" vertical="center" wrapText="1"/>
    </xf>
    <xf numFmtId="0" fontId="42" fillId="0" borderId="27" xfId="5" applyFont="1" applyBorder="1" applyAlignment="1">
      <alignment horizontal="left" vertical="center"/>
    </xf>
    <xf numFmtId="0" fontId="43" fillId="0" borderId="14" xfId="5" applyFont="1" applyBorder="1" applyAlignment="1">
      <alignment horizontal="center" vertical="center" wrapText="1"/>
    </xf>
    <xf numFmtId="0" fontId="43" fillId="0" borderId="15" xfId="5" applyFont="1" applyBorder="1" applyAlignment="1">
      <alignment horizontal="center" vertical="center" wrapText="1"/>
    </xf>
    <xf numFmtId="0" fontId="43" fillId="0" borderId="16" xfId="5" applyFont="1" applyBorder="1" applyAlignment="1">
      <alignment horizontal="center" vertical="center" wrapText="1"/>
    </xf>
    <xf numFmtId="0" fontId="43" fillId="0" borderId="52" xfId="5" applyFont="1" applyBorder="1" applyAlignment="1">
      <alignment horizontal="center" vertical="center" wrapText="1"/>
    </xf>
    <xf numFmtId="0" fontId="43" fillId="0" borderId="45" xfId="5" applyFont="1" applyBorder="1" applyAlignment="1">
      <alignment horizontal="center" vertical="center" wrapText="1"/>
    </xf>
    <xf numFmtId="0" fontId="43" fillId="0" borderId="46" xfId="5" applyFont="1" applyBorder="1" applyAlignment="1">
      <alignment horizontal="center" vertical="center" wrapText="1"/>
    </xf>
    <xf numFmtId="0" fontId="38" fillId="0" borderId="29" xfId="5" applyFont="1" applyBorder="1" applyAlignment="1">
      <alignment horizontal="center"/>
    </xf>
    <xf numFmtId="0" fontId="38" fillId="0" borderId="15" xfId="5" applyFont="1" applyBorder="1" applyAlignment="1">
      <alignment horizontal="center"/>
    </xf>
    <xf numFmtId="0" fontId="38" fillId="0" borderId="31" xfId="5" applyFont="1" applyBorder="1" applyAlignment="1">
      <alignment horizontal="center"/>
    </xf>
    <xf numFmtId="0" fontId="38" fillId="0" borderId="0" xfId="5" applyFont="1" applyAlignment="1">
      <alignment horizontal="center"/>
    </xf>
    <xf numFmtId="0" fontId="38" fillId="0" borderId="33" xfId="5" applyFont="1" applyBorder="1" applyAlignment="1">
      <alignment horizontal="center"/>
    </xf>
    <xf numFmtId="0" fontId="38" fillId="0" borderId="45" xfId="5" applyFont="1" applyBorder="1" applyAlignment="1">
      <alignment horizontal="center"/>
    </xf>
    <xf numFmtId="0" fontId="40" fillId="0" borderId="33" xfId="5" applyFont="1" applyBorder="1" applyAlignment="1">
      <alignment horizontal="center" vertical="center"/>
    </xf>
    <xf numFmtId="0" fontId="40" fillId="0" borderId="45" xfId="5" applyFont="1" applyBorder="1" applyAlignment="1">
      <alignment horizontal="center" vertical="center"/>
    </xf>
    <xf numFmtId="0" fontId="40" fillId="0" borderId="43" xfId="5" applyFont="1" applyBorder="1" applyAlignment="1">
      <alignment horizontal="center" vertical="center"/>
    </xf>
    <xf numFmtId="0" fontId="41" fillId="0" borderId="48" xfId="5" applyFont="1" applyBorder="1" applyAlignment="1">
      <alignment horizontal="center" vertical="center"/>
    </xf>
    <xf numFmtId="0" fontId="41" fillId="0" borderId="49" xfId="5" applyFont="1" applyBorder="1" applyAlignment="1">
      <alignment horizontal="center" vertical="center"/>
    </xf>
    <xf numFmtId="0" fontId="41" fillId="0" borderId="50" xfId="5" applyFont="1" applyBorder="1" applyAlignment="1">
      <alignment horizontal="center" vertical="center"/>
    </xf>
    <xf numFmtId="0" fontId="41" fillId="0" borderId="51" xfId="5" applyFont="1" applyBorder="1" applyAlignment="1">
      <alignment horizontal="center" vertical="center"/>
    </xf>
    <xf numFmtId="0" fontId="42" fillId="0" borderId="12" xfId="5" applyFont="1" applyBorder="1" applyAlignment="1">
      <alignment horizontal="left" vertical="center"/>
    </xf>
    <xf numFmtId="0" fontId="63" fillId="3" borderId="0" xfId="5" applyFont="1" applyFill="1" applyBorder="1" applyAlignment="1" applyProtection="1">
      <alignment horizontal="center" vertical="center" wrapText="1"/>
      <protection locked="0"/>
    </xf>
    <xf numFmtId="0" fontId="46" fillId="0" borderId="12" xfId="9" applyFont="1" applyBorder="1" applyAlignment="1">
      <alignment horizontal="center" vertical="center" wrapText="1"/>
    </xf>
    <xf numFmtId="0" fontId="39" fillId="0" borderId="29" xfId="5" applyFont="1" applyBorder="1" applyAlignment="1">
      <alignment horizontal="center" vertical="center"/>
    </xf>
    <xf numFmtId="0" fontId="39" fillId="0" borderId="15" xfId="5" applyFont="1" applyBorder="1" applyAlignment="1">
      <alignment horizontal="center" vertical="center"/>
    </xf>
    <xf numFmtId="0" fontId="39" fillId="0" borderId="30" xfId="5" applyFont="1" applyBorder="1" applyAlignment="1">
      <alignment horizontal="center" vertical="center"/>
    </xf>
    <xf numFmtId="0" fontId="39" fillId="0" borderId="33" xfId="5" applyFont="1" applyBorder="1" applyAlignment="1">
      <alignment horizontal="center" vertical="center"/>
    </xf>
    <xf numFmtId="0" fontId="39" fillId="0" borderId="45" xfId="5" applyFont="1" applyBorder="1" applyAlignment="1">
      <alignment horizontal="center" vertical="center"/>
    </xf>
    <xf numFmtId="0" fontId="39" fillId="0" borderId="43" xfId="5" applyFont="1" applyBorder="1" applyAlignment="1">
      <alignment horizontal="center" vertical="center"/>
    </xf>
    <xf numFmtId="0" fontId="46" fillId="3" borderId="12" xfId="5" applyFont="1" applyFill="1" applyBorder="1" applyAlignment="1" applyProtection="1">
      <alignment horizontal="center" vertical="center"/>
      <protection locked="0"/>
    </xf>
    <xf numFmtId="0" fontId="74" fillId="0" borderId="29" xfId="10" applyFont="1" applyBorder="1" applyAlignment="1">
      <alignment horizontal="center" vertical="center" wrapText="1"/>
    </xf>
    <xf numFmtId="0" fontId="74" fillId="0" borderId="15" xfId="10" applyFont="1" applyBorder="1" applyAlignment="1">
      <alignment horizontal="center" vertical="center" wrapText="1"/>
    </xf>
    <xf numFmtId="0" fontId="74" fillId="0" borderId="30" xfId="10" applyFont="1" applyBorder="1" applyAlignment="1">
      <alignment horizontal="center" vertical="center" wrapText="1"/>
    </xf>
    <xf numFmtId="0" fontId="74" fillId="0" borderId="36" xfId="10" applyFont="1" applyBorder="1" applyAlignment="1">
      <alignment horizontal="center" vertical="center" wrapText="1"/>
    </xf>
    <xf numFmtId="0" fontId="74" fillId="0" borderId="8" xfId="10" applyFont="1" applyBorder="1" applyAlignment="1">
      <alignment horizontal="center" vertical="center" wrapText="1"/>
    </xf>
    <xf numFmtId="0" fontId="74" fillId="0" borderId="56" xfId="10" applyFont="1" applyBorder="1" applyAlignment="1">
      <alignment horizontal="center" vertical="center" wrapText="1"/>
    </xf>
    <xf numFmtId="0" fontId="74" fillId="0" borderId="52" xfId="10" applyFont="1" applyBorder="1" applyAlignment="1">
      <alignment horizontal="center" vertical="center" wrapText="1"/>
    </xf>
    <xf numFmtId="0" fontId="74" fillId="0" borderId="45" xfId="10" applyFont="1" applyBorder="1" applyAlignment="1">
      <alignment horizontal="center" vertical="center" wrapText="1"/>
    </xf>
    <xf numFmtId="0" fontId="74" fillId="0" borderId="46" xfId="10" applyFont="1" applyBorder="1" applyAlignment="1">
      <alignment horizontal="center" vertical="center" wrapText="1"/>
    </xf>
    <xf numFmtId="0" fontId="68" fillId="0" borderId="52" xfId="10" applyFont="1" applyBorder="1" applyAlignment="1">
      <alignment horizontal="center" vertical="center"/>
    </xf>
    <xf numFmtId="0" fontId="68" fillId="0" borderId="45" xfId="10" applyFont="1" applyBorder="1" applyAlignment="1">
      <alignment horizontal="center" vertical="center"/>
    </xf>
    <xf numFmtId="0" fontId="68" fillId="0" borderId="46" xfId="10" applyFont="1" applyBorder="1" applyAlignment="1">
      <alignment horizontal="center" vertical="center"/>
    </xf>
    <xf numFmtId="0" fontId="68" fillId="0" borderId="52" xfId="10" applyFont="1" applyBorder="1" applyAlignment="1">
      <alignment horizontal="center" vertical="center" wrapText="1"/>
    </xf>
    <xf numFmtId="0" fontId="68" fillId="0" borderId="46" xfId="10" applyFont="1" applyBorder="1" applyAlignment="1">
      <alignment horizontal="center" vertical="center" wrapText="1"/>
    </xf>
    <xf numFmtId="0" fontId="68" fillId="3" borderId="0" xfId="10" applyFont="1" applyFill="1" applyAlignment="1">
      <alignment horizontal="center" vertical="center" wrapText="1"/>
    </xf>
    <xf numFmtId="0" fontId="74" fillId="0" borderId="26" xfId="10" applyFont="1" applyBorder="1" applyAlignment="1">
      <alignment horizontal="center" vertical="center" wrapText="1"/>
    </xf>
    <xf numFmtId="0" fontId="74" fillId="0" borderId="34" xfId="10" applyFont="1" applyBorder="1" applyAlignment="1">
      <alignment horizontal="center" vertical="center" wrapText="1"/>
    </xf>
    <xf numFmtId="0" fontId="68" fillId="0" borderId="7" xfId="10" applyFont="1" applyBorder="1" applyAlignment="1">
      <alignment horizontal="center" vertical="center" wrapText="1"/>
    </xf>
    <xf numFmtId="0" fontId="68" fillId="0" borderId="0" xfId="10" applyFont="1" applyAlignment="1">
      <alignment horizontal="center" vertical="center" wrapText="1"/>
    </xf>
    <xf numFmtId="0" fontId="68" fillId="0" borderId="68" xfId="10" applyFont="1" applyBorder="1" applyAlignment="1">
      <alignment horizontal="left" vertical="center" wrapText="1"/>
    </xf>
    <xf numFmtId="0" fontId="68" fillId="0" borderId="70" xfId="10" applyFont="1" applyBorder="1" applyAlignment="1">
      <alignment horizontal="left" vertical="center" wrapText="1"/>
    </xf>
    <xf numFmtId="0" fontId="46" fillId="0" borderId="19" xfId="5" applyFont="1" applyBorder="1" applyAlignment="1" applyProtection="1">
      <alignment horizontal="center" vertical="center"/>
      <protection locked="0"/>
    </xf>
    <xf numFmtId="0" fontId="46" fillId="0" borderId="28" xfId="5" applyFont="1" applyBorder="1" applyAlignment="1" applyProtection="1">
      <alignment horizontal="center" vertical="center"/>
      <protection locked="0"/>
    </xf>
    <xf numFmtId="0" fontId="23" fillId="3" borderId="49" xfId="9" applyFont="1" applyFill="1" applyBorder="1" applyAlignment="1">
      <alignment horizontal="center" vertical="center"/>
    </xf>
    <xf numFmtId="0" fontId="23" fillId="3" borderId="12" xfId="9" applyFont="1" applyFill="1" applyBorder="1" applyAlignment="1">
      <alignment horizontal="center" vertical="center"/>
    </xf>
    <xf numFmtId="0" fontId="26" fillId="13" borderId="11" xfId="10" applyFont="1" applyFill="1" applyBorder="1" applyAlignment="1">
      <alignment horizontal="center" vertical="center"/>
    </xf>
    <xf numFmtId="0" fontId="26" fillId="13" borderId="12" xfId="10" applyFont="1" applyFill="1" applyBorder="1" applyAlignment="1">
      <alignment horizontal="center" vertical="center"/>
    </xf>
    <xf numFmtId="0" fontId="26" fillId="13" borderId="35" xfId="10" applyFont="1" applyFill="1" applyBorder="1" applyAlignment="1">
      <alignment horizontal="center" vertical="center"/>
    </xf>
    <xf numFmtId="0" fontId="26" fillId="13" borderId="18" xfId="10" applyFont="1" applyFill="1" applyBorder="1" applyAlignment="1">
      <alignment horizontal="center" vertical="center"/>
    </xf>
    <xf numFmtId="0" fontId="26" fillId="13" borderId="1" xfId="10" applyFont="1" applyFill="1" applyBorder="1" applyAlignment="1">
      <alignment horizontal="center" vertical="center"/>
    </xf>
    <xf numFmtId="0" fontId="26" fillId="13" borderId="25" xfId="10" applyFont="1" applyFill="1" applyBorder="1" applyAlignment="1">
      <alignment horizontal="center" vertical="center"/>
    </xf>
    <xf numFmtId="0" fontId="26" fillId="13" borderId="26" xfId="10" applyFont="1" applyFill="1" applyBorder="1" applyAlignment="1">
      <alignment horizontal="center" vertical="center"/>
    </xf>
    <xf numFmtId="0" fontId="26" fillId="13" borderId="27" xfId="10" applyFont="1" applyFill="1" applyBorder="1" applyAlignment="1">
      <alignment horizontal="center" vertical="center"/>
    </xf>
    <xf numFmtId="0" fontId="26" fillId="13" borderId="28" xfId="10" applyFont="1" applyFill="1" applyBorder="1" applyAlignment="1">
      <alignment horizontal="center" vertical="center"/>
    </xf>
    <xf numFmtId="0" fontId="72" fillId="13" borderId="63" xfId="10" applyFont="1" applyFill="1" applyBorder="1" applyAlignment="1">
      <alignment horizontal="center" vertical="center"/>
    </xf>
    <xf numFmtId="0" fontId="72" fillId="13" borderId="65" xfId="10" applyFont="1" applyFill="1" applyBorder="1" applyAlignment="1">
      <alignment horizontal="center" vertical="center"/>
    </xf>
    <xf numFmtId="0" fontId="72" fillId="13" borderId="64" xfId="10" applyFont="1" applyFill="1" applyBorder="1" applyAlignment="1">
      <alignment horizontal="center" vertical="center"/>
    </xf>
    <xf numFmtId="0" fontId="72" fillId="13" borderId="75" xfId="10" applyFont="1" applyFill="1" applyBorder="1" applyAlignment="1">
      <alignment horizontal="center" vertical="center"/>
    </xf>
    <xf numFmtId="0" fontId="72" fillId="13" borderId="76" xfId="10" applyFont="1" applyFill="1" applyBorder="1" applyAlignment="1">
      <alignment horizontal="center" vertical="center"/>
    </xf>
    <xf numFmtId="0" fontId="1" fillId="3" borderId="13" xfId="5" applyFill="1" applyBorder="1" applyAlignment="1" applyProtection="1">
      <alignment horizontal="center" vertical="center"/>
      <protection locked="0"/>
    </xf>
    <xf numFmtId="0" fontId="1" fillId="3" borderId="13" xfId="5" applyFont="1" applyFill="1" applyBorder="1" applyAlignment="1" applyProtection="1">
      <alignment horizontal="center" vertical="center"/>
      <protection locked="0"/>
    </xf>
    <xf numFmtId="0" fontId="65" fillId="0" borderId="29" xfId="10" applyFont="1" applyBorder="1" applyAlignment="1">
      <alignment horizontal="center" vertical="center" wrapText="1"/>
    </xf>
    <xf numFmtId="0" fontId="65" fillId="0" borderId="15" xfId="10" applyFont="1" applyBorder="1" applyAlignment="1">
      <alignment horizontal="center" vertical="center" wrapText="1"/>
    </xf>
    <xf numFmtId="0" fontId="65" fillId="0" borderId="33" xfId="10" applyFont="1" applyBorder="1" applyAlignment="1">
      <alignment horizontal="center" vertical="center" wrapText="1"/>
    </xf>
    <xf numFmtId="0" fontId="65" fillId="0" borderId="45" xfId="10" applyFont="1" applyBorder="1" applyAlignment="1">
      <alignment horizontal="center" vertical="center" wrapText="1"/>
    </xf>
    <xf numFmtId="0" fontId="57" fillId="0" borderId="5" xfId="5" applyFont="1" applyBorder="1" applyAlignment="1" applyProtection="1">
      <alignment horizontal="center" vertical="center" wrapText="1"/>
      <protection locked="0"/>
    </xf>
    <xf numFmtId="0" fontId="57" fillId="0" borderId="27" xfId="5" applyFont="1" applyBorder="1" applyAlignment="1" applyProtection="1">
      <alignment horizontal="center" vertical="center" wrapText="1"/>
      <protection locked="0"/>
    </xf>
    <xf numFmtId="0" fontId="23" fillId="3" borderId="51" xfId="9" applyFont="1" applyFill="1" applyBorder="1" applyAlignment="1">
      <alignment horizontal="center" vertical="center"/>
    </xf>
    <xf numFmtId="0" fontId="23" fillId="3" borderId="27" xfId="9" applyFont="1" applyFill="1" applyBorder="1" applyAlignment="1">
      <alignment horizontal="center" vertical="center"/>
    </xf>
    <xf numFmtId="9" fontId="75" fillId="0" borderId="52" xfId="5" applyNumberFormat="1" applyFont="1" applyBorder="1" applyAlignment="1" applyProtection="1">
      <alignment horizontal="center" vertical="center"/>
      <protection locked="0"/>
    </xf>
    <xf numFmtId="0" fontId="75" fillId="0" borderId="46" xfId="5" applyFont="1" applyBorder="1" applyAlignment="1" applyProtection="1">
      <alignment horizontal="center" vertical="center"/>
      <protection locked="0"/>
    </xf>
    <xf numFmtId="9" fontId="46" fillId="3" borderId="14" xfId="5" applyNumberFormat="1" applyFont="1" applyFill="1" applyBorder="1" applyAlignment="1" applyProtection="1">
      <alignment horizontal="center" vertical="center"/>
      <protection locked="0"/>
    </xf>
    <xf numFmtId="9" fontId="46" fillId="3" borderId="16" xfId="5" applyNumberFormat="1" applyFont="1" applyFill="1" applyBorder="1" applyAlignment="1" applyProtection="1">
      <alignment horizontal="center" vertical="center"/>
      <protection locked="0"/>
    </xf>
    <xf numFmtId="0" fontId="75" fillId="0" borderId="43" xfId="5" applyFont="1" applyBorder="1" applyAlignment="1" applyProtection="1">
      <alignment horizontal="center" vertical="center"/>
      <protection locked="0"/>
    </xf>
    <xf numFmtId="0" fontId="23" fillId="3" borderId="28" xfId="9" applyFont="1" applyFill="1" applyBorder="1" applyAlignment="1">
      <alignment horizontal="center" vertical="center"/>
    </xf>
    <xf numFmtId="0" fontId="23" fillId="3" borderId="35" xfId="9" applyFont="1" applyFill="1" applyBorder="1" applyAlignment="1">
      <alignment horizontal="center" vertical="center"/>
    </xf>
    <xf numFmtId="0" fontId="23" fillId="3" borderId="11" xfId="9" applyFont="1" applyFill="1" applyBorder="1" applyAlignment="1">
      <alignment horizontal="center" vertical="center"/>
    </xf>
    <xf numFmtId="0" fontId="23" fillId="3" borderId="26" xfId="9" applyFont="1" applyFill="1" applyBorder="1" applyAlignment="1">
      <alignment horizontal="center" vertical="center"/>
    </xf>
    <xf numFmtId="9" fontId="46" fillId="3" borderId="29" xfId="5" applyNumberFormat="1" applyFont="1" applyFill="1" applyBorder="1" applyAlignment="1" applyProtection="1">
      <alignment horizontal="center" vertical="center"/>
      <protection locked="0"/>
    </xf>
    <xf numFmtId="9" fontId="46" fillId="3" borderId="30" xfId="5" applyNumberFormat="1" applyFont="1" applyFill="1" applyBorder="1" applyAlignment="1" applyProtection="1">
      <alignment horizontal="center" vertical="center"/>
      <protection locked="0"/>
    </xf>
    <xf numFmtId="0" fontId="68" fillId="11" borderId="31" xfId="10" applyFont="1" applyFill="1" applyBorder="1" applyAlignment="1">
      <alignment horizontal="center" vertical="center" wrapText="1"/>
    </xf>
    <xf numFmtId="0" fontId="68" fillId="11" borderId="0" xfId="10" applyFont="1" applyFill="1" applyAlignment="1">
      <alignment horizontal="center" vertical="center" wrapText="1"/>
    </xf>
    <xf numFmtId="0" fontId="68" fillId="11" borderId="32" xfId="10" applyFont="1" applyFill="1" applyBorder="1" applyAlignment="1">
      <alignment horizontal="center" vertical="center" wrapText="1"/>
    </xf>
    <xf numFmtId="0" fontId="71" fillId="10" borderId="63" xfId="10" applyFont="1" applyFill="1" applyBorder="1" applyAlignment="1">
      <alignment horizontal="center" vertical="center" wrapText="1"/>
    </xf>
    <xf numFmtId="0" fontId="71" fillId="10" borderId="64" xfId="10" applyFont="1" applyFill="1" applyBorder="1" applyAlignment="1">
      <alignment horizontal="center" vertical="center" wrapText="1"/>
    </xf>
    <xf numFmtId="0" fontId="71" fillId="10" borderId="65" xfId="10" applyFont="1" applyFill="1" applyBorder="1" applyAlignment="1">
      <alignment horizontal="center" vertical="center" wrapText="1"/>
    </xf>
    <xf numFmtId="0" fontId="68" fillId="0" borderId="41" xfId="10" applyFont="1" applyBorder="1" applyAlignment="1">
      <alignment horizontal="center" vertical="center" wrapText="1"/>
    </xf>
    <xf numFmtId="0" fontId="68" fillId="0" borderId="42" xfId="10" applyFont="1" applyBorder="1" applyAlignment="1">
      <alignment horizontal="center" vertical="center" wrapText="1"/>
    </xf>
    <xf numFmtId="9" fontId="75" fillId="0" borderId="33" xfId="5" applyNumberFormat="1" applyFont="1" applyBorder="1" applyAlignment="1" applyProtection="1">
      <alignment horizontal="center" vertical="center"/>
      <protection locked="0"/>
    </xf>
    <xf numFmtId="0" fontId="7" fillId="0" borderId="63" xfId="10" applyFont="1" applyBorder="1" applyAlignment="1">
      <alignment horizontal="center" vertical="center" wrapText="1"/>
    </xf>
    <xf numFmtId="0" fontId="7" fillId="0" borderId="64" xfId="10" applyFont="1" applyBorder="1" applyAlignment="1">
      <alignment horizontal="center" vertical="center" wrapText="1"/>
    </xf>
    <xf numFmtId="0" fontId="7" fillId="0" borderId="65" xfId="10" applyFont="1" applyBorder="1" applyAlignment="1">
      <alignment horizontal="center" vertical="center" wrapText="1"/>
    </xf>
    <xf numFmtId="0" fontId="64" fillId="13" borderId="41" xfId="10" applyFont="1" applyFill="1" applyBorder="1" applyAlignment="1">
      <alignment horizontal="center" vertical="center" wrapText="1"/>
    </xf>
    <xf numFmtId="0" fontId="64" fillId="13" borderId="44" xfId="10" applyFont="1" applyFill="1" applyBorder="1" applyAlignment="1">
      <alignment horizontal="center" vertical="center" wrapText="1"/>
    </xf>
    <xf numFmtId="0" fontId="65" fillId="0" borderId="37" xfId="10" applyFont="1" applyBorder="1" applyAlignment="1">
      <alignment horizontal="center" vertical="center" wrapText="1"/>
    </xf>
    <xf numFmtId="0" fontId="65" fillId="0" borderId="71" xfId="10" applyFont="1" applyBorder="1" applyAlignment="1">
      <alignment horizontal="center" vertical="center" wrapText="1"/>
    </xf>
    <xf numFmtId="0" fontId="65" fillId="0" borderId="53" xfId="10" applyFont="1" applyBorder="1" applyAlignment="1">
      <alignment horizontal="center" vertical="center" wrapText="1"/>
    </xf>
    <xf numFmtId="0" fontId="64" fillId="0" borderId="37" xfId="10" applyFont="1" applyBorder="1" applyAlignment="1">
      <alignment horizontal="center" vertical="center"/>
    </xf>
    <xf numFmtId="0" fontId="64" fillId="0" borderId="71" xfId="10" applyFont="1" applyBorder="1" applyAlignment="1">
      <alignment horizontal="center" vertical="center"/>
    </xf>
    <xf numFmtId="0" fontId="64" fillId="0" borderId="53" xfId="10" applyFont="1" applyBorder="1" applyAlignment="1">
      <alignment horizontal="center" vertical="center"/>
    </xf>
    <xf numFmtId="0" fontId="66" fillId="0" borderId="63" xfId="10" applyFont="1" applyBorder="1" applyAlignment="1">
      <alignment horizontal="center" vertical="center" wrapText="1"/>
    </xf>
    <xf numFmtId="0" fontId="66" fillId="0" borderId="64" xfId="10" applyFont="1" applyBorder="1" applyAlignment="1">
      <alignment horizontal="center" vertical="center" wrapText="1"/>
    </xf>
    <xf numFmtId="0" fontId="66" fillId="0" borderId="65" xfId="10" applyFont="1" applyBorder="1" applyAlignment="1">
      <alignment horizontal="center" vertical="center" wrapText="1"/>
    </xf>
    <xf numFmtId="0" fontId="71" fillId="13" borderId="29" xfId="9" applyFont="1" applyFill="1" applyBorder="1" applyAlignment="1">
      <alignment horizontal="center" vertical="center"/>
    </xf>
    <xf numFmtId="0" fontId="71" fillId="13" borderId="30" xfId="9" applyFont="1" applyFill="1" applyBorder="1" applyAlignment="1">
      <alignment horizontal="center" vertical="center"/>
    </xf>
    <xf numFmtId="0" fontId="71" fillId="13" borderId="31" xfId="9" applyFont="1" applyFill="1" applyBorder="1" applyAlignment="1">
      <alignment horizontal="center" vertical="center"/>
    </xf>
    <xf numFmtId="0" fontId="71" fillId="13" borderId="32" xfId="9" applyFont="1" applyFill="1" applyBorder="1" applyAlignment="1">
      <alignment horizontal="center" vertical="center"/>
    </xf>
    <xf numFmtId="0" fontId="71" fillId="13" borderId="33" xfId="9" applyFont="1" applyFill="1" applyBorder="1" applyAlignment="1">
      <alignment horizontal="center" vertical="center"/>
    </xf>
    <xf numFmtId="0" fontId="71" fillId="13" borderId="43" xfId="9" applyFont="1" applyFill="1" applyBorder="1" applyAlignment="1">
      <alignment horizontal="center" vertical="center"/>
    </xf>
    <xf numFmtId="0" fontId="71" fillId="13" borderId="41" xfId="9" applyFont="1" applyFill="1" applyBorder="1" applyAlignment="1">
      <alignment horizontal="center" vertical="center"/>
    </xf>
    <xf numFmtId="0" fontId="71" fillId="13" borderId="44" xfId="9" applyFont="1" applyFill="1" applyBorder="1" applyAlignment="1">
      <alignment horizontal="center" vertical="center"/>
    </xf>
    <xf numFmtId="0" fontId="71" fillId="13" borderId="42" xfId="9" applyFont="1" applyFill="1" applyBorder="1" applyAlignment="1">
      <alignment horizontal="center" vertical="center"/>
    </xf>
    <xf numFmtId="0" fontId="77" fillId="3" borderId="78" xfId="10" applyFont="1" applyFill="1" applyBorder="1" applyAlignment="1">
      <alignment horizontal="center"/>
    </xf>
    <xf numFmtId="0" fontId="77" fillId="3" borderId="45" xfId="10" applyFont="1" applyFill="1" applyBorder="1" applyAlignment="1">
      <alignment horizontal="center"/>
    </xf>
    <xf numFmtId="0" fontId="24" fillId="3" borderId="38" xfId="10" applyFont="1" applyFill="1" applyBorder="1" applyAlignment="1">
      <alignment horizontal="center" vertical="center"/>
    </xf>
    <xf numFmtId="0" fontId="24" fillId="3" borderId="80" xfId="10" applyFont="1" applyFill="1" applyBorder="1" applyAlignment="1">
      <alignment horizontal="center" vertical="center"/>
    </xf>
    <xf numFmtId="0" fontId="72" fillId="13" borderId="15" xfId="10" applyFont="1" applyFill="1" applyBorder="1" applyAlignment="1">
      <alignment horizontal="center" vertical="center"/>
    </xf>
    <xf numFmtId="0" fontId="72" fillId="13" borderId="45" xfId="10" applyFont="1" applyFill="1" applyBorder="1" applyAlignment="1">
      <alignment horizontal="center" vertical="center"/>
    </xf>
    <xf numFmtId="0" fontId="24" fillId="0" borderId="38" xfId="10" applyFont="1" applyBorder="1" applyAlignment="1">
      <alignment horizontal="center" vertical="center"/>
    </xf>
    <xf numFmtId="0" fontId="24" fillId="0" borderId="80" xfId="10" applyFont="1" applyBorder="1" applyAlignment="1">
      <alignment horizontal="center" vertical="center"/>
    </xf>
    <xf numFmtId="0" fontId="72" fillId="13" borderId="29" xfId="10" applyFont="1" applyFill="1" applyBorder="1" applyAlignment="1">
      <alignment horizontal="center" vertical="center"/>
    </xf>
    <xf numFmtId="0" fontId="72" fillId="13" borderId="30" xfId="10" applyFont="1" applyFill="1" applyBorder="1" applyAlignment="1">
      <alignment horizontal="center" vertical="center"/>
    </xf>
    <xf numFmtId="0" fontId="72" fillId="13" borderId="33" xfId="10" applyFont="1" applyFill="1" applyBorder="1" applyAlignment="1">
      <alignment horizontal="center" vertical="center"/>
    </xf>
    <xf numFmtId="0" fontId="72" fillId="13" borderId="43" xfId="10" applyFont="1" applyFill="1" applyBorder="1" applyAlignment="1">
      <alignment horizontal="center" vertical="center"/>
    </xf>
    <xf numFmtId="0" fontId="74" fillId="0" borderId="37" xfId="10" applyFont="1" applyBorder="1" applyAlignment="1">
      <alignment horizontal="center" vertical="center" wrapText="1"/>
    </xf>
    <xf numFmtId="0" fontId="74" fillId="0" borderId="71" xfId="10" applyFont="1" applyBorder="1" applyAlignment="1">
      <alignment horizontal="center" vertical="center" wrapText="1"/>
    </xf>
    <xf numFmtId="0" fontId="74" fillId="0" borderId="53" xfId="10" applyFont="1" applyBorder="1" applyAlignment="1">
      <alignment horizontal="center" vertical="center" wrapText="1"/>
    </xf>
    <xf numFmtId="0" fontId="68" fillId="0" borderId="37" xfId="10" applyFont="1" applyBorder="1" applyAlignment="1">
      <alignment horizontal="center" vertical="center" wrapText="1"/>
    </xf>
    <xf numFmtId="0" fontId="68" fillId="0" borderId="53" xfId="10" applyFont="1" applyBorder="1" applyAlignment="1">
      <alignment horizontal="center" vertical="center" wrapText="1"/>
    </xf>
    <xf numFmtId="1" fontId="64" fillId="9" borderId="7" xfId="11" applyNumberFormat="1" applyFont="1" applyFill="1" applyBorder="1" applyAlignment="1">
      <alignment horizontal="center" vertical="center"/>
    </xf>
    <xf numFmtId="1" fontId="64" fillId="9" borderId="9" xfId="11" applyNumberFormat="1" applyFont="1" applyFill="1" applyBorder="1" applyAlignment="1">
      <alignment horizontal="center" vertical="center"/>
    </xf>
    <xf numFmtId="1" fontId="64" fillId="9" borderId="67" xfId="11" applyNumberFormat="1" applyFont="1" applyFill="1" applyBorder="1" applyAlignment="1">
      <alignment horizontal="center" vertical="center"/>
    </xf>
    <xf numFmtId="1" fontId="64" fillId="9" borderId="51" xfId="11" applyNumberFormat="1" applyFont="1" applyFill="1" applyBorder="1" applyAlignment="1">
      <alignment horizontal="center" vertical="center"/>
    </xf>
    <xf numFmtId="0" fontId="64" fillId="0" borderId="36" xfId="10" applyFont="1" applyBorder="1" applyAlignment="1">
      <alignment horizontal="center" vertical="center" wrapText="1"/>
    </xf>
    <xf numFmtId="0" fontId="64" fillId="0" borderId="56" xfId="10" applyFont="1" applyBorder="1" applyAlignment="1">
      <alignment horizontal="center" vertical="center" wrapText="1"/>
    </xf>
    <xf numFmtId="0" fontId="64" fillId="9" borderId="24" xfId="10" applyFont="1" applyFill="1" applyBorder="1" applyAlignment="1">
      <alignment horizontal="center" vertical="center" wrapText="1"/>
    </xf>
    <xf numFmtId="0" fontId="64" fillId="9" borderId="5" xfId="10" applyFont="1" applyFill="1" applyBorder="1" applyAlignment="1">
      <alignment horizontal="center" vertical="center" wrapText="1"/>
    </xf>
    <xf numFmtId="0" fontId="64" fillId="9" borderId="26" xfId="10" applyFont="1" applyFill="1" applyBorder="1" applyAlignment="1">
      <alignment horizontal="center" vertical="center" wrapText="1"/>
    </xf>
    <xf numFmtId="0" fontId="64" fillId="9" borderId="27" xfId="10" applyFont="1" applyFill="1" applyBorder="1" applyAlignment="1">
      <alignment horizontal="center" vertical="center" wrapText="1"/>
    </xf>
    <xf numFmtId="0" fontId="65" fillId="9" borderId="5" xfId="10" applyFont="1" applyFill="1" applyBorder="1" applyAlignment="1">
      <alignment horizontal="center" vertical="center" wrapText="1"/>
    </xf>
    <xf numFmtId="0" fontId="65" fillId="9" borderId="27" xfId="10" applyFont="1" applyFill="1" applyBorder="1" applyAlignment="1">
      <alignment horizontal="center" vertical="center" wrapText="1"/>
    </xf>
    <xf numFmtId="0" fontId="65" fillId="9" borderId="31" xfId="10" applyFont="1" applyFill="1" applyBorder="1" applyAlignment="1">
      <alignment horizontal="center" vertical="center"/>
    </xf>
    <xf numFmtId="0" fontId="65" fillId="9" borderId="0" xfId="10" applyFont="1" applyFill="1" applyAlignment="1">
      <alignment horizontal="center" vertical="center"/>
    </xf>
    <xf numFmtId="0" fontId="65" fillId="9" borderId="38" xfId="10" applyFont="1" applyFill="1" applyBorder="1" applyAlignment="1">
      <alignment horizontal="center" vertical="center"/>
    </xf>
    <xf numFmtId="0" fontId="65" fillId="9" borderId="50" xfId="10" applyFont="1" applyFill="1" applyBorder="1" applyAlignment="1">
      <alignment horizontal="center" vertical="center"/>
    </xf>
    <xf numFmtId="0" fontId="65" fillId="9" borderId="51" xfId="10" applyFont="1" applyFill="1" applyBorder="1" applyAlignment="1">
      <alignment horizontal="center" vertical="center"/>
    </xf>
    <xf numFmtId="0" fontId="65" fillId="9" borderId="67" xfId="10" applyFont="1" applyFill="1" applyBorder="1" applyAlignment="1">
      <alignment horizontal="center" vertical="center"/>
    </xf>
    <xf numFmtId="0" fontId="65" fillId="3" borderId="0" xfId="10" applyFont="1" applyFill="1" applyAlignment="1">
      <alignment horizontal="center" vertical="center"/>
    </xf>
    <xf numFmtId="0" fontId="65" fillId="0" borderId="11" xfId="10" applyFont="1" applyBorder="1" applyAlignment="1">
      <alignment horizontal="center" vertical="center" wrapText="1"/>
    </xf>
    <xf numFmtId="0" fontId="65" fillId="0" borderId="12" xfId="10" applyFont="1" applyBorder="1" applyAlignment="1">
      <alignment horizontal="center" vertical="center" wrapText="1"/>
    </xf>
    <xf numFmtId="0" fontId="65" fillId="0" borderId="66" xfId="10" applyFont="1" applyBorder="1" applyAlignment="1">
      <alignment horizontal="center" vertical="center" wrapText="1"/>
    </xf>
    <xf numFmtId="0" fontId="65" fillId="0" borderId="26" xfId="10" applyFont="1" applyBorder="1" applyAlignment="1">
      <alignment horizontal="center" vertical="center" wrapText="1"/>
    </xf>
    <xf numFmtId="0" fontId="65" fillId="0" borderId="27" xfId="10" applyFont="1" applyBorder="1" applyAlignment="1">
      <alignment horizontal="center" vertical="center" wrapText="1"/>
    </xf>
    <xf numFmtId="0" fontId="65" fillId="0" borderId="67" xfId="10" applyFont="1" applyBorder="1" applyAlignment="1">
      <alignment horizontal="center" vertical="center" wrapText="1"/>
    </xf>
    <xf numFmtId="0" fontId="64" fillId="0" borderId="1" xfId="10" applyFont="1" applyBorder="1" applyAlignment="1">
      <alignment horizontal="left" vertical="center" wrapText="1"/>
    </xf>
    <xf numFmtId="0" fontId="64" fillId="0" borderId="37" xfId="10" applyFont="1" applyBorder="1" applyAlignment="1">
      <alignment horizontal="left" vertical="center" wrapText="1"/>
    </xf>
    <xf numFmtId="0" fontId="64" fillId="0" borderId="71" xfId="10" applyFont="1" applyBorder="1" applyAlignment="1">
      <alignment horizontal="left" vertical="center" wrapText="1"/>
    </xf>
    <xf numFmtId="0" fontId="64" fillId="13" borderId="72" xfId="10" applyFont="1" applyFill="1" applyBorder="1" applyAlignment="1">
      <alignment horizontal="center" vertical="center" wrapText="1"/>
    </xf>
    <xf numFmtId="0" fontId="64" fillId="13" borderId="73" xfId="10" applyFont="1" applyFill="1" applyBorder="1" applyAlignment="1">
      <alignment horizontal="center" vertical="center" wrapText="1"/>
    </xf>
    <xf numFmtId="0" fontId="64" fillId="13" borderId="79" xfId="10" applyFont="1" applyFill="1" applyBorder="1" applyAlignment="1">
      <alignment horizontal="center" vertical="center" wrapText="1"/>
    </xf>
    <xf numFmtId="0" fontId="64" fillId="13" borderId="11" xfId="10" applyFont="1" applyFill="1" applyBorder="1" applyAlignment="1">
      <alignment horizontal="center" vertical="center" wrapText="1"/>
    </xf>
    <xf numFmtId="0" fontId="64" fillId="13" borderId="35" xfId="10" applyFont="1" applyFill="1" applyBorder="1" applyAlignment="1">
      <alignment horizontal="center" vertical="center" wrapText="1"/>
    </xf>
    <xf numFmtId="0" fontId="64" fillId="13" borderId="18" xfId="10" applyFont="1" applyFill="1" applyBorder="1" applyAlignment="1">
      <alignment horizontal="center" vertical="center" wrapText="1"/>
    </xf>
    <xf numFmtId="0" fontId="64" fillId="13" borderId="25" xfId="10" applyFont="1" applyFill="1" applyBorder="1" applyAlignment="1">
      <alignment horizontal="center" vertical="center" wrapText="1"/>
    </xf>
    <xf numFmtId="0" fontId="64" fillId="13" borderId="20" xfId="10" applyFont="1" applyFill="1" applyBorder="1" applyAlignment="1">
      <alignment horizontal="center" vertical="center" wrapText="1"/>
    </xf>
    <xf numFmtId="0" fontId="64" fillId="13" borderId="21" xfId="10" applyFont="1" applyFill="1" applyBorder="1" applyAlignment="1">
      <alignment horizontal="center" vertical="center" wrapText="1"/>
    </xf>
    <xf numFmtId="0" fontId="64" fillId="13" borderId="42" xfId="10" applyFont="1" applyFill="1" applyBorder="1" applyAlignment="1">
      <alignment horizontal="center" vertical="center" wrapText="1"/>
    </xf>
    <xf numFmtId="0" fontId="65" fillId="16" borderId="2" xfId="10" applyFont="1" applyFill="1" applyBorder="1" applyAlignment="1">
      <alignment horizontal="left" vertical="center" wrapText="1"/>
    </xf>
    <xf numFmtId="0" fontId="65" fillId="16" borderId="3" xfId="10" applyFont="1" applyFill="1" applyBorder="1" applyAlignment="1">
      <alignment horizontal="left" vertical="center" wrapText="1"/>
    </xf>
    <xf numFmtId="0" fontId="64" fillId="13" borderId="41" xfId="10" applyFont="1" applyFill="1" applyBorder="1" applyAlignment="1">
      <alignment horizontal="center" vertical="center"/>
    </xf>
    <xf numFmtId="0" fontId="64" fillId="13" borderId="42" xfId="10" applyFont="1" applyFill="1" applyBorder="1" applyAlignment="1">
      <alignment horizontal="center" vertical="center"/>
    </xf>
    <xf numFmtId="0" fontId="65" fillId="0" borderId="13" xfId="10" applyFont="1" applyBorder="1" applyAlignment="1">
      <alignment horizontal="center" vertical="center" wrapText="1"/>
    </xf>
    <xf numFmtId="0" fontId="65" fillId="0" borderId="5" xfId="10" applyFont="1" applyBorder="1" applyAlignment="1">
      <alignment horizontal="center" vertical="center" wrapText="1"/>
    </xf>
    <xf numFmtId="0" fontId="65" fillId="0" borderId="13" xfId="10" quotePrefix="1" applyFont="1" applyBorder="1" applyAlignment="1">
      <alignment horizontal="justify" vertical="center" wrapText="1"/>
    </xf>
    <xf numFmtId="0" fontId="65" fillId="0" borderId="5" xfId="10" quotePrefix="1" applyFont="1" applyBorder="1" applyAlignment="1">
      <alignment horizontal="justify" vertical="center" wrapText="1"/>
    </xf>
    <xf numFmtId="0" fontId="65" fillId="0" borderId="13" xfId="9" applyFont="1" applyBorder="1" applyAlignment="1">
      <alignment horizontal="center" vertical="center" wrapText="1"/>
    </xf>
    <xf numFmtId="0" fontId="65" fillId="0" borderId="5" xfId="9" applyFont="1" applyBorder="1" applyAlignment="1">
      <alignment horizontal="center" vertical="center" wrapText="1"/>
    </xf>
    <xf numFmtId="0" fontId="1" fillId="0" borderId="13" xfId="5" applyFont="1" applyBorder="1" applyAlignment="1" applyProtection="1">
      <alignment horizontal="center" vertical="center"/>
      <protection locked="0"/>
    </xf>
    <xf numFmtId="0" fontId="1" fillId="0" borderId="13" xfId="5" applyBorder="1" applyAlignment="1" applyProtection="1">
      <alignment horizontal="center" vertical="center"/>
      <protection locked="0"/>
    </xf>
    <xf numFmtId="9" fontId="65" fillId="0" borderId="13" xfId="9" applyNumberFormat="1" applyFont="1" applyBorder="1" applyAlignment="1">
      <alignment horizontal="center" vertical="center" wrapText="1"/>
    </xf>
    <xf numFmtId="9" fontId="65" fillId="0" borderId="5" xfId="9" applyNumberFormat="1" applyFont="1" applyBorder="1" applyAlignment="1">
      <alignment horizontal="center" vertical="center" wrapText="1"/>
    </xf>
    <xf numFmtId="0" fontId="64" fillId="13" borderId="11" xfId="9" applyFont="1" applyFill="1" applyBorder="1" applyAlignment="1">
      <alignment horizontal="center" vertical="center" wrapText="1"/>
    </xf>
    <xf numFmtId="0" fontId="64" fillId="13" borderId="35" xfId="9" applyFont="1" applyFill="1" applyBorder="1" applyAlignment="1">
      <alignment horizontal="center" vertical="center" wrapText="1"/>
    </xf>
    <xf numFmtId="0" fontId="65" fillId="0" borderId="2" xfId="9" applyFont="1" applyBorder="1" applyAlignment="1">
      <alignment horizontal="center" vertical="center" wrapText="1"/>
    </xf>
    <xf numFmtId="9" fontId="65" fillId="0" borderId="2" xfId="9" applyNumberFormat="1" applyFont="1" applyBorder="1" applyAlignment="1">
      <alignment horizontal="center" vertical="center" wrapText="1"/>
    </xf>
    <xf numFmtId="0" fontId="23" fillId="0" borderId="20" xfId="10" applyFont="1" applyBorder="1" applyAlignment="1">
      <alignment horizontal="center" vertical="center" wrapText="1"/>
    </xf>
    <xf numFmtId="0" fontId="23" fillId="0" borderId="24" xfId="10" applyFont="1" applyBorder="1" applyAlignment="1">
      <alignment horizontal="center" vertical="center" wrapText="1"/>
    </xf>
    <xf numFmtId="0" fontId="65" fillId="0" borderId="2" xfId="10" applyFont="1" applyBorder="1" applyAlignment="1">
      <alignment horizontal="center" vertical="center" wrapText="1"/>
    </xf>
    <xf numFmtId="0" fontId="74" fillId="0" borderId="2" xfId="10" applyFont="1" applyBorder="1" applyAlignment="1">
      <alignment horizontal="center" vertical="center" wrapText="1"/>
    </xf>
    <xf numFmtId="0" fontId="74" fillId="0" borderId="5" xfId="10" applyFont="1" applyBorder="1" applyAlignment="1">
      <alignment horizontal="center" vertical="center" wrapText="1"/>
    </xf>
    <xf numFmtId="0" fontId="65" fillId="0" borderId="2" xfId="10" quotePrefix="1" applyFont="1" applyBorder="1" applyAlignment="1">
      <alignment horizontal="justify" vertical="center" wrapText="1"/>
    </xf>
    <xf numFmtId="0" fontId="23" fillId="0" borderId="54" xfId="10" applyFont="1" applyBorder="1" applyAlignment="1">
      <alignment horizontal="center" vertical="center" wrapText="1"/>
    </xf>
    <xf numFmtId="9" fontId="65" fillId="17" borderId="16" xfId="11" applyFont="1" applyFill="1" applyBorder="1" applyAlignment="1">
      <alignment horizontal="center" vertical="center"/>
    </xf>
    <xf numFmtId="9" fontId="65" fillId="17" borderId="9" xfId="11" applyFont="1" applyFill="1" applyBorder="1" applyAlignment="1">
      <alignment horizontal="center" vertical="center"/>
    </xf>
    <xf numFmtId="0" fontId="74" fillId="17" borderId="17" xfId="10" applyFont="1" applyFill="1" applyBorder="1" applyAlignment="1">
      <alignment horizontal="center" vertical="center" wrapText="1"/>
    </xf>
    <xf numFmtId="0" fontId="74" fillId="17" borderId="19" xfId="10" applyFont="1" applyFill="1" applyBorder="1" applyAlignment="1">
      <alignment horizontal="center" vertical="center" wrapText="1"/>
    </xf>
    <xf numFmtId="9" fontId="65" fillId="0" borderId="12" xfId="9" applyNumberFormat="1" applyFont="1" applyBorder="1" applyAlignment="1">
      <alignment horizontal="center" vertical="center" wrapText="1"/>
    </xf>
    <xf numFmtId="9" fontId="65" fillId="0" borderId="1" xfId="9" applyNumberFormat="1" applyFont="1" applyBorder="1" applyAlignment="1">
      <alignment horizontal="center" vertical="center" wrapText="1"/>
    </xf>
    <xf numFmtId="0" fontId="65" fillId="0" borderId="12" xfId="9" applyFont="1" applyBorder="1" applyAlignment="1">
      <alignment horizontal="center" vertical="center" wrapText="1"/>
    </xf>
    <xf numFmtId="0" fontId="74" fillId="17" borderId="21" xfId="10" applyFont="1" applyFill="1" applyBorder="1" applyAlignment="1">
      <alignment horizontal="center" vertical="center" wrapText="1"/>
    </xf>
    <xf numFmtId="0" fontId="24" fillId="3" borderId="7" xfId="10" applyFont="1" applyFill="1" applyBorder="1" applyAlignment="1">
      <alignment horizontal="center" vertical="center"/>
    </xf>
    <xf numFmtId="0" fontId="24" fillId="3" borderId="9" xfId="10" applyFont="1" applyFill="1" applyBorder="1" applyAlignment="1">
      <alignment horizontal="center" vertical="center"/>
    </xf>
    <xf numFmtId="9" fontId="65" fillId="17" borderId="80" xfId="11" applyFont="1" applyFill="1" applyBorder="1" applyAlignment="1">
      <alignment horizontal="center" vertical="center"/>
    </xf>
    <xf numFmtId="0" fontId="1" fillId="0" borderId="2" xfId="5" applyFont="1" applyBorder="1" applyAlignment="1" applyProtection="1">
      <alignment horizontal="center" vertical="center"/>
      <protection locked="0"/>
    </xf>
    <xf numFmtId="0" fontId="1" fillId="0" borderId="2" xfId="5" applyBorder="1" applyAlignment="1" applyProtection="1">
      <alignment horizontal="center" vertical="center"/>
      <protection locked="0"/>
    </xf>
    <xf numFmtId="0" fontId="24" fillId="0" borderId="7" xfId="10" applyFont="1" applyBorder="1" applyAlignment="1">
      <alignment horizontal="center" vertical="center"/>
    </xf>
    <xf numFmtId="0" fontId="24" fillId="0" borderId="9" xfId="10" applyFont="1" applyBorder="1" applyAlignment="1">
      <alignment horizontal="center" vertical="center"/>
    </xf>
    <xf numFmtId="0" fontId="64" fillId="0" borderId="50" xfId="10" applyFont="1" applyBorder="1" applyAlignment="1">
      <alignment horizontal="center" vertical="center" wrapText="1"/>
    </xf>
    <xf numFmtId="0" fontId="64" fillId="0" borderId="78" xfId="10" applyFont="1" applyBorder="1" applyAlignment="1">
      <alignment horizontal="center" vertical="center" wrapText="1"/>
    </xf>
    <xf numFmtId="0" fontId="64" fillId="0" borderId="81" xfId="10" applyFont="1" applyBorder="1" applyAlignment="1">
      <alignment horizontal="center" vertical="center" wrapText="1"/>
    </xf>
    <xf numFmtId="0" fontId="65" fillId="9" borderId="81" xfId="10" applyFont="1" applyFill="1" applyBorder="1" applyAlignment="1">
      <alignment horizontal="center" vertical="center"/>
    </xf>
    <xf numFmtId="9" fontId="65" fillId="13" borderId="82" xfId="10" applyNumberFormat="1" applyFont="1" applyFill="1" applyBorder="1" applyAlignment="1">
      <alignment horizontal="center" vertical="center"/>
    </xf>
    <xf numFmtId="9" fontId="65" fillId="13" borderId="64" xfId="10" applyNumberFormat="1" applyFont="1" applyFill="1" applyBorder="1" applyAlignment="1">
      <alignment horizontal="center" vertical="center"/>
    </xf>
    <xf numFmtId="0" fontId="68" fillId="0" borderId="83" xfId="10" applyFont="1" applyBorder="1" applyAlignment="1">
      <alignment horizontal="left" vertical="center" wrapText="1"/>
    </xf>
    <xf numFmtId="0" fontId="68" fillId="0" borderId="84" xfId="10" applyFont="1" applyBorder="1" applyAlignment="1">
      <alignment horizontal="left" vertical="center" wrapText="1"/>
    </xf>
    <xf numFmtId="0" fontId="74" fillId="0" borderId="1" xfId="10" applyFont="1" applyBorder="1" applyAlignment="1">
      <alignment horizontal="center" vertical="center" wrapText="1"/>
    </xf>
    <xf numFmtId="0" fontId="68" fillId="0" borderId="8" xfId="10" applyFont="1" applyBorder="1" applyAlignment="1">
      <alignment horizontal="center" vertical="center" wrapText="1"/>
    </xf>
    <xf numFmtId="0" fontId="68" fillId="11" borderId="75" xfId="10" applyFont="1" applyFill="1" applyBorder="1" applyAlignment="1">
      <alignment horizontal="center" vertical="center" wrapText="1"/>
    </xf>
    <xf numFmtId="0" fontId="68" fillId="11" borderId="77" xfId="10" applyFont="1" applyFill="1" applyBorder="1" applyAlignment="1">
      <alignment horizontal="center" vertical="center" wrapText="1"/>
    </xf>
    <xf numFmtId="0" fontId="68" fillId="11" borderId="76" xfId="10" applyFont="1" applyFill="1" applyBorder="1" applyAlignment="1">
      <alignment horizontal="center" vertical="center" wrapText="1"/>
    </xf>
    <xf numFmtId="0" fontId="65" fillId="9" borderId="32" xfId="10" applyFont="1" applyFill="1" applyBorder="1" applyAlignment="1">
      <alignment horizontal="center" vertical="center"/>
    </xf>
    <xf numFmtId="0" fontId="64" fillId="13" borderId="75" xfId="10" applyFont="1" applyFill="1" applyBorder="1" applyAlignment="1">
      <alignment horizontal="center" vertical="center" wrapText="1"/>
    </xf>
    <xf numFmtId="0" fontId="64" fillId="13" borderId="77" xfId="10" applyFont="1" applyFill="1" applyBorder="1" applyAlignment="1">
      <alignment horizontal="center" vertical="center" wrapText="1"/>
    </xf>
    <xf numFmtId="0" fontId="65" fillId="13" borderId="77" xfId="10" applyFont="1" applyFill="1" applyBorder="1" applyAlignment="1">
      <alignment horizontal="center" vertical="center" wrapText="1"/>
    </xf>
    <xf numFmtId="0" fontId="68" fillId="11" borderId="63" xfId="10" applyFont="1" applyFill="1" applyBorder="1" applyAlignment="1">
      <alignment horizontal="center" vertical="center" wrapText="1"/>
    </xf>
    <xf numFmtId="0" fontId="68" fillId="11" borderId="64" xfId="10" applyFont="1" applyFill="1" applyBorder="1" applyAlignment="1">
      <alignment horizontal="center" vertical="center" wrapText="1"/>
    </xf>
    <xf numFmtId="0" fontId="68" fillId="11" borderId="65" xfId="10" applyFont="1" applyFill="1" applyBorder="1" applyAlignment="1">
      <alignment horizontal="center" vertical="center" wrapText="1"/>
    </xf>
    <xf numFmtId="0" fontId="68" fillId="0" borderId="31" xfId="10" applyFont="1" applyBorder="1" applyAlignment="1">
      <alignment horizontal="center" vertical="center" wrapText="1"/>
    </xf>
    <xf numFmtId="0" fontId="82" fillId="3" borderId="38" xfId="9" applyFont="1" applyFill="1" applyBorder="1" applyAlignment="1">
      <alignment horizontal="left"/>
    </xf>
    <xf numFmtId="0" fontId="82" fillId="3" borderId="0" xfId="9" applyFont="1" applyFill="1" applyAlignment="1">
      <alignment horizontal="left"/>
    </xf>
    <xf numFmtId="0" fontId="64" fillId="13" borderId="31" xfId="10" applyFont="1" applyFill="1" applyBorder="1" applyAlignment="1">
      <alignment horizontal="center" vertical="center" wrapText="1"/>
    </xf>
    <xf numFmtId="0" fontId="74" fillId="0" borderId="37" xfId="10" applyFont="1" applyBorder="1" applyAlignment="1">
      <alignment horizontal="center" vertical="center"/>
    </xf>
    <xf numFmtId="0" fontId="74" fillId="0" borderId="53" xfId="10" applyFont="1" applyBorder="1" applyAlignment="1">
      <alignment horizontal="center" vertical="center"/>
    </xf>
    <xf numFmtId="9" fontId="82" fillId="3" borderId="3" xfId="7" applyFont="1" applyFill="1" applyBorder="1" applyAlignment="1">
      <alignment horizontal="left"/>
    </xf>
    <xf numFmtId="9" fontId="82" fillId="3" borderId="4" xfId="7" applyFont="1" applyFill="1" applyBorder="1" applyAlignment="1">
      <alignment horizontal="left"/>
    </xf>
    <xf numFmtId="0" fontId="68" fillId="0" borderId="1" xfId="10" applyFont="1" applyBorder="1" applyAlignment="1">
      <alignment horizontal="center" vertical="center" wrapText="1"/>
    </xf>
    <xf numFmtId="0" fontId="68" fillId="0" borderId="2" xfId="10" applyFont="1" applyBorder="1" applyAlignment="1">
      <alignment horizontal="center" vertical="center"/>
    </xf>
    <xf numFmtId="0" fontId="74" fillId="0" borderId="2" xfId="10" applyFont="1" applyBorder="1" applyAlignment="1">
      <alignment horizontal="center" vertical="center"/>
    </xf>
    <xf numFmtId="0" fontId="74" fillId="0" borderId="1" xfId="10" applyFont="1" applyBorder="1" applyAlignment="1">
      <alignment horizontal="center" vertical="center"/>
    </xf>
    <xf numFmtId="0" fontId="68" fillId="8" borderId="96" xfId="10" applyFont="1" applyFill="1" applyBorder="1" applyAlignment="1">
      <alignment horizontal="left" vertical="center" wrapText="1"/>
    </xf>
    <xf numFmtId="0" fontId="68" fillId="8" borderId="95" xfId="10" applyFont="1" applyFill="1" applyBorder="1" applyAlignment="1">
      <alignment horizontal="left" vertical="center" wrapText="1"/>
    </xf>
    <xf numFmtId="0" fontId="68" fillId="8" borderId="94" xfId="10" applyFont="1" applyFill="1" applyBorder="1" applyAlignment="1">
      <alignment horizontal="left" vertical="center" wrapText="1"/>
    </xf>
    <xf numFmtId="0" fontId="68" fillId="8" borderId="70" xfId="10" applyFont="1" applyFill="1" applyBorder="1" applyAlignment="1">
      <alignment horizontal="left" vertical="center" wrapText="1"/>
    </xf>
    <xf numFmtId="0" fontId="68" fillId="8" borderId="91" xfId="10" applyFont="1" applyFill="1" applyBorder="1" applyAlignment="1">
      <alignment horizontal="left" vertical="center" wrapText="1"/>
    </xf>
    <xf numFmtId="0" fontId="68" fillId="8" borderId="89" xfId="10" applyFont="1" applyFill="1" applyBorder="1" applyAlignment="1">
      <alignment horizontal="left" vertical="center" wrapText="1"/>
    </xf>
    <xf numFmtId="0" fontId="68" fillId="0" borderId="96" xfId="10" applyFont="1" applyBorder="1" applyAlignment="1">
      <alignment horizontal="left" vertical="center" wrapText="1"/>
    </xf>
    <xf numFmtId="0" fontId="68" fillId="0" borderId="95" xfId="10" applyFont="1" applyBorder="1" applyAlignment="1">
      <alignment horizontal="left" vertical="center" wrapText="1"/>
    </xf>
    <xf numFmtId="0" fontId="68" fillId="0" borderId="94" xfId="10" applyFont="1" applyBorder="1" applyAlignment="1">
      <alignment horizontal="left" vertical="center" wrapText="1"/>
    </xf>
    <xf numFmtId="0" fontId="68" fillId="0" borderId="91" xfId="10" applyFont="1" applyBorder="1" applyAlignment="1">
      <alignment horizontal="left" vertical="center" wrapText="1"/>
    </xf>
    <xf numFmtId="0" fontId="68" fillId="0" borderId="89" xfId="10" applyFont="1" applyBorder="1" applyAlignment="1">
      <alignment horizontal="left" vertical="center" wrapText="1"/>
    </xf>
    <xf numFmtId="0" fontId="71" fillId="10" borderId="15" xfId="10" applyFont="1" applyFill="1" applyBorder="1" applyAlignment="1">
      <alignment horizontal="center" vertical="center" wrapText="1"/>
    </xf>
    <xf numFmtId="0" fontId="71" fillId="10" borderId="30" xfId="10" applyFont="1" applyFill="1" applyBorder="1" applyAlignment="1">
      <alignment horizontal="center" vertical="center" wrapText="1"/>
    </xf>
    <xf numFmtId="0" fontId="38" fillId="0" borderId="11" xfId="5" applyFont="1" applyBorder="1" applyAlignment="1">
      <alignment horizontal="center"/>
    </xf>
    <xf numFmtId="0" fontId="38" fillId="0" borderId="12" xfId="5" applyFont="1" applyBorder="1" applyAlignment="1">
      <alignment horizontal="center"/>
    </xf>
    <xf numFmtId="0" fontId="38" fillId="0" borderId="18" xfId="5" applyFont="1" applyBorder="1" applyAlignment="1">
      <alignment horizontal="center"/>
    </xf>
    <xf numFmtId="0" fontId="38" fillId="0" borderId="1" xfId="5" applyFont="1" applyBorder="1" applyAlignment="1">
      <alignment horizontal="center"/>
    </xf>
    <xf numFmtId="0" fontId="38" fillId="0" borderId="26" xfId="5" applyFont="1" applyBorder="1" applyAlignment="1">
      <alignment horizontal="center"/>
    </xf>
    <xf numFmtId="0" fontId="38" fillId="0" borderId="27" xfId="5" applyFont="1" applyBorder="1" applyAlignment="1">
      <alignment horizontal="center"/>
    </xf>
    <xf numFmtId="0" fontId="39" fillId="0" borderId="12" xfId="5" applyFont="1" applyBorder="1" applyAlignment="1">
      <alignment horizontal="center" vertical="center" wrapText="1"/>
    </xf>
    <xf numFmtId="0" fontId="39" fillId="0" borderId="35" xfId="5" applyFont="1" applyBorder="1" applyAlignment="1">
      <alignment horizontal="center" vertical="center" wrapText="1"/>
    </xf>
    <xf numFmtId="0" fontId="39" fillId="0" borderId="1" xfId="5" applyFont="1" applyBorder="1" applyAlignment="1">
      <alignment horizontal="center" vertical="center" wrapText="1"/>
    </xf>
    <xf numFmtId="0" fontId="39" fillId="0" borderId="25" xfId="5" applyFont="1" applyBorder="1" applyAlignment="1">
      <alignment horizontal="center" vertical="center" wrapText="1"/>
    </xf>
    <xf numFmtId="0" fontId="39" fillId="0" borderId="27" xfId="5" applyFont="1" applyBorder="1" applyAlignment="1">
      <alignment horizontal="center" vertical="center" wrapText="1"/>
    </xf>
    <xf numFmtId="0" fontId="39" fillId="0" borderId="28" xfId="5" applyFont="1" applyBorder="1" applyAlignment="1">
      <alignment horizontal="center" vertical="center" wrapText="1"/>
    </xf>
    <xf numFmtId="0" fontId="41" fillId="13" borderId="36" xfId="5" applyFont="1" applyFill="1" applyBorder="1" applyAlignment="1">
      <alignment horizontal="center" vertical="center"/>
    </xf>
    <xf numFmtId="0" fontId="41" fillId="13" borderId="8" xfId="5" applyFont="1" applyFill="1" applyBorder="1" applyAlignment="1">
      <alignment horizontal="center" vertical="center"/>
    </xf>
    <xf numFmtId="0" fontId="38" fillId="0" borderId="66" xfId="5" applyFont="1" applyBorder="1" applyAlignment="1">
      <alignment horizontal="left" vertical="center" wrapText="1"/>
    </xf>
    <xf numFmtId="0" fontId="38" fillId="0" borderId="93" xfId="5" applyFont="1" applyBorder="1" applyAlignment="1">
      <alignment horizontal="left" vertical="center" wrapText="1"/>
    </xf>
    <xf numFmtId="0" fontId="38" fillId="0" borderId="55" xfId="5" applyFont="1" applyBorder="1" applyAlignment="1">
      <alignment horizontal="left" vertical="center" wrapText="1"/>
    </xf>
    <xf numFmtId="0" fontId="41" fillId="13" borderId="50" xfId="5" applyFont="1" applyFill="1" applyBorder="1" applyAlignment="1">
      <alignment horizontal="center" vertical="center"/>
    </xf>
    <xf numFmtId="0" fontId="41" fillId="13" borderId="78" xfId="5" applyFont="1" applyFill="1" applyBorder="1" applyAlignment="1">
      <alignment horizontal="center" vertical="center"/>
    </xf>
    <xf numFmtId="14" fontId="38" fillId="0" borderId="67" xfId="5" applyNumberFormat="1" applyFont="1" applyBorder="1" applyAlignment="1">
      <alignment horizontal="left" vertical="center" wrapText="1"/>
    </xf>
    <xf numFmtId="0" fontId="38" fillId="0" borderId="78" xfId="5" applyFont="1" applyBorder="1" applyAlignment="1">
      <alignment horizontal="left" vertical="center" wrapText="1"/>
    </xf>
    <xf numFmtId="0" fontId="38" fillId="0" borderId="81" xfId="5" applyFont="1" applyBorder="1" applyAlignment="1">
      <alignment horizontal="left" vertical="center" wrapText="1"/>
    </xf>
    <xf numFmtId="15" fontId="55" fillId="28" borderId="0" xfId="9" applyNumberFormat="1" applyFill="1" applyAlignment="1" applyProtection="1">
      <alignment horizontal="center" vertical="center" wrapText="1"/>
      <protection hidden="1"/>
    </xf>
    <xf numFmtId="15" fontId="55" fillId="28" borderId="8" xfId="9" applyNumberFormat="1" applyFill="1" applyBorder="1" applyAlignment="1" applyProtection="1">
      <alignment horizontal="center" vertical="center" wrapText="1"/>
      <protection hidden="1"/>
    </xf>
    <xf numFmtId="0" fontId="27" fillId="3" borderId="38" xfId="9" applyFont="1" applyFill="1" applyBorder="1" applyAlignment="1" applyProtection="1">
      <alignment horizontal="center" vertical="center" wrapText="1"/>
      <protection hidden="1"/>
    </xf>
    <xf numFmtId="0" fontId="55" fillId="3" borderId="0" xfId="9" applyFill="1" applyAlignment="1" applyProtection="1">
      <alignment horizontal="center" vertical="center" wrapText="1"/>
      <protection hidden="1"/>
    </xf>
    <xf numFmtId="0" fontId="55" fillId="3" borderId="38" xfId="9" applyFill="1" applyBorder="1" applyAlignment="1" applyProtection="1">
      <alignment horizontal="center" vertical="center" wrapText="1"/>
      <protection hidden="1"/>
    </xf>
    <xf numFmtId="168" fontId="31" fillId="0" borderId="1" xfId="12" applyFont="1" applyFill="1" applyBorder="1" applyAlignment="1" applyProtection="1">
      <alignment horizontal="center" vertical="center" wrapText="1"/>
      <protection locked="0"/>
    </xf>
    <xf numFmtId="168" fontId="31" fillId="0" borderId="1" xfId="12" applyFont="1" applyBorder="1" applyAlignment="1" applyProtection="1">
      <alignment horizontal="center" vertical="center" wrapText="1"/>
      <protection locked="0"/>
    </xf>
    <xf numFmtId="168" fontId="12" fillId="0" borderId="1" xfId="12" applyFont="1" applyBorder="1" applyAlignment="1" applyProtection="1">
      <alignment horizontal="center" vertical="center" wrapText="1"/>
      <protection locked="0"/>
    </xf>
    <xf numFmtId="168" fontId="30" fillId="3" borderId="1" xfId="12" applyFont="1" applyFill="1" applyBorder="1" applyAlignment="1" applyProtection="1">
      <alignment horizontal="left" vertical="top" wrapText="1"/>
      <protection locked="0"/>
    </xf>
    <xf numFmtId="168" fontId="12" fillId="0" borderId="1" xfId="12" applyFont="1" applyFill="1" applyBorder="1" applyAlignment="1" applyProtection="1">
      <alignment horizontal="center" vertical="center" wrapText="1"/>
      <protection locked="0"/>
    </xf>
    <xf numFmtId="9" fontId="32" fillId="7" borderId="2" xfId="9" applyNumberFormat="1" applyFont="1" applyFill="1" applyBorder="1" applyAlignment="1" applyProtection="1">
      <alignment horizontal="left" vertical="center" wrapText="1"/>
      <protection hidden="1"/>
    </xf>
    <xf numFmtId="9" fontId="32" fillId="7" borderId="6" xfId="9" applyNumberFormat="1" applyFont="1" applyFill="1" applyBorder="1" applyAlignment="1" applyProtection="1">
      <alignment horizontal="left" vertical="center" wrapText="1"/>
      <protection hidden="1"/>
    </xf>
    <xf numFmtId="9" fontId="32" fillId="7" borderId="5" xfId="9" applyNumberFormat="1" applyFont="1" applyFill="1" applyBorder="1" applyAlignment="1" applyProtection="1">
      <alignment horizontal="left" vertical="center" wrapText="1"/>
      <protection hidden="1"/>
    </xf>
    <xf numFmtId="9" fontId="31" fillId="3" borderId="2" xfId="4" applyFont="1" applyFill="1" applyBorder="1" applyAlignment="1" applyProtection="1">
      <alignment horizontal="center" vertical="center" wrapText="1"/>
      <protection locked="0"/>
    </xf>
    <xf numFmtId="9" fontId="31" fillId="3" borderId="6" xfId="4" applyFont="1" applyFill="1" applyBorder="1" applyAlignment="1" applyProtection="1">
      <alignment horizontal="center" vertical="center" wrapText="1"/>
      <protection locked="0"/>
    </xf>
    <xf numFmtId="0" fontId="102" fillId="3" borderId="37" xfId="9" applyFont="1" applyFill="1" applyBorder="1" applyAlignment="1" applyProtection="1">
      <alignment horizontal="left" vertical="center" wrapText="1"/>
      <protection hidden="1"/>
    </xf>
    <xf numFmtId="0" fontId="102" fillId="3" borderId="71" xfId="9" applyFont="1" applyFill="1" applyBorder="1" applyAlignment="1" applyProtection="1">
      <alignment horizontal="left" vertical="center" wrapText="1"/>
      <protection hidden="1"/>
    </xf>
    <xf numFmtId="0" fontId="102" fillId="3" borderId="53" xfId="9" applyFont="1" applyFill="1" applyBorder="1" applyAlignment="1" applyProtection="1">
      <alignment horizontal="left" vertical="center" wrapText="1"/>
      <protection hidden="1"/>
    </xf>
    <xf numFmtId="0" fontId="95" fillId="2" borderId="37" xfId="9" applyFont="1" applyFill="1" applyBorder="1" applyAlignment="1" applyProtection="1">
      <alignment horizontal="left" vertical="center"/>
      <protection hidden="1"/>
    </xf>
    <xf numFmtId="0" fontId="95" fillId="2" borderId="71" xfId="9" applyFont="1" applyFill="1" applyBorder="1" applyAlignment="1" applyProtection="1">
      <alignment horizontal="left" vertical="center"/>
      <protection hidden="1"/>
    </xf>
    <xf numFmtId="0" fontId="95" fillId="2" borderId="53" xfId="9" applyFont="1" applyFill="1" applyBorder="1" applyAlignment="1" applyProtection="1">
      <alignment horizontal="left" vertical="center"/>
      <protection hidden="1"/>
    </xf>
    <xf numFmtId="9" fontId="31" fillId="0" borderId="1" xfId="4" applyNumberFormat="1" applyFont="1" applyFill="1" applyBorder="1" applyAlignment="1" applyProtection="1">
      <alignment horizontal="center" vertical="center" wrapText="1"/>
      <protection locked="0"/>
    </xf>
    <xf numFmtId="9" fontId="99" fillId="9" borderId="2" xfId="4" applyNumberFormat="1" applyFont="1" applyFill="1" applyBorder="1" applyAlignment="1" applyProtection="1">
      <alignment horizontal="center" vertical="center" wrapText="1"/>
      <protection hidden="1"/>
    </xf>
    <xf numFmtId="9" fontId="99" fillId="9" borderId="5" xfId="4" applyNumberFormat="1" applyFont="1" applyFill="1" applyBorder="1" applyAlignment="1" applyProtection="1">
      <alignment horizontal="center" vertical="center" wrapText="1"/>
      <protection hidden="1"/>
    </xf>
    <xf numFmtId="9" fontId="31" fillId="3" borderId="2" xfId="9" applyNumberFormat="1" applyFont="1" applyFill="1" applyBorder="1" applyAlignment="1" applyProtection="1">
      <alignment horizontal="center" vertical="center" wrapText="1"/>
      <protection hidden="1"/>
    </xf>
    <xf numFmtId="9" fontId="31" fillId="3" borderId="6" xfId="9" applyNumberFormat="1" applyFont="1" applyFill="1" applyBorder="1" applyAlignment="1" applyProtection="1">
      <alignment horizontal="center" vertical="center" wrapText="1"/>
      <protection hidden="1"/>
    </xf>
    <xf numFmtId="9" fontId="31" fillId="0" borderId="2" xfId="4" applyNumberFormat="1" applyFont="1" applyFill="1" applyBorder="1" applyAlignment="1" applyProtection="1">
      <alignment horizontal="center" vertical="center" wrapText="1"/>
      <protection locked="0"/>
    </xf>
    <xf numFmtId="9" fontId="31" fillId="0" borderId="5" xfId="4" applyNumberFormat="1" applyFont="1" applyFill="1" applyBorder="1" applyAlignment="1" applyProtection="1">
      <alignment horizontal="center" vertical="center" wrapText="1"/>
      <protection locked="0"/>
    </xf>
    <xf numFmtId="0" fontId="30" fillId="0" borderId="2" xfId="9" applyFont="1" applyBorder="1" applyAlignment="1" applyProtection="1">
      <alignment horizontal="left" vertical="top" wrapText="1"/>
      <protection locked="0"/>
    </xf>
    <xf numFmtId="0" fontId="30" fillId="0" borderId="5" xfId="9" applyFont="1" applyBorder="1" applyAlignment="1" applyProtection="1">
      <alignment horizontal="left" vertical="top" wrapText="1"/>
      <protection locked="0"/>
    </xf>
    <xf numFmtId="0" fontId="12" fillId="0" borderId="2" xfId="9" applyFont="1" applyBorder="1" applyAlignment="1" applyProtection="1">
      <alignment horizontal="center" vertical="center" wrapText="1"/>
      <protection locked="0"/>
    </xf>
    <xf numFmtId="0" fontId="12" fillId="0" borderId="5" xfId="9" applyFont="1" applyBorder="1" applyAlignment="1" applyProtection="1">
      <alignment horizontal="center" vertical="center" wrapText="1"/>
      <protection locked="0"/>
    </xf>
    <xf numFmtId="9" fontId="98" fillId="22" borderId="0" xfId="9" applyNumberFormat="1" applyFont="1" applyFill="1" applyBorder="1" applyAlignment="1" applyProtection="1">
      <alignment horizontal="center" vertical="center" wrapText="1"/>
      <protection hidden="1"/>
    </xf>
    <xf numFmtId="0" fontId="12" fillId="0" borderId="6" xfId="9" applyFont="1" applyBorder="1" applyAlignment="1" applyProtection="1">
      <alignment horizontal="center" vertical="center" wrapText="1"/>
      <protection locked="0"/>
    </xf>
    <xf numFmtId="9" fontId="31" fillId="0" borderId="1" xfId="4" applyNumberFormat="1" applyFont="1" applyBorder="1" applyAlignment="1" applyProtection="1">
      <alignment horizontal="center" vertical="center" wrapText="1"/>
      <protection locked="0"/>
    </xf>
    <xf numFmtId="0" fontId="105" fillId="3" borderId="37" xfId="9" applyFont="1" applyFill="1" applyBorder="1" applyAlignment="1" applyProtection="1">
      <alignment horizontal="left" vertical="center" wrapText="1"/>
      <protection hidden="1"/>
    </xf>
    <xf numFmtId="0" fontId="105" fillId="3" borderId="71" xfId="9" applyFont="1" applyFill="1" applyBorder="1" applyAlignment="1" applyProtection="1">
      <alignment horizontal="left" vertical="center" wrapText="1"/>
      <protection hidden="1"/>
    </xf>
    <xf numFmtId="0" fontId="105" fillId="3" borderId="53" xfId="9" applyFont="1" applyFill="1" applyBorder="1" applyAlignment="1" applyProtection="1">
      <alignment horizontal="left" vertical="center" wrapText="1"/>
      <protection hidden="1"/>
    </xf>
    <xf numFmtId="9" fontId="31" fillId="0" borderId="2" xfId="4" applyNumberFormat="1" applyFont="1" applyBorder="1" applyAlignment="1" applyProtection="1">
      <alignment horizontal="center" vertical="center" wrapText="1"/>
      <protection locked="0"/>
    </xf>
    <xf numFmtId="9" fontId="31" fillId="0" borderId="5" xfId="4" applyNumberFormat="1" applyFont="1" applyBorder="1" applyAlignment="1" applyProtection="1">
      <alignment horizontal="center" vertical="center" wrapText="1"/>
      <protection locked="0"/>
    </xf>
    <xf numFmtId="0" fontId="30" fillId="0" borderId="2" xfId="9" applyFont="1" applyBorder="1" applyAlignment="1" applyProtection="1">
      <alignment horizontal="left" vertical="center" wrapText="1"/>
      <protection locked="0"/>
    </xf>
    <xf numFmtId="0" fontId="30" fillId="0" borderId="6" xfId="9" applyFont="1" applyBorder="1" applyAlignment="1" applyProtection="1">
      <alignment horizontal="left" vertical="center" wrapText="1"/>
      <protection locked="0"/>
    </xf>
    <xf numFmtId="0" fontId="30" fillId="0" borderId="5" xfId="9" applyFont="1" applyBorder="1" applyAlignment="1" applyProtection="1">
      <alignment horizontal="left" vertical="center" wrapText="1"/>
      <protection locked="0"/>
    </xf>
    <xf numFmtId="0" fontId="97" fillId="0" borderId="1" xfId="9" applyFont="1" applyFill="1" applyBorder="1" applyAlignment="1" applyProtection="1">
      <alignment horizontal="center" vertical="center"/>
      <protection hidden="1"/>
    </xf>
    <xf numFmtId="15" fontId="140" fillId="28" borderId="0" xfId="9" applyNumberFormat="1" applyFont="1" applyFill="1" applyAlignment="1" applyProtection="1">
      <alignment horizontal="center" wrapText="1"/>
      <protection hidden="1"/>
    </xf>
    <xf numFmtId="0" fontId="7" fillId="27" borderId="1" xfId="0" applyFont="1" applyFill="1" applyBorder="1" applyAlignment="1">
      <alignment horizontal="center" vertical="center" wrapText="1"/>
    </xf>
    <xf numFmtId="0" fontId="66" fillId="29" borderId="1" xfId="0" applyFont="1" applyFill="1" applyBorder="1" applyAlignment="1">
      <alignment horizontal="center" vertical="center" wrapText="1"/>
    </xf>
    <xf numFmtId="0" fontId="131"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31" fillId="5" borderId="2" xfId="0" applyFont="1" applyFill="1" applyBorder="1" applyAlignment="1">
      <alignment horizontal="center" vertical="center" wrapText="1"/>
    </xf>
    <xf numFmtId="0" fontId="131" fillId="5" borderId="6" xfId="0" applyFont="1" applyFill="1" applyBorder="1" applyAlignment="1">
      <alignment horizontal="center" vertical="center" wrapText="1"/>
    </xf>
    <xf numFmtId="0" fontId="7" fillId="27" borderId="2" xfId="0" applyFont="1" applyFill="1" applyBorder="1" applyAlignment="1">
      <alignment horizontal="center" vertical="center" wrapText="1"/>
    </xf>
    <xf numFmtId="0" fontId="7" fillId="27" borderId="6" xfId="0" applyFont="1" applyFill="1" applyBorder="1" applyAlignment="1">
      <alignment horizontal="center" vertical="center" wrapText="1"/>
    </xf>
    <xf numFmtId="0" fontId="140" fillId="28" borderId="0" xfId="0" applyFont="1" applyFill="1" applyAlignment="1">
      <alignment horizontal="center" vertical="center"/>
    </xf>
    <xf numFmtId="0" fontId="140" fillId="28" borderId="8" xfId="0" applyFont="1" applyFill="1" applyBorder="1" applyAlignment="1">
      <alignment horizontal="center" vertical="center"/>
    </xf>
    <xf numFmtId="0" fontId="15" fillId="0" borderId="29" xfId="3" applyBorder="1" applyAlignment="1">
      <alignment horizontal="center" vertical="center"/>
    </xf>
    <xf numFmtId="0" fontId="15" fillId="0" borderId="15" xfId="3" applyBorder="1" applyAlignment="1">
      <alignment horizontal="center" vertical="center"/>
    </xf>
    <xf numFmtId="0" fontId="15" fillId="0" borderId="30" xfId="3" applyBorder="1" applyAlignment="1">
      <alignment horizontal="center" vertical="center"/>
    </xf>
    <xf numFmtId="0" fontId="15" fillId="0" borderId="31" xfId="3" applyBorder="1" applyAlignment="1">
      <alignment horizontal="center" vertical="center"/>
    </xf>
    <xf numFmtId="0" fontId="15" fillId="0" borderId="0" xfId="3" applyBorder="1" applyAlignment="1">
      <alignment horizontal="center" vertical="center"/>
    </xf>
    <xf numFmtId="0" fontId="15" fillId="0" borderId="32" xfId="3" applyBorder="1" applyAlignment="1">
      <alignment horizontal="center" vertical="center"/>
    </xf>
    <xf numFmtId="0" fontId="127" fillId="28" borderId="1" xfId="0" applyFont="1" applyFill="1" applyBorder="1" applyAlignment="1">
      <alignment horizontal="center" vertical="center" wrapText="1"/>
    </xf>
    <xf numFmtId="0" fontId="127" fillId="28" borderId="2" xfId="0" applyFont="1" applyFill="1" applyBorder="1" applyAlignment="1">
      <alignment horizontal="center" vertical="center" wrapText="1"/>
    </xf>
    <xf numFmtId="0" fontId="143" fillId="28" borderId="2" xfId="0" applyFont="1" applyFill="1" applyBorder="1" applyAlignment="1">
      <alignment horizontal="center" vertical="center"/>
    </xf>
    <xf numFmtId="0" fontId="3" fillId="3" borderId="0" xfId="0" applyFont="1" applyFill="1" applyBorder="1" applyAlignment="1">
      <alignment horizontal="center" vertical="center" wrapText="1"/>
    </xf>
    <xf numFmtId="0" fontId="115" fillId="0" borderId="53" xfId="0" applyFont="1" applyBorder="1" applyAlignment="1">
      <alignment vertical="center" wrapText="1"/>
    </xf>
    <xf numFmtId="0" fontId="0" fillId="0" borderId="100" xfId="0" applyBorder="1" applyAlignment="1">
      <alignment horizontal="center" vertical="center" wrapText="1"/>
    </xf>
    <xf numFmtId="0" fontId="0" fillId="0" borderId="101" xfId="0" applyBorder="1" applyAlignment="1">
      <alignment horizontal="center" vertical="center" wrapText="1"/>
    </xf>
    <xf numFmtId="0" fontId="0" fillId="0" borderId="39" xfId="0" applyBorder="1" applyAlignment="1">
      <alignment horizontal="center" vertical="center" wrapText="1"/>
    </xf>
    <xf numFmtId="0" fontId="0" fillId="0" borderId="9" xfId="0" applyBorder="1" applyAlignment="1">
      <alignment vertical="center" wrapText="1"/>
    </xf>
    <xf numFmtId="0" fontId="0" fillId="0" borderId="53" xfId="0" applyBorder="1" applyAlignment="1">
      <alignment vertical="center" wrapText="1"/>
    </xf>
    <xf numFmtId="0" fontId="0" fillId="0" borderId="9" xfId="0" applyBorder="1" applyAlignment="1">
      <alignment horizontal="center" vertical="center" wrapText="1"/>
    </xf>
    <xf numFmtId="0" fontId="46" fillId="0" borderId="69" xfId="0" applyFont="1" applyBorder="1" applyAlignment="1">
      <alignment horizontal="center" vertical="center" wrapText="1"/>
    </xf>
    <xf numFmtId="0" fontId="0" fillId="0" borderId="102" xfId="0" applyBorder="1" applyAlignment="1">
      <alignment horizontal="center" vertical="center" wrapText="1"/>
    </xf>
    <xf numFmtId="0" fontId="0" fillId="26" borderId="53" xfId="0" applyFont="1" applyFill="1" applyBorder="1" applyAlignment="1">
      <alignment horizontal="left" vertical="center" wrapText="1"/>
    </xf>
    <xf numFmtId="0" fontId="46" fillId="3" borderId="53" xfId="0" applyFont="1" applyFill="1" applyBorder="1" applyAlignment="1">
      <alignment vertical="center" wrapText="1"/>
    </xf>
    <xf numFmtId="0" fontId="46" fillId="3" borderId="53" xfId="0" applyFont="1" applyFill="1" applyBorder="1" applyAlignment="1">
      <alignment horizontal="left" vertical="center" wrapText="1"/>
    </xf>
    <xf numFmtId="0" fontId="46" fillId="0" borderId="53" xfId="0" applyFont="1" applyFill="1" applyBorder="1" applyAlignment="1">
      <alignment vertical="center" wrapText="1"/>
    </xf>
    <xf numFmtId="0" fontId="46" fillId="3" borderId="69" xfId="0" applyFont="1" applyFill="1" applyBorder="1" applyAlignment="1">
      <alignment horizontal="left" vertical="center" wrapText="1"/>
    </xf>
    <xf numFmtId="0" fontId="46" fillId="3" borderId="9" xfId="0" applyFont="1" applyFill="1" applyBorder="1" applyAlignment="1">
      <alignment horizontal="left" vertical="center" wrapText="1"/>
    </xf>
    <xf numFmtId="0" fontId="115" fillId="3" borderId="53" xfId="0" applyFont="1" applyFill="1" applyBorder="1" applyAlignment="1">
      <alignment vertical="center" wrapText="1"/>
    </xf>
    <xf numFmtId="0" fontId="115" fillId="25" borderId="53" xfId="0" applyFont="1" applyFill="1" applyBorder="1" applyAlignment="1">
      <alignment horizontal="left" vertical="center" wrapText="1"/>
    </xf>
    <xf numFmtId="0" fontId="114" fillId="3" borderId="1" xfId="0" applyFont="1" applyFill="1" applyBorder="1" applyAlignment="1">
      <alignment horizontal="center" vertical="center" wrapText="1"/>
    </xf>
    <xf numFmtId="0" fontId="114" fillId="3" borderId="1" xfId="0" applyFont="1" applyFill="1" applyBorder="1" applyAlignment="1">
      <alignment horizontal="center" vertical="center" wrapText="1"/>
    </xf>
    <xf numFmtId="0" fontId="46" fillId="0" borderId="1" xfId="0" applyFont="1" applyBorder="1" applyAlignment="1">
      <alignment horizontal="center" vertical="center"/>
    </xf>
  </cellXfs>
  <cellStyles count="22">
    <cellStyle name="Hipervínculo" xfId="3" builtinId="8"/>
    <cellStyle name="Millares 2" xfId="12"/>
    <cellStyle name="Moneda" xfId="1" builtinId="4"/>
    <cellStyle name="Moneda [0] 3" xfId="21"/>
    <cellStyle name="Moneda 2" xfId="13"/>
    <cellStyle name="Moneda 2 2" xfId="16"/>
    <cellStyle name="Moneda 3" xfId="19"/>
    <cellStyle name="Normal" xfId="0" builtinId="0"/>
    <cellStyle name="Normal 19" xfId="5"/>
    <cellStyle name="Normal 2" xfId="9"/>
    <cellStyle name="Normal 2 2" xfId="14"/>
    <cellStyle name="Normal 2 3" xfId="17"/>
    <cellStyle name="Normal 21" xfId="10"/>
    <cellStyle name="Normal 3" xfId="15"/>
    <cellStyle name="Normal 4" xfId="20"/>
    <cellStyle name="Normal 5" xfId="18"/>
    <cellStyle name="Normal 5 3" xfId="6"/>
    <cellStyle name="Normal 6 3" xfId="8"/>
    <cellStyle name="Porcentaje" xfId="2" builtinId="5"/>
    <cellStyle name="Porcentaje 2" xfId="4"/>
    <cellStyle name="Porcentaje 4" xfId="7"/>
    <cellStyle name="Porcentaje 6" xfId="11"/>
  </cellStyles>
  <dxfs count="50">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b/>
        <i val="0"/>
        <color theme="9" tint="-0.499984740745262"/>
      </font>
    </dxf>
    <dxf>
      <font>
        <b/>
        <i val="0"/>
        <color rgb="FFC00000"/>
      </font>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7575"/>
        </patternFill>
      </fill>
    </dxf>
    <dxf>
      <fill>
        <patternFill>
          <bgColor rgb="FFFFC000"/>
        </patternFill>
      </fill>
    </dxf>
    <dxf>
      <fill>
        <patternFill>
          <bgColor rgb="FF00FF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19A59"/>
        </patternFill>
      </fill>
    </dxf>
    <dxf>
      <fill>
        <patternFill>
          <bgColor theme="7" tint="0.39994506668294322"/>
        </patternFill>
      </fill>
    </dxf>
    <dxf>
      <fill>
        <patternFill>
          <bgColor rgb="FFF19A59"/>
        </patternFill>
      </fill>
    </dxf>
    <dxf>
      <fill>
        <patternFill>
          <bgColor theme="7" tint="0.39994506668294322"/>
        </patternFill>
      </fill>
    </dxf>
    <dxf>
      <fill>
        <patternFill>
          <bgColor rgb="FFF19A59"/>
        </patternFill>
      </fill>
    </dxf>
    <dxf>
      <fill>
        <patternFill>
          <bgColor theme="7" tint="0.39994506668294322"/>
        </patternFill>
      </fill>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numFmt numFmtId="19" formatCode="d/mm/yyyy"/>
      <alignment horizontal="center" vertical="center" textRotation="0" indent="0" justifyLastLine="0" shrinkToFit="0" readingOrder="0"/>
    </dxf>
    <dxf>
      <numFmt numFmtId="19" formatCode="d/mm/yyyy"/>
      <alignment horizontal="center" vertical="center" textRotation="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C8F3F8"/>
      <color rgb="FF66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9.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Avance Plan de Acción</a:t>
            </a:r>
          </a:p>
        </c:rich>
      </c:tx>
      <c:layout/>
      <c:overlay val="0"/>
      <c:spPr>
        <a:noFill/>
        <a:ln w="25400">
          <a:noFill/>
        </a:ln>
      </c:spPr>
    </c:title>
    <c:autoTitleDeleted val="0"/>
    <c:plotArea>
      <c:layout/>
      <c:barChart>
        <c:barDir val="col"/>
        <c:grouping val="clustered"/>
        <c:varyColors val="0"/>
        <c:ser>
          <c:idx val="0"/>
          <c:order val="0"/>
          <c:tx>
            <c:strRef>
              <c:f>'7.gobierno digital'!$C$75:$C$76</c:f>
              <c:strCache>
                <c:ptCount val="2"/>
                <c:pt idx="0">
                  <c:v>Primer seguimiento</c:v>
                </c:pt>
                <c:pt idx="1">
                  <c:v>% de Avance según objetivo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'7.gobierno digital'!$B$77:$B$80</c:f>
              <c:strCache>
                <c:ptCount val="4"/>
                <c:pt idx="0">
                  <c:v>Objetivo 1</c:v>
                </c:pt>
                <c:pt idx="1">
                  <c:v>Objetivo 2</c:v>
                </c:pt>
                <c:pt idx="2">
                  <c:v>Objetivo 3</c:v>
                </c:pt>
                <c:pt idx="3">
                  <c:v>Total</c:v>
                </c:pt>
              </c:strCache>
            </c:strRef>
          </c:cat>
          <c:val>
            <c:numRef>
              <c:f>'7.gobierno digital'!$C$77:$C$80</c:f>
              <c:numCache>
                <c:formatCode>0%</c:formatCode>
                <c:ptCount val="4"/>
                <c:pt idx="0">
                  <c:v>0</c:v>
                </c:pt>
                <c:pt idx="1">
                  <c:v>0</c:v>
                </c:pt>
                <c:pt idx="2">
                  <c:v>0</c:v>
                </c:pt>
                <c:pt idx="3">
                  <c:v>0</c:v>
                </c:pt>
              </c:numCache>
            </c:numRef>
          </c:val>
          <c:extLst>
            <c:ext xmlns:c16="http://schemas.microsoft.com/office/drawing/2014/chart" uri="{C3380CC4-5D6E-409C-BE32-E72D297353CC}">
              <c16:uniqueId val="{00000000-F27D-44F5-859B-0909FBDDA501}"/>
            </c:ext>
          </c:extLst>
        </c:ser>
        <c:ser>
          <c:idx val="1"/>
          <c:order val="1"/>
          <c:tx>
            <c:strRef>
              <c:f>'7.gobierno digital'!$D$75:$D$76</c:f>
              <c:strCache>
                <c:ptCount val="2"/>
                <c:pt idx="0">
                  <c:v>Primer seguimiento</c:v>
                </c:pt>
                <c:pt idx="1">
                  <c:v>% Avance planeado según objetivo</c:v>
                </c:pt>
              </c:strCache>
            </c:strRef>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'7.gobierno digital'!$B$77:$B$80</c:f>
              <c:strCache>
                <c:ptCount val="4"/>
                <c:pt idx="0">
                  <c:v>Objetivo 1</c:v>
                </c:pt>
                <c:pt idx="1">
                  <c:v>Objetivo 2</c:v>
                </c:pt>
                <c:pt idx="2">
                  <c:v>Objetivo 3</c:v>
                </c:pt>
                <c:pt idx="3">
                  <c:v>Total</c:v>
                </c:pt>
              </c:strCache>
            </c:strRef>
          </c:cat>
          <c:val>
            <c:numRef>
              <c:f>'7.gobierno digital'!$D$77:$D$80</c:f>
              <c:numCache>
                <c:formatCode>0%</c:formatCode>
                <c:ptCount val="4"/>
                <c:pt idx="0">
                  <c:v>0</c:v>
                </c:pt>
                <c:pt idx="1">
                  <c:v>0</c:v>
                </c:pt>
                <c:pt idx="2">
                  <c:v>0</c:v>
                </c:pt>
                <c:pt idx="3">
                  <c:v>0</c:v>
                </c:pt>
              </c:numCache>
            </c:numRef>
          </c:val>
          <c:extLst>
            <c:ext xmlns:c16="http://schemas.microsoft.com/office/drawing/2014/chart" uri="{C3380CC4-5D6E-409C-BE32-E72D297353CC}">
              <c16:uniqueId val="{00000001-F27D-44F5-859B-0909FBDDA501}"/>
            </c:ext>
          </c:extLst>
        </c:ser>
        <c:dLbls>
          <c:showLegendKey val="0"/>
          <c:showVal val="0"/>
          <c:showCatName val="0"/>
          <c:showSerName val="0"/>
          <c:showPercent val="0"/>
          <c:showBubbleSize val="0"/>
        </c:dLbls>
        <c:gapWidth val="219"/>
        <c:overlap val="-27"/>
        <c:axId val="2049017199"/>
        <c:axId val="1"/>
      </c:barChart>
      <c:catAx>
        <c:axId val="2049017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2049017199"/>
        <c:crosses val="autoZero"/>
        <c:crossBetween val="between"/>
      </c:valAx>
      <c:spPr>
        <a:noFill/>
        <a:ln w="25400">
          <a:noFill/>
        </a:ln>
      </c:spPr>
    </c:plotArea>
    <c:legend>
      <c:legendPos val="b"/>
      <c:layou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2.6637356206785038E-2"/>
          <c:y val="0.10056989562907931"/>
          <c:w val="0.96400328663656865"/>
          <c:h val="0.83581174036622086"/>
        </c:manualLayout>
      </c:layout>
      <c:barChart>
        <c:barDir val="col"/>
        <c:grouping val="clustered"/>
        <c:varyColors val="0"/>
        <c:ser>
          <c:idx val="0"/>
          <c:order val="0"/>
          <c:tx>
            <c:v>Cumplimiento cronograma de capacitaciones</c:v>
          </c:tx>
          <c:spPr>
            <a:solidFill>
              <a:schemeClr val="accent1"/>
            </a:solidFill>
            <a:ln>
              <a:noFill/>
            </a:ln>
            <a:effectLst/>
          </c:spPr>
          <c:invertIfNegative val="0"/>
          <c:cat>
            <c:strRef>
              <c:f>'9.Capacitacion'!$P$7:$AM$7</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'9.Capacitacion'!$P$53:$AM$53</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1449-486A-95E1-CA2AED7A2896}"/>
            </c:ext>
          </c:extLst>
        </c:ser>
        <c:dLbls>
          <c:showLegendKey val="0"/>
          <c:showVal val="0"/>
          <c:showCatName val="0"/>
          <c:showSerName val="0"/>
          <c:showPercent val="0"/>
          <c:showBubbleSize val="0"/>
        </c:dLbls>
        <c:gapWidth val="219"/>
        <c:overlap val="-27"/>
        <c:axId val="257226600"/>
        <c:axId val="257226992"/>
      </c:barChart>
      <c:catAx>
        <c:axId val="257226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992"/>
        <c:crosses val="autoZero"/>
        <c:auto val="1"/>
        <c:lblAlgn val="ctr"/>
        <c:lblOffset val="100"/>
        <c:noMultiLvlLbl val="0"/>
      </c:catAx>
      <c:valAx>
        <c:axId val="2572269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600"/>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'9.Seguimiento PTA'!$C$24</c:f>
              <c:strCache>
                <c:ptCount val="1"/>
                <c:pt idx="0">
                  <c:v>% DE EJECUCION </c:v>
                </c:pt>
              </c:strCache>
            </c:strRef>
          </c:tx>
          <c:spPr>
            <a:solidFill>
              <a:schemeClr val="accent1"/>
            </a:solidFill>
            <a:ln>
              <a:noFill/>
            </a:ln>
            <a:effectLst/>
          </c:spPr>
          <c:invertIfNegative val="0"/>
          <c:dLbls>
            <c:spPr>
              <a:noFill/>
              <a:ln>
                <a:noFill/>
              </a:ln>
              <a:effectLst/>
            </c:spPr>
            <c:txPr>
              <a:bodyPr rot="0" vert="horz"/>
              <a:lstStyle/>
              <a:p>
                <a:pPr>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'9.Seguimiento PTA'!$B$25:$B$36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'9.Seguimiento PTA'!$C$25:$C$37</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formatCode="0.0%">
                  <c:v>0</c:v>
                </c:pt>
              </c:numCache>
            </c:numRef>
          </c:val>
          <c:extLst>
            <c:ext xmlns:c16="http://schemas.microsoft.com/office/drawing/2014/chart" uri="{C3380CC4-5D6E-409C-BE32-E72D297353CC}">
              <c16:uniqueId val="{00000000-1D9F-43FA-89EB-FB6E9A33A37F}"/>
            </c:ext>
          </c:extLst>
        </c:ser>
        <c:dLbls>
          <c:showLegendKey val="0"/>
          <c:showVal val="0"/>
          <c:showCatName val="0"/>
          <c:showSerName val="0"/>
          <c:showPercent val="0"/>
          <c:showBubbleSize val="0"/>
        </c:dLbls>
        <c:gapWidth val="219"/>
        <c:overlap val="-27"/>
        <c:axId val="1218056848"/>
        <c:axId val="1218057392"/>
      </c:barChart>
      <c:lineChart>
        <c:grouping val="standard"/>
        <c:varyColors val="0"/>
        <c:ser>
          <c:idx val="1"/>
          <c:order val="1"/>
          <c:tx>
            <c:v>META</c:v>
          </c:tx>
          <c:marker>
            <c:symbol val="none"/>
          </c:marker>
          <c:cat>
            <c:strRef>
              <c:f>'9.Seguimiento PTA'!$B$25:$B$36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'9.Seguimiento PTA'!$A$25:$A$36</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1-1D9F-43FA-89EB-FB6E9A33A37F}"/>
            </c:ext>
          </c:extLst>
        </c:ser>
        <c:dLbls>
          <c:showLegendKey val="0"/>
          <c:showVal val="0"/>
          <c:showCatName val="0"/>
          <c:showSerName val="0"/>
          <c:showPercent val="0"/>
          <c:showBubbleSize val="0"/>
        </c:dLbls>
        <c:marker val="1"/>
        <c:smooth val="0"/>
        <c:axId val="1218056848"/>
        <c:axId val="1218057392"/>
      </c:lineChart>
      <c:catAx>
        <c:axId val="121805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CO"/>
          </a:p>
        </c:txPr>
        <c:crossAx val="1218057392"/>
        <c:crosses val="autoZero"/>
        <c:auto val="1"/>
        <c:lblAlgn val="ctr"/>
        <c:lblOffset val="100"/>
        <c:noMultiLvlLbl val="0"/>
      </c:catAx>
      <c:valAx>
        <c:axId val="1218057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s-CO"/>
          </a:p>
        </c:txPr>
        <c:crossAx val="1218056848"/>
        <c:crosses val="autoZero"/>
        <c:crossBetween val="between"/>
      </c:valAx>
      <c:spPr>
        <a:noFill/>
        <a:ln>
          <a:noFill/>
        </a:ln>
        <a:effectLst/>
      </c:spPr>
    </c:plotArea>
    <c:plotVisOnly val="1"/>
    <c:dispBlanksAs val="gap"/>
    <c:showDLblsOverMax val="0"/>
  </c:chart>
  <c:spPr>
    <a:solidFill>
      <a:schemeClr val="lt1"/>
    </a:solidFill>
    <a:ln w="25400" cap="flat" cmpd="sng" algn="ctr">
      <a:solidFill>
        <a:schemeClr val="accent6"/>
      </a:solidFill>
      <a:prstDash val="solid"/>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Avance Plan de Acción</a:t>
            </a:r>
          </a:p>
        </c:rich>
      </c:tx>
      <c:layout/>
      <c:overlay val="0"/>
      <c:spPr>
        <a:noFill/>
        <a:ln w="25400">
          <a:noFill/>
        </a:ln>
      </c:spPr>
    </c:title>
    <c:autoTitleDeleted val="0"/>
    <c:plotArea>
      <c:layout/>
      <c:barChart>
        <c:barDir val="col"/>
        <c:grouping val="clustered"/>
        <c:varyColors val="0"/>
        <c:ser>
          <c:idx val="0"/>
          <c:order val="0"/>
          <c:tx>
            <c:strRef>
              <c:f>'10.seguridad y privacidad'!$C$116:$C$117</c:f>
              <c:strCache>
                <c:ptCount val="2"/>
                <c:pt idx="0">
                  <c:v>Primer seguimiento</c:v>
                </c:pt>
                <c:pt idx="1">
                  <c:v>% de Avance según objetivo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'10.seguridad y privacidad'!$B$118:$B$121</c:f>
              <c:strCache>
                <c:ptCount val="4"/>
                <c:pt idx="0">
                  <c:v>Objetivo 1</c:v>
                </c:pt>
                <c:pt idx="1">
                  <c:v>Objetivo 2</c:v>
                </c:pt>
                <c:pt idx="2">
                  <c:v>Objetivo 3</c:v>
                </c:pt>
                <c:pt idx="3">
                  <c:v>Total</c:v>
                </c:pt>
              </c:strCache>
            </c:strRef>
          </c:cat>
          <c:val>
            <c:numRef>
              <c:f>'10.seguridad y privacidad'!$C$118:$C$121</c:f>
              <c:numCache>
                <c:formatCode>0%</c:formatCode>
                <c:ptCount val="4"/>
                <c:pt idx="0">
                  <c:v>0</c:v>
                </c:pt>
                <c:pt idx="1">
                  <c:v>0</c:v>
                </c:pt>
                <c:pt idx="2">
                  <c:v>0</c:v>
                </c:pt>
                <c:pt idx="3">
                  <c:v>0</c:v>
                </c:pt>
              </c:numCache>
            </c:numRef>
          </c:val>
          <c:extLst>
            <c:ext xmlns:c16="http://schemas.microsoft.com/office/drawing/2014/chart" uri="{C3380CC4-5D6E-409C-BE32-E72D297353CC}">
              <c16:uniqueId val="{00000000-9E86-496B-B7E7-D1B6D48D0310}"/>
            </c:ext>
          </c:extLst>
        </c:ser>
        <c:ser>
          <c:idx val="1"/>
          <c:order val="1"/>
          <c:tx>
            <c:strRef>
              <c:f>'10.seguridad y privacidad'!$D$116:$D$117</c:f>
              <c:strCache>
                <c:ptCount val="2"/>
                <c:pt idx="0">
                  <c:v>Primer seguimiento</c:v>
                </c:pt>
                <c:pt idx="1">
                  <c:v>% Avance planeado según objetivo</c:v>
                </c:pt>
              </c:strCache>
            </c:strRef>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'10.seguridad y privacidad'!$B$118:$B$121</c:f>
              <c:strCache>
                <c:ptCount val="4"/>
                <c:pt idx="0">
                  <c:v>Objetivo 1</c:v>
                </c:pt>
                <c:pt idx="1">
                  <c:v>Objetivo 2</c:v>
                </c:pt>
                <c:pt idx="2">
                  <c:v>Objetivo 3</c:v>
                </c:pt>
                <c:pt idx="3">
                  <c:v>Total</c:v>
                </c:pt>
              </c:strCache>
            </c:strRef>
          </c:cat>
          <c:val>
            <c:numRef>
              <c:f>'10.seguridad y privacidad'!$D$118:$D$121</c:f>
              <c:numCache>
                <c:formatCode>0%</c:formatCode>
                <c:ptCount val="4"/>
                <c:pt idx="0">
                  <c:v>0</c:v>
                </c:pt>
                <c:pt idx="1">
                  <c:v>0</c:v>
                </c:pt>
                <c:pt idx="2">
                  <c:v>0</c:v>
                </c:pt>
                <c:pt idx="3">
                  <c:v>0</c:v>
                </c:pt>
              </c:numCache>
            </c:numRef>
          </c:val>
          <c:extLst>
            <c:ext xmlns:c16="http://schemas.microsoft.com/office/drawing/2014/chart" uri="{C3380CC4-5D6E-409C-BE32-E72D297353CC}">
              <c16:uniqueId val="{00000001-9E86-496B-B7E7-D1B6D48D0310}"/>
            </c:ext>
          </c:extLst>
        </c:ser>
        <c:dLbls>
          <c:showLegendKey val="0"/>
          <c:showVal val="0"/>
          <c:showCatName val="0"/>
          <c:showSerName val="0"/>
          <c:showPercent val="0"/>
          <c:showBubbleSize val="0"/>
        </c:dLbls>
        <c:gapWidth val="219"/>
        <c:overlap val="-27"/>
        <c:axId val="929298688"/>
        <c:axId val="1"/>
      </c:barChart>
      <c:catAx>
        <c:axId val="92929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929298688"/>
        <c:crosses val="autoZero"/>
        <c:crossBetween val="between"/>
      </c:valAx>
      <c:spPr>
        <a:noFill/>
        <a:ln w="25400">
          <a:noFill/>
        </a:ln>
      </c:spPr>
    </c:plotArea>
    <c:legend>
      <c:legendPos val="b"/>
      <c:layou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Avance Plan de Acción</a:t>
            </a:r>
          </a:p>
        </c:rich>
      </c:tx>
      <c:layout/>
      <c:overlay val="0"/>
      <c:spPr>
        <a:noFill/>
        <a:ln w="25400">
          <a:noFill/>
        </a:ln>
      </c:spPr>
    </c:title>
    <c:autoTitleDeleted val="0"/>
    <c:plotArea>
      <c:layout/>
      <c:barChart>
        <c:barDir val="col"/>
        <c:grouping val="clustered"/>
        <c:varyColors val="0"/>
        <c:ser>
          <c:idx val="0"/>
          <c:order val="0"/>
          <c:tx>
            <c:strRef>
              <c:f>'10.seguridad y privacidad'!$Q$116:$Q$117</c:f>
              <c:strCache>
                <c:ptCount val="2"/>
                <c:pt idx="0">
                  <c:v>Segundo seguimiento</c:v>
                </c:pt>
                <c:pt idx="1">
                  <c:v>% de Avance según objetivo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'10.seguridad y privacidad'!$P$118:$P$124</c:f>
              <c:strCache>
                <c:ptCount val="7"/>
                <c:pt idx="0">
                  <c:v>Objetivo 1</c:v>
                </c:pt>
                <c:pt idx="1">
                  <c:v>Objetivo 2</c:v>
                </c:pt>
                <c:pt idx="2">
                  <c:v>Objetivo 3</c:v>
                </c:pt>
                <c:pt idx="3">
                  <c:v>Objetivo 4</c:v>
                </c:pt>
                <c:pt idx="4">
                  <c:v>Objetivo 5</c:v>
                </c:pt>
                <c:pt idx="5">
                  <c:v>Objetivo 6</c:v>
                </c:pt>
                <c:pt idx="6">
                  <c:v>Total</c:v>
                </c:pt>
              </c:strCache>
            </c:strRef>
          </c:cat>
          <c:val>
            <c:numRef>
              <c:f>'10.seguridad y privacidad'!$Q$118:$Q$124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6020-4D47-BB2D-9EA71908F375}"/>
            </c:ext>
          </c:extLst>
        </c:ser>
        <c:ser>
          <c:idx val="1"/>
          <c:order val="1"/>
          <c:tx>
            <c:strRef>
              <c:f>'10.seguridad y privacidad'!$R$116:$R$117</c:f>
              <c:strCache>
                <c:ptCount val="2"/>
                <c:pt idx="0">
                  <c:v>Segundo seguimiento</c:v>
                </c:pt>
                <c:pt idx="1">
                  <c:v>% Avance planeado según objetivo</c:v>
                </c:pt>
              </c:strCache>
            </c:strRef>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'10.seguridad y privacidad'!$P$118:$P$124</c:f>
              <c:strCache>
                <c:ptCount val="7"/>
                <c:pt idx="0">
                  <c:v>Objetivo 1</c:v>
                </c:pt>
                <c:pt idx="1">
                  <c:v>Objetivo 2</c:v>
                </c:pt>
                <c:pt idx="2">
                  <c:v>Objetivo 3</c:v>
                </c:pt>
                <c:pt idx="3">
                  <c:v>Objetivo 4</c:v>
                </c:pt>
                <c:pt idx="4">
                  <c:v>Objetivo 5</c:v>
                </c:pt>
                <c:pt idx="5">
                  <c:v>Objetivo 6</c:v>
                </c:pt>
                <c:pt idx="6">
                  <c:v>Total</c:v>
                </c:pt>
              </c:strCache>
            </c:strRef>
          </c:cat>
          <c:val>
            <c:numRef>
              <c:f>'10.seguridad y privacidad'!$R$118:$R$124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6020-4D47-BB2D-9EA71908F375}"/>
            </c:ext>
          </c:extLst>
        </c:ser>
        <c:dLbls>
          <c:showLegendKey val="0"/>
          <c:showVal val="0"/>
          <c:showCatName val="0"/>
          <c:showSerName val="0"/>
          <c:showPercent val="0"/>
          <c:showBubbleSize val="0"/>
        </c:dLbls>
        <c:gapWidth val="219"/>
        <c:overlap val="-27"/>
        <c:axId val="929300608"/>
        <c:axId val="1"/>
      </c:barChart>
      <c:catAx>
        <c:axId val="929300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929300608"/>
        <c:crosses val="autoZero"/>
        <c:crossBetween val="between"/>
      </c:valAx>
      <c:spPr>
        <a:noFill/>
        <a:ln w="25400">
          <a:noFill/>
        </a:ln>
      </c:spPr>
    </c:plotArea>
    <c:legend>
      <c:legendPos val="b"/>
      <c:layou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Avance Plan de Acción</a:t>
            </a:r>
          </a:p>
        </c:rich>
      </c:tx>
      <c:layout/>
      <c:overlay val="0"/>
      <c:spPr>
        <a:noFill/>
        <a:ln w="25400">
          <a:noFill/>
        </a:ln>
      </c:spPr>
    </c:title>
    <c:autoTitleDeleted val="0"/>
    <c:plotArea>
      <c:layout/>
      <c:barChart>
        <c:barDir val="col"/>
        <c:grouping val="clustered"/>
        <c:varyColors val="0"/>
        <c:ser>
          <c:idx val="0"/>
          <c:order val="0"/>
          <c:tx>
            <c:strRef>
              <c:f>'10.seguridad y privacidad'!$C$127:$C$128</c:f>
              <c:strCache>
                <c:ptCount val="2"/>
                <c:pt idx="0">
                  <c:v>Tercer seguimiento</c:v>
                </c:pt>
                <c:pt idx="1">
                  <c:v>% de Avance según objetivo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'10.seguridad y privacidad'!$B$129:$B$132</c:f>
              <c:strCache>
                <c:ptCount val="4"/>
                <c:pt idx="0">
                  <c:v>Objetivo 1</c:v>
                </c:pt>
                <c:pt idx="1">
                  <c:v>Objetivo 2</c:v>
                </c:pt>
                <c:pt idx="2">
                  <c:v>Objetivo 3</c:v>
                </c:pt>
                <c:pt idx="3">
                  <c:v>Total</c:v>
                </c:pt>
              </c:strCache>
            </c:strRef>
          </c:cat>
          <c:val>
            <c:numRef>
              <c:f>'10.seguridad y privacidad'!$C$129:$C$132</c:f>
              <c:numCache>
                <c:formatCode>0%</c:formatCode>
                <c:ptCount val="4"/>
                <c:pt idx="0">
                  <c:v>0</c:v>
                </c:pt>
                <c:pt idx="1">
                  <c:v>0</c:v>
                </c:pt>
                <c:pt idx="2">
                  <c:v>0</c:v>
                </c:pt>
                <c:pt idx="3">
                  <c:v>0</c:v>
                </c:pt>
              </c:numCache>
            </c:numRef>
          </c:val>
          <c:extLst>
            <c:ext xmlns:c16="http://schemas.microsoft.com/office/drawing/2014/chart" uri="{C3380CC4-5D6E-409C-BE32-E72D297353CC}">
              <c16:uniqueId val="{00000000-4234-4F72-9A83-615FB76B3177}"/>
            </c:ext>
          </c:extLst>
        </c:ser>
        <c:ser>
          <c:idx val="1"/>
          <c:order val="1"/>
          <c:tx>
            <c:strRef>
              <c:f>'10.seguridad y privacidad'!$D$127:$D$128</c:f>
              <c:strCache>
                <c:ptCount val="2"/>
                <c:pt idx="0">
                  <c:v>Tercer seguimiento</c:v>
                </c:pt>
                <c:pt idx="1">
                  <c:v>% Avance planeado según objetivo</c:v>
                </c:pt>
              </c:strCache>
            </c:strRef>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'10.seguridad y privacidad'!$B$129:$B$132</c:f>
              <c:strCache>
                <c:ptCount val="4"/>
                <c:pt idx="0">
                  <c:v>Objetivo 1</c:v>
                </c:pt>
                <c:pt idx="1">
                  <c:v>Objetivo 2</c:v>
                </c:pt>
                <c:pt idx="2">
                  <c:v>Objetivo 3</c:v>
                </c:pt>
                <c:pt idx="3">
                  <c:v>Total</c:v>
                </c:pt>
              </c:strCache>
            </c:strRef>
          </c:cat>
          <c:val>
            <c:numRef>
              <c:f>'10.seguridad y privacidad'!$D$129:$D$132</c:f>
              <c:numCache>
                <c:formatCode>0%</c:formatCode>
                <c:ptCount val="4"/>
                <c:pt idx="0">
                  <c:v>0</c:v>
                </c:pt>
                <c:pt idx="1">
                  <c:v>0</c:v>
                </c:pt>
                <c:pt idx="2">
                  <c:v>0</c:v>
                </c:pt>
                <c:pt idx="3">
                  <c:v>0</c:v>
                </c:pt>
              </c:numCache>
            </c:numRef>
          </c:val>
          <c:extLst>
            <c:ext xmlns:c16="http://schemas.microsoft.com/office/drawing/2014/chart" uri="{C3380CC4-5D6E-409C-BE32-E72D297353CC}">
              <c16:uniqueId val="{00000001-4234-4F72-9A83-615FB76B3177}"/>
            </c:ext>
          </c:extLst>
        </c:ser>
        <c:dLbls>
          <c:showLegendKey val="0"/>
          <c:showVal val="0"/>
          <c:showCatName val="0"/>
          <c:showSerName val="0"/>
          <c:showPercent val="0"/>
          <c:showBubbleSize val="0"/>
        </c:dLbls>
        <c:gapWidth val="219"/>
        <c:overlap val="-27"/>
        <c:axId val="929301568"/>
        <c:axId val="1"/>
      </c:barChart>
      <c:catAx>
        <c:axId val="929301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929301568"/>
        <c:crosses val="autoZero"/>
        <c:crossBetween val="between"/>
      </c:valAx>
      <c:spPr>
        <a:noFill/>
        <a:ln w="25400">
          <a:noFill/>
        </a:ln>
      </c:spPr>
    </c:plotArea>
    <c:legend>
      <c:legendPos val="b"/>
      <c:layou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i="0" baseline="0">
                <a:effectLst/>
              </a:rPr>
              <a:t>Avance Plan de Acción</a:t>
            </a:r>
            <a:endParaRPr lang="es-CO">
              <a:effectLst/>
            </a:endParaRPr>
          </a:p>
        </c:rich>
      </c:tx>
      <c:layout/>
      <c:overlay val="0"/>
      <c:spPr>
        <a:noFill/>
        <a:ln w="25400">
          <a:noFill/>
        </a:ln>
      </c:spPr>
    </c:title>
    <c:autoTitleDeleted val="0"/>
    <c:plotArea>
      <c:layout/>
      <c:barChart>
        <c:barDir val="col"/>
        <c:grouping val="clustered"/>
        <c:varyColors val="0"/>
        <c:ser>
          <c:idx val="0"/>
          <c:order val="0"/>
          <c:tx>
            <c:strRef>
              <c:f>'11.tratamientoderiesgodeseguri'!$C$89:$C$90</c:f>
              <c:strCache>
                <c:ptCount val="2"/>
                <c:pt idx="0">
                  <c:v>Primer seguimiento</c:v>
                </c:pt>
                <c:pt idx="1">
                  <c:v>% de Avance según objetivo</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'11.tratamientoderiesgodeseguri'!$B$91:$B$98</c:f>
              <c:strCache>
                <c:ptCount val="8"/>
                <c:pt idx="0">
                  <c:v>Objetivo 1</c:v>
                </c:pt>
                <c:pt idx="1">
                  <c:v>Objetivo 2</c:v>
                </c:pt>
                <c:pt idx="2">
                  <c:v>Objetivo 3</c:v>
                </c:pt>
                <c:pt idx="3">
                  <c:v>Objetivo 4</c:v>
                </c:pt>
                <c:pt idx="4">
                  <c:v>Objetivo 5</c:v>
                </c:pt>
                <c:pt idx="5">
                  <c:v>Objetivo 6</c:v>
                </c:pt>
                <c:pt idx="6">
                  <c:v>Objetivo 7</c:v>
                </c:pt>
                <c:pt idx="7">
                  <c:v>Total</c:v>
                </c:pt>
              </c:strCache>
            </c:strRef>
          </c:cat>
          <c:val>
            <c:numRef>
              <c:f>'11.tratamientoderiesgodeseguri'!$C$91:$C$98</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B92-49E0-BEDC-B35902CFA696}"/>
            </c:ext>
          </c:extLst>
        </c:ser>
        <c:ser>
          <c:idx val="1"/>
          <c:order val="1"/>
          <c:tx>
            <c:strRef>
              <c:f>'11.tratamientoderiesgodeseguri'!$D$89:$D$90</c:f>
              <c:strCache>
                <c:ptCount val="2"/>
                <c:pt idx="0">
                  <c:v>Primer seguimiento</c:v>
                </c:pt>
                <c:pt idx="1">
                  <c:v>% Avance planeado según objetivo</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'11.tratamientoderiesgodeseguri'!$B$91:$B$98</c:f>
              <c:strCache>
                <c:ptCount val="8"/>
                <c:pt idx="0">
                  <c:v>Objetivo 1</c:v>
                </c:pt>
                <c:pt idx="1">
                  <c:v>Objetivo 2</c:v>
                </c:pt>
                <c:pt idx="2">
                  <c:v>Objetivo 3</c:v>
                </c:pt>
                <c:pt idx="3">
                  <c:v>Objetivo 4</c:v>
                </c:pt>
                <c:pt idx="4">
                  <c:v>Objetivo 5</c:v>
                </c:pt>
                <c:pt idx="5">
                  <c:v>Objetivo 6</c:v>
                </c:pt>
                <c:pt idx="6">
                  <c:v>Objetivo 7</c:v>
                </c:pt>
                <c:pt idx="7">
                  <c:v>Total</c:v>
                </c:pt>
              </c:strCache>
            </c:strRef>
          </c:cat>
          <c:val>
            <c:numRef>
              <c:f>'11.tratamientoderiesgodeseguri'!$D$91:$D$98</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FB92-49E0-BEDC-B35902CFA696}"/>
            </c:ext>
          </c:extLst>
        </c:ser>
        <c:dLbls>
          <c:showLegendKey val="0"/>
          <c:showVal val="0"/>
          <c:showCatName val="0"/>
          <c:showSerName val="0"/>
          <c:showPercent val="0"/>
          <c:showBubbleSize val="0"/>
        </c:dLbls>
        <c:gapWidth val="219"/>
        <c:overlap val="-27"/>
        <c:axId val="1388628287"/>
        <c:axId val="1"/>
      </c:barChart>
      <c:catAx>
        <c:axId val="13886282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88628287"/>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i="0" baseline="0">
                <a:effectLst/>
              </a:rPr>
              <a:t>Avance Plan de Acción</a:t>
            </a:r>
            <a:endParaRPr lang="es-CO">
              <a:effectLst/>
            </a:endParaRPr>
          </a:p>
        </c:rich>
      </c:tx>
      <c:layout/>
      <c:overlay val="0"/>
      <c:spPr>
        <a:noFill/>
        <a:ln w="25400">
          <a:noFill/>
        </a:ln>
      </c:spPr>
    </c:title>
    <c:autoTitleDeleted val="0"/>
    <c:plotArea>
      <c:layout/>
      <c:barChart>
        <c:barDir val="col"/>
        <c:grouping val="clustered"/>
        <c:varyColors val="0"/>
        <c:ser>
          <c:idx val="0"/>
          <c:order val="0"/>
          <c:tx>
            <c:strRef>
              <c:f>'11.tratamientoderiesgodeseguri'!$Q$89:$Q$90</c:f>
              <c:strCache>
                <c:ptCount val="2"/>
                <c:pt idx="0">
                  <c:v>Segundo seguimiento</c:v>
                </c:pt>
                <c:pt idx="1">
                  <c:v>% de Avance según objetivo</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'11.tratamientoderiesgodeseguri'!$P$91:$P$98</c:f>
              <c:strCache>
                <c:ptCount val="8"/>
                <c:pt idx="0">
                  <c:v>Objetivo 1</c:v>
                </c:pt>
                <c:pt idx="1">
                  <c:v>Objetivo 2</c:v>
                </c:pt>
                <c:pt idx="2">
                  <c:v>Objetivo 3</c:v>
                </c:pt>
                <c:pt idx="3">
                  <c:v>Objetivo 4</c:v>
                </c:pt>
                <c:pt idx="4">
                  <c:v>Objetivo 5</c:v>
                </c:pt>
                <c:pt idx="5">
                  <c:v>Objetivo 6</c:v>
                </c:pt>
                <c:pt idx="6">
                  <c:v>Objetivo 7</c:v>
                </c:pt>
                <c:pt idx="7">
                  <c:v>Total</c:v>
                </c:pt>
              </c:strCache>
            </c:strRef>
          </c:cat>
          <c:val>
            <c:numRef>
              <c:f>'11.tratamientoderiesgodeseguri'!$Q$91:$Q$98</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851-455B-90DE-359DB68F8E0C}"/>
            </c:ext>
          </c:extLst>
        </c:ser>
        <c:ser>
          <c:idx val="1"/>
          <c:order val="1"/>
          <c:tx>
            <c:strRef>
              <c:f>'11.tratamientoderiesgodeseguri'!$R$89:$R$90</c:f>
              <c:strCache>
                <c:ptCount val="2"/>
                <c:pt idx="0">
                  <c:v>Segundo seguimiento</c:v>
                </c:pt>
                <c:pt idx="1">
                  <c:v>% Avance planeado según objetivo</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'11.tratamientoderiesgodeseguri'!$P$91:$P$98</c:f>
              <c:strCache>
                <c:ptCount val="8"/>
                <c:pt idx="0">
                  <c:v>Objetivo 1</c:v>
                </c:pt>
                <c:pt idx="1">
                  <c:v>Objetivo 2</c:v>
                </c:pt>
                <c:pt idx="2">
                  <c:v>Objetivo 3</c:v>
                </c:pt>
                <c:pt idx="3">
                  <c:v>Objetivo 4</c:v>
                </c:pt>
                <c:pt idx="4">
                  <c:v>Objetivo 5</c:v>
                </c:pt>
                <c:pt idx="5">
                  <c:v>Objetivo 6</c:v>
                </c:pt>
                <c:pt idx="6">
                  <c:v>Objetivo 7</c:v>
                </c:pt>
                <c:pt idx="7">
                  <c:v>Total</c:v>
                </c:pt>
              </c:strCache>
            </c:strRef>
          </c:cat>
          <c:val>
            <c:numRef>
              <c:f>'11.tratamientoderiesgodeseguri'!$R$91:$R$98</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8851-455B-90DE-359DB68F8E0C}"/>
            </c:ext>
          </c:extLst>
        </c:ser>
        <c:dLbls>
          <c:showLegendKey val="0"/>
          <c:showVal val="0"/>
          <c:showCatName val="0"/>
          <c:showSerName val="0"/>
          <c:showPercent val="0"/>
          <c:showBubbleSize val="0"/>
        </c:dLbls>
        <c:gapWidth val="219"/>
        <c:overlap val="-27"/>
        <c:axId val="1388628767"/>
        <c:axId val="1"/>
      </c:barChart>
      <c:catAx>
        <c:axId val="13886287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88628767"/>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i="0" baseline="0">
                <a:effectLst/>
              </a:rPr>
              <a:t>Avance Plan de Acción</a:t>
            </a:r>
            <a:endParaRPr lang="es-CO">
              <a:effectLst/>
            </a:endParaRPr>
          </a:p>
        </c:rich>
      </c:tx>
      <c:layout/>
      <c:overlay val="0"/>
      <c:spPr>
        <a:noFill/>
        <a:ln w="25400">
          <a:noFill/>
        </a:ln>
      </c:spPr>
    </c:title>
    <c:autoTitleDeleted val="0"/>
    <c:plotArea>
      <c:layout/>
      <c:barChart>
        <c:barDir val="col"/>
        <c:grouping val="clustered"/>
        <c:varyColors val="0"/>
        <c:ser>
          <c:idx val="0"/>
          <c:order val="0"/>
          <c:tx>
            <c:strRef>
              <c:f>'11.tratamientoderiesgodeseguri'!$C$104:$C$105</c:f>
              <c:strCache>
                <c:ptCount val="2"/>
                <c:pt idx="0">
                  <c:v>Tercer seguimiento</c:v>
                </c:pt>
                <c:pt idx="1">
                  <c:v>% de Avance según objetivo</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'11.tratamientoderiesgodeseguri'!$B$106:$B$113</c:f>
              <c:strCache>
                <c:ptCount val="8"/>
                <c:pt idx="0">
                  <c:v>Objetivo 1</c:v>
                </c:pt>
                <c:pt idx="1">
                  <c:v>Objetivo 2</c:v>
                </c:pt>
                <c:pt idx="2">
                  <c:v>Objetivo 3</c:v>
                </c:pt>
                <c:pt idx="3">
                  <c:v>Objetivo 4</c:v>
                </c:pt>
                <c:pt idx="4">
                  <c:v>Objetivo 5</c:v>
                </c:pt>
                <c:pt idx="5">
                  <c:v>Objetivo 6</c:v>
                </c:pt>
                <c:pt idx="6">
                  <c:v>Objetivo 7</c:v>
                </c:pt>
                <c:pt idx="7">
                  <c:v>Total</c:v>
                </c:pt>
              </c:strCache>
            </c:strRef>
          </c:cat>
          <c:val>
            <c:numRef>
              <c:f>'11.tratamientoderiesgodeseguri'!$C$106:$C$113</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6D2F-40E3-982F-31F01ED83030}"/>
            </c:ext>
          </c:extLst>
        </c:ser>
        <c:ser>
          <c:idx val="1"/>
          <c:order val="1"/>
          <c:tx>
            <c:strRef>
              <c:f>'11.tratamientoderiesgodeseguri'!$D$104:$D$105</c:f>
              <c:strCache>
                <c:ptCount val="2"/>
                <c:pt idx="0">
                  <c:v>Tercer seguimiento</c:v>
                </c:pt>
                <c:pt idx="1">
                  <c:v>% Avance planeado según objetivo</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'11.tratamientoderiesgodeseguri'!$B$106:$B$113</c:f>
              <c:strCache>
                <c:ptCount val="8"/>
                <c:pt idx="0">
                  <c:v>Objetivo 1</c:v>
                </c:pt>
                <c:pt idx="1">
                  <c:v>Objetivo 2</c:v>
                </c:pt>
                <c:pt idx="2">
                  <c:v>Objetivo 3</c:v>
                </c:pt>
                <c:pt idx="3">
                  <c:v>Objetivo 4</c:v>
                </c:pt>
                <c:pt idx="4">
                  <c:v>Objetivo 5</c:v>
                </c:pt>
                <c:pt idx="5">
                  <c:v>Objetivo 6</c:v>
                </c:pt>
                <c:pt idx="6">
                  <c:v>Objetivo 7</c:v>
                </c:pt>
                <c:pt idx="7">
                  <c:v>Total</c:v>
                </c:pt>
              </c:strCache>
            </c:strRef>
          </c:cat>
          <c:val>
            <c:numRef>
              <c:f>'11.tratamientoderiesgodeseguri'!$D$106:$D$113</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6D2F-40E3-982F-31F01ED83030}"/>
            </c:ext>
          </c:extLst>
        </c:ser>
        <c:dLbls>
          <c:showLegendKey val="0"/>
          <c:showVal val="0"/>
          <c:showCatName val="0"/>
          <c:showSerName val="0"/>
          <c:showPercent val="0"/>
          <c:showBubbleSize val="0"/>
        </c:dLbls>
        <c:gapWidth val="219"/>
        <c:overlap val="-27"/>
        <c:axId val="1389014975"/>
        <c:axId val="1"/>
      </c:barChart>
      <c:catAx>
        <c:axId val="13890149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89014975"/>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s-CO"/>
              <a:t>Avance Plan de Acción</a:t>
            </a:r>
          </a:p>
        </c:rich>
      </c:tx>
      <c:layout/>
      <c:overlay val="0"/>
      <c:spPr>
        <a:noFill/>
        <a:ln w="25400">
          <a:noFill/>
        </a:ln>
      </c:spPr>
    </c:title>
    <c:autoTitleDeleted val="0"/>
    <c:plotArea>
      <c:layout/>
      <c:barChart>
        <c:barDir val="col"/>
        <c:grouping val="clustered"/>
        <c:varyColors val="0"/>
        <c:ser>
          <c:idx val="0"/>
          <c:order val="0"/>
          <c:tx>
            <c:strRef>
              <c:f>'12.PINAR'!$C$72:$C$73</c:f>
              <c:strCache>
                <c:ptCount val="2"/>
                <c:pt idx="0">
                  <c:v>Primer seguimiento</c:v>
                </c:pt>
                <c:pt idx="1">
                  <c:v>% de Avance según objetivo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'12.PINAR'!$B$74:$B$80</c:f>
              <c:strCache>
                <c:ptCount val="7"/>
                <c:pt idx="0">
                  <c:v>Objetivo 1</c:v>
                </c:pt>
                <c:pt idx="1">
                  <c:v>Objetivo 2</c:v>
                </c:pt>
                <c:pt idx="2">
                  <c:v>Objetivo 3</c:v>
                </c:pt>
                <c:pt idx="3">
                  <c:v>Objetivo 4</c:v>
                </c:pt>
                <c:pt idx="4">
                  <c:v>Objetivo 5</c:v>
                </c:pt>
                <c:pt idx="5">
                  <c:v>Objetivo 6</c:v>
                </c:pt>
                <c:pt idx="6">
                  <c:v>Total</c:v>
                </c:pt>
              </c:strCache>
            </c:strRef>
          </c:cat>
          <c:val>
            <c:numRef>
              <c:f>'12.PINAR'!$C$74:$C$80</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10A-4995-AD2F-23EC5629AEE7}"/>
            </c:ext>
          </c:extLst>
        </c:ser>
        <c:ser>
          <c:idx val="1"/>
          <c:order val="1"/>
          <c:tx>
            <c:strRef>
              <c:f>'12.PINAR'!$D$72:$D$73</c:f>
              <c:strCache>
                <c:ptCount val="2"/>
                <c:pt idx="0">
                  <c:v>Primer seguimiento</c:v>
                </c:pt>
                <c:pt idx="1">
                  <c:v>% Avance planeado según objetivo</c:v>
                </c:pt>
              </c:strCache>
            </c:strRef>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'12.PINAR'!$B$74:$B$80</c:f>
              <c:strCache>
                <c:ptCount val="7"/>
                <c:pt idx="0">
                  <c:v>Objetivo 1</c:v>
                </c:pt>
                <c:pt idx="1">
                  <c:v>Objetivo 2</c:v>
                </c:pt>
                <c:pt idx="2">
                  <c:v>Objetivo 3</c:v>
                </c:pt>
                <c:pt idx="3">
                  <c:v>Objetivo 4</c:v>
                </c:pt>
                <c:pt idx="4">
                  <c:v>Objetivo 5</c:v>
                </c:pt>
                <c:pt idx="5">
                  <c:v>Objetivo 6</c:v>
                </c:pt>
                <c:pt idx="6">
                  <c:v>Total</c:v>
                </c:pt>
              </c:strCache>
            </c:strRef>
          </c:cat>
          <c:val>
            <c:numRef>
              <c:f>'12.PINAR'!$D$74:$D$80</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B10A-4995-AD2F-23EC5629AEE7}"/>
            </c:ext>
          </c:extLst>
        </c:ser>
        <c:dLbls>
          <c:showLegendKey val="0"/>
          <c:showVal val="0"/>
          <c:showCatName val="0"/>
          <c:showSerName val="0"/>
          <c:showPercent val="0"/>
          <c:showBubbleSize val="0"/>
        </c:dLbls>
        <c:gapWidth val="219"/>
        <c:overlap val="-27"/>
        <c:axId val="303610752"/>
        <c:axId val="1"/>
      </c:barChart>
      <c:catAx>
        <c:axId val="303610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303610752"/>
        <c:crosses val="autoZero"/>
        <c:crossBetween val="between"/>
      </c:valAx>
      <c:spPr>
        <a:noFill/>
        <a:ln w="25400">
          <a:noFill/>
        </a:ln>
      </c:spPr>
    </c:plotArea>
    <c:legend>
      <c:legendPos val="b"/>
      <c:layou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s-CO"/>
              <a:t>Avance Plan de Acción</a:t>
            </a:r>
          </a:p>
        </c:rich>
      </c:tx>
      <c:layout/>
      <c:overlay val="0"/>
      <c:spPr>
        <a:noFill/>
        <a:ln w="25400">
          <a:noFill/>
        </a:ln>
      </c:spPr>
    </c:title>
    <c:autoTitleDeleted val="0"/>
    <c:plotArea>
      <c:layout/>
      <c:barChart>
        <c:barDir val="col"/>
        <c:grouping val="clustered"/>
        <c:varyColors val="0"/>
        <c:ser>
          <c:idx val="0"/>
          <c:order val="0"/>
          <c:tx>
            <c:strRef>
              <c:f>'12.PINAR'!$Q$72:$Q$73</c:f>
              <c:strCache>
                <c:ptCount val="2"/>
                <c:pt idx="0">
                  <c:v>Segundo seguimiento</c:v>
                </c:pt>
                <c:pt idx="1">
                  <c:v>% de Avance según objetivo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'12.PINAR'!$P$74:$P$80</c:f>
              <c:strCache>
                <c:ptCount val="7"/>
                <c:pt idx="0">
                  <c:v>Objetivo 1</c:v>
                </c:pt>
                <c:pt idx="1">
                  <c:v>Objetivo 2</c:v>
                </c:pt>
                <c:pt idx="2">
                  <c:v>Objetivo 3</c:v>
                </c:pt>
                <c:pt idx="3">
                  <c:v>Objetivo 4</c:v>
                </c:pt>
                <c:pt idx="4">
                  <c:v>Objetivo 5</c:v>
                </c:pt>
                <c:pt idx="5">
                  <c:v>Objetivo 6</c:v>
                </c:pt>
                <c:pt idx="6">
                  <c:v>Total</c:v>
                </c:pt>
              </c:strCache>
            </c:strRef>
          </c:cat>
          <c:val>
            <c:numRef>
              <c:f>'12.PINAR'!$Q$74:$Q$80</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AE50-4FD4-B9B1-04995FFE26DA}"/>
            </c:ext>
          </c:extLst>
        </c:ser>
        <c:ser>
          <c:idx val="1"/>
          <c:order val="1"/>
          <c:tx>
            <c:strRef>
              <c:f>'12.PINAR'!$R$72:$R$73</c:f>
              <c:strCache>
                <c:ptCount val="2"/>
                <c:pt idx="0">
                  <c:v>Segundo seguimiento</c:v>
                </c:pt>
                <c:pt idx="1">
                  <c:v>% Avance planeado según objetivo</c:v>
                </c:pt>
              </c:strCache>
            </c:strRef>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'12.PINAR'!$P$74:$P$80</c:f>
              <c:strCache>
                <c:ptCount val="7"/>
                <c:pt idx="0">
                  <c:v>Objetivo 1</c:v>
                </c:pt>
                <c:pt idx="1">
                  <c:v>Objetivo 2</c:v>
                </c:pt>
                <c:pt idx="2">
                  <c:v>Objetivo 3</c:v>
                </c:pt>
                <c:pt idx="3">
                  <c:v>Objetivo 4</c:v>
                </c:pt>
                <c:pt idx="4">
                  <c:v>Objetivo 5</c:v>
                </c:pt>
                <c:pt idx="5">
                  <c:v>Objetivo 6</c:v>
                </c:pt>
                <c:pt idx="6">
                  <c:v>Total</c:v>
                </c:pt>
              </c:strCache>
            </c:strRef>
          </c:cat>
          <c:val>
            <c:numRef>
              <c:f>'12.PINAR'!$R$74:$R$80</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AE50-4FD4-B9B1-04995FFE26DA}"/>
            </c:ext>
          </c:extLst>
        </c:ser>
        <c:dLbls>
          <c:showLegendKey val="0"/>
          <c:showVal val="0"/>
          <c:showCatName val="0"/>
          <c:showSerName val="0"/>
          <c:showPercent val="0"/>
          <c:showBubbleSize val="0"/>
        </c:dLbls>
        <c:gapWidth val="219"/>
        <c:overlap val="-27"/>
        <c:axId val="303616160"/>
        <c:axId val="1"/>
      </c:barChart>
      <c:catAx>
        <c:axId val="303616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303616160"/>
        <c:crosses val="autoZero"/>
        <c:crossBetween val="between"/>
      </c:valAx>
      <c:spPr>
        <a:noFill/>
        <a:ln w="25400">
          <a:noFill/>
        </a:ln>
      </c:spPr>
    </c:plotArea>
    <c:legend>
      <c:legendPos val="b"/>
      <c:layou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Avance Plan de Acción</a:t>
            </a:r>
          </a:p>
        </c:rich>
      </c:tx>
      <c:layout/>
      <c:overlay val="0"/>
      <c:spPr>
        <a:noFill/>
        <a:ln w="25400">
          <a:noFill/>
        </a:ln>
      </c:spPr>
    </c:title>
    <c:autoTitleDeleted val="0"/>
    <c:plotArea>
      <c:layout/>
      <c:barChart>
        <c:barDir val="col"/>
        <c:grouping val="clustered"/>
        <c:varyColors val="0"/>
        <c:ser>
          <c:idx val="0"/>
          <c:order val="0"/>
          <c:tx>
            <c:strRef>
              <c:f>'7.gobierno digital'!$Q$75:$Q$76</c:f>
              <c:strCache>
                <c:ptCount val="2"/>
                <c:pt idx="0">
                  <c:v>Segundo seguimiento</c:v>
                </c:pt>
                <c:pt idx="1">
                  <c:v>% de Avance según objetivo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'7.gobierno digital'!$P$77:$P$80</c:f>
              <c:strCache>
                <c:ptCount val="4"/>
                <c:pt idx="0">
                  <c:v>Objetivo 1</c:v>
                </c:pt>
                <c:pt idx="1">
                  <c:v>Objetivo 2</c:v>
                </c:pt>
                <c:pt idx="2">
                  <c:v>Objetivo 3</c:v>
                </c:pt>
                <c:pt idx="3">
                  <c:v>Total</c:v>
                </c:pt>
              </c:strCache>
            </c:strRef>
          </c:cat>
          <c:val>
            <c:numRef>
              <c:f>'7.gobierno digital'!$Q$77:$Q$80</c:f>
              <c:numCache>
                <c:formatCode>0%</c:formatCode>
                <c:ptCount val="4"/>
                <c:pt idx="0">
                  <c:v>0</c:v>
                </c:pt>
                <c:pt idx="1">
                  <c:v>0</c:v>
                </c:pt>
                <c:pt idx="2">
                  <c:v>0</c:v>
                </c:pt>
                <c:pt idx="3">
                  <c:v>0</c:v>
                </c:pt>
              </c:numCache>
            </c:numRef>
          </c:val>
          <c:extLst>
            <c:ext xmlns:c16="http://schemas.microsoft.com/office/drawing/2014/chart" uri="{C3380CC4-5D6E-409C-BE32-E72D297353CC}">
              <c16:uniqueId val="{00000000-AD1B-4E4A-B319-68AD21413F1E}"/>
            </c:ext>
          </c:extLst>
        </c:ser>
        <c:ser>
          <c:idx val="1"/>
          <c:order val="1"/>
          <c:tx>
            <c:strRef>
              <c:f>'7.gobierno digital'!$R$75:$R$76</c:f>
              <c:strCache>
                <c:ptCount val="2"/>
                <c:pt idx="0">
                  <c:v>Segundo seguimiento</c:v>
                </c:pt>
                <c:pt idx="1">
                  <c:v>% Avance planeado según objetivo</c:v>
                </c:pt>
              </c:strCache>
            </c:strRef>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'7.gobierno digital'!$P$77:$P$80</c:f>
              <c:strCache>
                <c:ptCount val="4"/>
                <c:pt idx="0">
                  <c:v>Objetivo 1</c:v>
                </c:pt>
                <c:pt idx="1">
                  <c:v>Objetivo 2</c:v>
                </c:pt>
                <c:pt idx="2">
                  <c:v>Objetivo 3</c:v>
                </c:pt>
                <c:pt idx="3">
                  <c:v>Total</c:v>
                </c:pt>
              </c:strCache>
            </c:strRef>
          </c:cat>
          <c:val>
            <c:numRef>
              <c:f>'7.gobierno digital'!$R$77:$R$80</c:f>
              <c:numCache>
                <c:formatCode>0%</c:formatCode>
                <c:ptCount val="4"/>
                <c:pt idx="0">
                  <c:v>0</c:v>
                </c:pt>
                <c:pt idx="1">
                  <c:v>0</c:v>
                </c:pt>
                <c:pt idx="2">
                  <c:v>0</c:v>
                </c:pt>
                <c:pt idx="3">
                  <c:v>0</c:v>
                </c:pt>
              </c:numCache>
            </c:numRef>
          </c:val>
          <c:extLst>
            <c:ext xmlns:c16="http://schemas.microsoft.com/office/drawing/2014/chart" uri="{C3380CC4-5D6E-409C-BE32-E72D297353CC}">
              <c16:uniqueId val="{00000001-AD1B-4E4A-B319-68AD21413F1E}"/>
            </c:ext>
          </c:extLst>
        </c:ser>
        <c:dLbls>
          <c:showLegendKey val="0"/>
          <c:showVal val="0"/>
          <c:showCatName val="0"/>
          <c:showSerName val="0"/>
          <c:showPercent val="0"/>
          <c:showBubbleSize val="0"/>
        </c:dLbls>
        <c:gapWidth val="219"/>
        <c:overlap val="-27"/>
        <c:axId val="2049018639"/>
        <c:axId val="1"/>
      </c:barChart>
      <c:catAx>
        <c:axId val="20490186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2049018639"/>
        <c:crosses val="autoZero"/>
        <c:crossBetween val="between"/>
      </c:valAx>
      <c:spPr>
        <a:noFill/>
        <a:ln w="25400">
          <a:noFill/>
        </a:ln>
      </c:spPr>
    </c:plotArea>
    <c:legend>
      <c:legendPos val="b"/>
      <c:layou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s-CO"/>
              <a:t>Avance Plan de Acción</a:t>
            </a:r>
          </a:p>
        </c:rich>
      </c:tx>
      <c:layout/>
      <c:overlay val="0"/>
      <c:spPr>
        <a:noFill/>
        <a:ln w="25400">
          <a:noFill/>
        </a:ln>
      </c:spPr>
    </c:title>
    <c:autoTitleDeleted val="0"/>
    <c:plotArea>
      <c:layout/>
      <c:barChart>
        <c:barDir val="col"/>
        <c:grouping val="clustered"/>
        <c:varyColors val="0"/>
        <c:ser>
          <c:idx val="0"/>
          <c:order val="0"/>
          <c:tx>
            <c:strRef>
              <c:f>'12.PINAR'!$C$86:$C$87</c:f>
              <c:strCache>
                <c:ptCount val="2"/>
                <c:pt idx="0">
                  <c:v>Tercer seguimiento</c:v>
                </c:pt>
                <c:pt idx="1">
                  <c:v>% de Avance según objetivo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'12.PINAR'!$B$88:$B$94</c:f>
              <c:strCache>
                <c:ptCount val="7"/>
                <c:pt idx="0">
                  <c:v>Objetivo 1</c:v>
                </c:pt>
                <c:pt idx="1">
                  <c:v>Objetivo 2</c:v>
                </c:pt>
                <c:pt idx="2">
                  <c:v>Objetivo 3</c:v>
                </c:pt>
                <c:pt idx="3">
                  <c:v>Objetivo 4</c:v>
                </c:pt>
                <c:pt idx="4">
                  <c:v>Objetivo 5</c:v>
                </c:pt>
                <c:pt idx="5">
                  <c:v>Objetivo 6</c:v>
                </c:pt>
                <c:pt idx="6">
                  <c:v>Total</c:v>
                </c:pt>
              </c:strCache>
            </c:strRef>
          </c:cat>
          <c:val>
            <c:numRef>
              <c:f>'12.PINAR'!$C$88:$C$94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4C67-4F6F-B26B-2DBB8A397EC9}"/>
            </c:ext>
          </c:extLst>
        </c:ser>
        <c:ser>
          <c:idx val="1"/>
          <c:order val="1"/>
          <c:tx>
            <c:strRef>
              <c:f>'12.PINAR'!$D$86:$D$87</c:f>
              <c:strCache>
                <c:ptCount val="2"/>
                <c:pt idx="0">
                  <c:v>Tercer seguimiento</c:v>
                </c:pt>
                <c:pt idx="1">
                  <c:v>% Avance planeado según objetivo</c:v>
                </c:pt>
              </c:strCache>
            </c:strRef>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'12.PINAR'!$B$88:$B$94</c:f>
              <c:strCache>
                <c:ptCount val="7"/>
                <c:pt idx="0">
                  <c:v>Objetivo 1</c:v>
                </c:pt>
                <c:pt idx="1">
                  <c:v>Objetivo 2</c:v>
                </c:pt>
                <c:pt idx="2">
                  <c:v>Objetivo 3</c:v>
                </c:pt>
                <c:pt idx="3">
                  <c:v>Objetivo 4</c:v>
                </c:pt>
                <c:pt idx="4">
                  <c:v>Objetivo 5</c:v>
                </c:pt>
                <c:pt idx="5">
                  <c:v>Objetivo 6</c:v>
                </c:pt>
                <c:pt idx="6">
                  <c:v>Total</c:v>
                </c:pt>
              </c:strCache>
            </c:strRef>
          </c:cat>
          <c:val>
            <c:numRef>
              <c:f>'12.PINAR'!$D$88:$D$94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4C67-4F6F-B26B-2DBB8A397EC9}"/>
            </c:ext>
          </c:extLst>
        </c:ser>
        <c:dLbls>
          <c:showLegendKey val="0"/>
          <c:showVal val="0"/>
          <c:showCatName val="0"/>
          <c:showSerName val="0"/>
          <c:showPercent val="0"/>
          <c:showBubbleSize val="0"/>
        </c:dLbls>
        <c:gapWidth val="219"/>
        <c:overlap val="-27"/>
        <c:axId val="303616576"/>
        <c:axId val="1"/>
      </c:barChart>
      <c:catAx>
        <c:axId val="303616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303616576"/>
        <c:crosses val="autoZero"/>
        <c:crossBetween val="between"/>
      </c:valAx>
      <c:spPr>
        <a:noFill/>
        <a:ln w="25400">
          <a:noFill/>
        </a:ln>
      </c:spPr>
    </c:plotArea>
    <c:legend>
      <c:legendPos val="b"/>
      <c:layou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s-CO"/>
              <a:t>Avance Plan de Acción</a:t>
            </a:r>
          </a:p>
        </c:rich>
      </c:tx>
      <c:layout/>
      <c:overlay val="0"/>
      <c:spPr>
        <a:noFill/>
        <a:ln w="25400">
          <a:noFill/>
        </a:ln>
      </c:spPr>
    </c:title>
    <c:autoTitleDeleted val="0"/>
    <c:plotArea>
      <c:layout/>
      <c:barChart>
        <c:barDir val="col"/>
        <c:grouping val="clustered"/>
        <c:varyColors val="0"/>
        <c:ser>
          <c:idx val="0"/>
          <c:order val="0"/>
          <c:tx>
            <c:strRef>
              <c:f>'13.planconservacionypreservacio'!$C$69:$C$70</c:f>
              <c:strCache>
                <c:ptCount val="2"/>
                <c:pt idx="0">
                  <c:v>Primer seguimiento</c:v>
                </c:pt>
                <c:pt idx="1">
                  <c:v>% de Avance según objetivo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'13.planconservacionypreservacio'!$B$71:$B$77</c:f>
              <c:strCache>
                <c:ptCount val="7"/>
                <c:pt idx="0">
                  <c:v>Objetivo 1</c:v>
                </c:pt>
                <c:pt idx="1">
                  <c:v>Objetivo 2</c:v>
                </c:pt>
                <c:pt idx="2">
                  <c:v>Objetivo 3</c:v>
                </c:pt>
                <c:pt idx="3">
                  <c:v>Objetivo 4</c:v>
                </c:pt>
                <c:pt idx="4">
                  <c:v>Objetivo 5</c:v>
                </c:pt>
                <c:pt idx="5">
                  <c:v>Objetivo 6</c:v>
                </c:pt>
                <c:pt idx="6">
                  <c:v>Total</c:v>
                </c:pt>
              </c:strCache>
            </c:strRef>
          </c:cat>
          <c:val>
            <c:numRef>
              <c:f>'13.planconservacionypreservacio'!$C$71:$C$77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32CF-4DF5-A244-6A274EFC7644}"/>
            </c:ext>
          </c:extLst>
        </c:ser>
        <c:ser>
          <c:idx val="1"/>
          <c:order val="1"/>
          <c:tx>
            <c:strRef>
              <c:f>'13.planconservacionypreservacio'!$D$69:$D$70</c:f>
              <c:strCache>
                <c:ptCount val="2"/>
                <c:pt idx="0">
                  <c:v>Primer seguimiento</c:v>
                </c:pt>
                <c:pt idx="1">
                  <c:v>% Avance planeado según objetivo</c:v>
                </c:pt>
              </c:strCache>
            </c:strRef>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'13.planconservacionypreservacio'!$B$71:$B$77</c:f>
              <c:strCache>
                <c:ptCount val="7"/>
                <c:pt idx="0">
                  <c:v>Objetivo 1</c:v>
                </c:pt>
                <c:pt idx="1">
                  <c:v>Objetivo 2</c:v>
                </c:pt>
                <c:pt idx="2">
                  <c:v>Objetivo 3</c:v>
                </c:pt>
                <c:pt idx="3">
                  <c:v>Objetivo 4</c:v>
                </c:pt>
                <c:pt idx="4">
                  <c:v>Objetivo 5</c:v>
                </c:pt>
                <c:pt idx="5">
                  <c:v>Objetivo 6</c:v>
                </c:pt>
                <c:pt idx="6">
                  <c:v>Total</c:v>
                </c:pt>
              </c:strCache>
            </c:strRef>
          </c:cat>
          <c:val>
            <c:numRef>
              <c:f>'13.planconservacionypreservacio'!$D$71:$D$77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32CF-4DF5-A244-6A274EFC7644}"/>
            </c:ext>
          </c:extLst>
        </c:ser>
        <c:dLbls>
          <c:showLegendKey val="0"/>
          <c:showVal val="0"/>
          <c:showCatName val="0"/>
          <c:showSerName val="0"/>
          <c:showPercent val="0"/>
          <c:showBubbleSize val="0"/>
        </c:dLbls>
        <c:gapWidth val="219"/>
        <c:overlap val="-27"/>
        <c:axId val="1748321248"/>
        <c:axId val="1"/>
      </c:barChart>
      <c:catAx>
        <c:axId val="174832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748321248"/>
        <c:crosses val="autoZero"/>
        <c:crossBetween val="between"/>
      </c:valAx>
      <c:spPr>
        <a:noFill/>
        <a:ln w="25400">
          <a:noFill/>
        </a:ln>
      </c:spPr>
    </c:plotArea>
    <c:legend>
      <c:legendPos val="b"/>
      <c:layou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s-CO"/>
              <a:t>Avance Plan de Acción</a:t>
            </a:r>
          </a:p>
        </c:rich>
      </c:tx>
      <c:layout/>
      <c:overlay val="0"/>
      <c:spPr>
        <a:noFill/>
        <a:ln w="25400">
          <a:noFill/>
        </a:ln>
      </c:spPr>
    </c:title>
    <c:autoTitleDeleted val="0"/>
    <c:plotArea>
      <c:layout/>
      <c:barChart>
        <c:barDir val="col"/>
        <c:grouping val="clustered"/>
        <c:varyColors val="0"/>
        <c:ser>
          <c:idx val="0"/>
          <c:order val="0"/>
          <c:tx>
            <c:strRef>
              <c:f>'13.planconservacionypreservacio'!$Q$69:$Q$70</c:f>
              <c:strCache>
                <c:ptCount val="2"/>
                <c:pt idx="0">
                  <c:v>Segundo seguimiento</c:v>
                </c:pt>
                <c:pt idx="1">
                  <c:v>% de Avance según objetivo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'13.planconservacionypreservacio'!$P$71:$P$77</c:f>
              <c:strCache>
                <c:ptCount val="7"/>
                <c:pt idx="0">
                  <c:v>Objetivo 1</c:v>
                </c:pt>
                <c:pt idx="1">
                  <c:v>Objetivo 2</c:v>
                </c:pt>
                <c:pt idx="2">
                  <c:v>Objetivo 3</c:v>
                </c:pt>
                <c:pt idx="3">
                  <c:v>Objetivo 4</c:v>
                </c:pt>
                <c:pt idx="4">
                  <c:v>Objetivo 5</c:v>
                </c:pt>
                <c:pt idx="5">
                  <c:v>Objetivo 6</c:v>
                </c:pt>
                <c:pt idx="6">
                  <c:v>Total</c:v>
                </c:pt>
              </c:strCache>
            </c:strRef>
          </c:cat>
          <c:val>
            <c:numRef>
              <c:f>'13.planconservacionypreservacio'!$Q$71:$Q$77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F9A1-4062-8837-141388ED5814}"/>
            </c:ext>
          </c:extLst>
        </c:ser>
        <c:ser>
          <c:idx val="1"/>
          <c:order val="1"/>
          <c:tx>
            <c:strRef>
              <c:f>'13.planconservacionypreservacio'!$R$69:$R$70</c:f>
              <c:strCache>
                <c:ptCount val="2"/>
                <c:pt idx="0">
                  <c:v>Segundo seguimiento</c:v>
                </c:pt>
                <c:pt idx="1">
                  <c:v>% Avance planeado según objetivo</c:v>
                </c:pt>
              </c:strCache>
            </c:strRef>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'13.planconservacionypreservacio'!$P$71:$P$77</c:f>
              <c:strCache>
                <c:ptCount val="7"/>
                <c:pt idx="0">
                  <c:v>Objetivo 1</c:v>
                </c:pt>
                <c:pt idx="1">
                  <c:v>Objetivo 2</c:v>
                </c:pt>
                <c:pt idx="2">
                  <c:v>Objetivo 3</c:v>
                </c:pt>
                <c:pt idx="3">
                  <c:v>Objetivo 4</c:v>
                </c:pt>
                <c:pt idx="4">
                  <c:v>Objetivo 5</c:v>
                </c:pt>
                <c:pt idx="5">
                  <c:v>Objetivo 6</c:v>
                </c:pt>
                <c:pt idx="6">
                  <c:v>Total</c:v>
                </c:pt>
              </c:strCache>
            </c:strRef>
          </c:cat>
          <c:val>
            <c:numRef>
              <c:f>'13.planconservacionypreservacio'!$R$71:$R$77</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F9A1-4062-8837-141388ED5814}"/>
            </c:ext>
          </c:extLst>
        </c:ser>
        <c:dLbls>
          <c:showLegendKey val="0"/>
          <c:showVal val="0"/>
          <c:showCatName val="0"/>
          <c:showSerName val="0"/>
          <c:showPercent val="0"/>
          <c:showBubbleSize val="0"/>
        </c:dLbls>
        <c:gapWidth val="219"/>
        <c:overlap val="-27"/>
        <c:axId val="1748322912"/>
        <c:axId val="1"/>
      </c:barChart>
      <c:catAx>
        <c:axId val="1748322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748322912"/>
        <c:crosses val="autoZero"/>
        <c:crossBetween val="between"/>
      </c:valAx>
      <c:spPr>
        <a:noFill/>
        <a:ln w="25400">
          <a:noFill/>
        </a:ln>
      </c:spPr>
    </c:plotArea>
    <c:legend>
      <c:legendPos val="b"/>
      <c:layou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s-CO"/>
              <a:t>Avance Plan de Acción</a:t>
            </a:r>
          </a:p>
        </c:rich>
      </c:tx>
      <c:layout/>
      <c:overlay val="0"/>
      <c:spPr>
        <a:noFill/>
        <a:ln w="25400">
          <a:noFill/>
        </a:ln>
      </c:spPr>
    </c:title>
    <c:autoTitleDeleted val="0"/>
    <c:plotArea>
      <c:layout/>
      <c:barChart>
        <c:barDir val="col"/>
        <c:grouping val="clustered"/>
        <c:varyColors val="0"/>
        <c:ser>
          <c:idx val="0"/>
          <c:order val="0"/>
          <c:tx>
            <c:strRef>
              <c:f>'13.planconservacionypreservacio'!$C$83:$C$84</c:f>
              <c:strCache>
                <c:ptCount val="2"/>
                <c:pt idx="0">
                  <c:v>Tercer seguimiento</c:v>
                </c:pt>
                <c:pt idx="1">
                  <c:v>% de Avance según objetivo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'13.planconservacionypreservacio'!$B$85:$B$91</c:f>
              <c:strCache>
                <c:ptCount val="7"/>
                <c:pt idx="0">
                  <c:v>Objetivo 1</c:v>
                </c:pt>
                <c:pt idx="1">
                  <c:v>Objetivo 2</c:v>
                </c:pt>
                <c:pt idx="2">
                  <c:v>Objetivo 3</c:v>
                </c:pt>
                <c:pt idx="3">
                  <c:v>Objetivo 4</c:v>
                </c:pt>
                <c:pt idx="4">
                  <c:v>Objetivo 5</c:v>
                </c:pt>
                <c:pt idx="5">
                  <c:v>Objetivo 6</c:v>
                </c:pt>
                <c:pt idx="6">
                  <c:v>Total</c:v>
                </c:pt>
              </c:strCache>
            </c:strRef>
          </c:cat>
          <c:val>
            <c:numRef>
              <c:f>'13.planconservacionypreservacio'!$C$85:$C$91</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9CF-48D1-A849-10DABAA44465}"/>
            </c:ext>
          </c:extLst>
        </c:ser>
        <c:ser>
          <c:idx val="1"/>
          <c:order val="1"/>
          <c:tx>
            <c:strRef>
              <c:f>'13.planconservacionypreservacio'!$D$83:$D$84</c:f>
              <c:strCache>
                <c:ptCount val="2"/>
                <c:pt idx="0">
                  <c:v>Tercer seguimiento</c:v>
                </c:pt>
                <c:pt idx="1">
                  <c:v>% Avance planeado según objetivo</c:v>
                </c:pt>
              </c:strCache>
            </c:strRef>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'13.planconservacionypreservacio'!$B$85:$B$91</c:f>
              <c:strCache>
                <c:ptCount val="7"/>
                <c:pt idx="0">
                  <c:v>Objetivo 1</c:v>
                </c:pt>
                <c:pt idx="1">
                  <c:v>Objetivo 2</c:v>
                </c:pt>
                <c:pt idx="2">
                  <c:v>Objetivo 3</c:v>
                </c:pt>
                <c:pt idx="3">
                  <c:v>Objetivo 4</c:v>
                </c:pt>
                <c:pt idx="4">
                  <c:v>Objetivo 5</c:v>
                </c:pt>
                <c:pt idx="5">
                  <c:v>Objetivo 6</c:v>
                </c:pt>
                <c:pt idx="6">
                  <c:v>Total</c:v>
                </c:pt>
              </c:strCache>
            </c:strRef>
          </c:cat>
          <c:val>
            <c:numRef>
              <c:f>'13.planconservacionypreservacio'!$D$85:$D$91</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B9CF-48D1-A849-10DABAA44465}"/>
            </c:ext>
          </c:extLst>
        </c:ser>
        <c:dLbls>
          <c:showLegendKey val="0"/>
          <c:showVal val="0"/>
          <c:showCatName val="0"/>
          <c:showSerName val="0"/>
          <c:showPercent val="0"/>
          <c:showBubbleSize val="0"/>
        </c:dLbls>
        <c:gapWidth val="219"/>
        <c:overlap val="-27"/>
        <c:axId val="1748329152"/>
        <c:axId val="1"/>
      </c:barChart>
      <c:catAx>
        <c:axId val="174832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748329152"/>
        <c:crosses val="autoZero"/>
        <c:crossBetween val="between"/>
      </c:valAx>
      <c:spPr>
        <a:noFill/>
        <a:ln w="25400">
          <a:noFill/>
        </a:ln>
      </c:spPr>
    </c:plotArea>
    <c:legend>
      <c:legendPos val="b"/>
      <c:layou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Avance Plan de Acción</a:t>
            </a:r>
          </a:p>
        </c:rich>
      </c:tx>
      <c:layout/>
      <c:overlay val="0"/>
      <c:spPr>
        <a:noFill/>
        <a:ln w="25400">
          <a:noFill/>
        </a:ln>
      </c:spPr>
    </c:title>
    <c:autoTitleDeleted val="0"/>
    <c:plotArea>
      <c:layout/>
      <c:barChart>
        <c:barDir val="col"/>
        <c:grouping val="clustered"/>
        <c:varyColors val="0"/>
        <c:ser>
          <c:idx val="0"/>
          <c:order val="0"/>
          <c:tx>
            <c:strRef>
              <c:f>'7.gobierno digital'!$C$86:$C$87</c:f>
              <c:strCache>
                <c:ptCount val="2"/>
                <c:pt idx="0">
                  <c:v>Tercer seguimiento</c:v>
                </c:pt>
                <c:pt idx="1">
                  <c:v>% de Avance según objetivo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'7.gobierno digital'!$B$88:$B$91</c:f>
              <c:strCache>
                <c:ptCount val="4"/>
                <c:pt idx="0">
                  <c:v>Objetivo 1</c:v>
                </c:pt>
                <c:pt idx="1">
                  <c:v>Objetivo 2</c:v>
                </c:pt>
                <c:pt idx="2">
                  <c:v>Objetivo 3</c:v>
                </c:pt>
                <c:pt idx="3">
                  <c:v>Total</c:v>
                </c:pt>
              </c:strCache>
            </c:strRef>
          </c:cat>
          <c:val>
            <c:numRef>
              <c:f>'7.gobierno digital'!$C$88:$C$91</c:f>
              <c:numCache>
                <c:formatCode>0%</c:formatCode>
                <c:ptCount val="4"/>
                <c:pt idx="0">
                  <c:v>0</c:v>
                </c:pt>
                <c:pt idx="1">
                  <c:v>0</c:v>
                </c:pt>
                <c:pt idx="2">
                  <c:v>0</c:v>
                </c:pt>
                <c:pt idx="3">
                  <c:v>0</c:v>
                </c:pt>
              </c:numCache>
            </c:numRef>
          </c:val>
          <c:extLst>
            <c:ext xmlns:c16="http://schemas.microsoft.com/office/drawing/2014/chart" uri="{C3380CC4-5D6E-409C-BE32-E72D297353CC}">
              <c16:uniqueId val="{00000000-4BB6-4D8F-A782-CA412AF7E316}"/>
            </c:ext>
          </c:extLst>
        </c:ser>
        <c:ser>
          <c:idx val="1"/>
          <c:order val="1"/>
          <c:tx>
            <c:strRef>
              <c:f>'7.gobierno digital'!$D$86:$D$87</c:f>
              <c:strCache>
                <c:ptCount val="2"/>
                <c:pt idx="0">
                  <c:v>Tercer seguimiento</c:v>
                </c:pt>
                <c:pt idx="1">
                  <c:v>% Avance planeado según objetivo</c:v>
                </c:pt>
              </c:strCache>
            </c:strRef>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'7.gobierno digital'!$B$88:$B$91</c:f>
              <c:strCache>
                <c:ptCount val="4"/>
                <c:pt idx="0">
                  <c:v>Objetivo 1</c:v>
                </c:pt>
                <c:pt idx="1">
                  <c:v>Objetivo 2</c:v>
                </c:pt>
                <c:pt idx="2">
                  <c:v>Objetivo 3</c:v>
                </c:pt>
                <c:pt idx="3">
                  <c:v>Total</c:v>
                </c:pt>
              </c:strCache>
            </c:strRef>
          </c:cat>
          <c:val>
            <c:numRef>
              <c:f>'7.gobierno digital'!$D$88:$D$91</c:f>
              <c:numCache>
                <c:formatCode>0%</c:formatCode>
                <c:ptCount val="4"/>
                <c:pt idx="0">
                  <c:v>0</c:v>
                </c:pt>
                <c:pt idx="1">
                  <c:v>0</c:v>
                </c:pt>
                <c:pt idx="2">
                  <c:v>0</c:v>
                </c:pt>
                <c:pt idx="3">
                  <c:v>0</c:v>
                </c:pt>
              </c:numCache>
            </c:numRef>
          </c:val>
          <c:extLst>
            <c:ext xmlns:c16="http://schemas.microsoft.com/office/drawing/2014/chart" uri="{C3380CC4-5D6E-409C-BE32-E72D297353CC}">
              <c16:uniqueId val="{00000001-4BB6-4D8F-A782-CA412AF7E316}"/>
            </c:ext>
          </c:extLst>
        </c:ser>
        <c:dLbls>
          <c:showLegendKey val="0"/>
          <c:showVal val="0"/>
          <c:showCatName val="0"/>
          <c:showSerName val="0"/>
          <c:showPercent val="0"/>
          <c:showBubbleSize val="0"/>
        </c:dLbls>
        <c:gapWidth val="219"/>
        <c:overlap val="-27"/>
        <c:axId val="2049414383"/>
        <c:axId val="1"/>
      </c:barChart>
      <c:catAx>
        <c:axId val="20494143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2049414383"/>
        <c:crosses val="autoZero"/>
        <c:crossBetween val="between"/>
      </c:valAx>
      <c:spPr>
        <a:noFill/>
        <a:ln w="25400">
          <a:noFill/>
        </a:ln>
      </c:spPr>
    </c:plotArea>
    <c:legend>
      <c:legendPos val="b"/>
      <c:layou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i="0" baseline="0">
                <a:effectLst/>
              </a:rPr>
              <a:t>Avance Plan de Acción</a:t>
            </a:r>
            <a:endParaRPr lang="es-CO">
              <a:effectLst/>
            </a:endParaRPr>
          </a:p>
        </c:rich>
      </c:tx>
      <c:layout/>
      <c:overlay val="0"/>
      <c:spPr>
        <a:noFill/>
        <a:ln w="25400">
          <a:noFill/>
        </a:ln>
      </c:spPr>
    </c:title>
    <c:autoTitleDeleted val="0"/>
    <c:plotArea>
      <c:layout/>
      <c:barChart>
        <c:barDir val="col"/>
        <c:grouping val="clustered"/>
        <c:varyColors val="0"/>
        <c:ser>
          <c:idx val="0"/>
          <c:order val="0"/>
          <c:tx>
            <c:strRef>
              <c:f>'8.mantenimientodeserviciostecn'!$C$96:$C$97</c:f>
              <c:strCache>
                <c:ptCount val="2"/>
                <c:pt idx="0">
                  <c:v>Primer seguimiento</c:v>
                </c:pt>
                <c:pt idx="1">
                  <c:v>% de Avance según objetivo</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'8.mantenimientodeserviciostecn'!$B$98:$B$104</c:f>
              <c:strCache>
                <c:ptCount val="7"/>
                <c:pt idx="0">
                  <c:v>Objetivo 1</c:v>
                </c:pt>
                <c:pt idx="1">
                  <c:v>Objetivo 2</c:v>
                </c:pt>
                <c:pt idx="2">
                  <c:v>Objetivo 3</c:v>
                </c:pt>
                <c:pt idx="3">
                  <c:v>Objetivo 4</c:v>
                </c:pt>
                <c:pt idx="4">
                  <c:v>Objetivo 5</c:v>
                </c:pt>
                <c:pt idx="5">
                  <c:v>Objetivo 6</c:v>
                </c:pt>
                <c:pt idx="6">
                  <c:v>Total</c:v>
                </c:pt>
              </c:strCache>
            </c:strRef>
          </c:cat>
          <c:val>
            <c:numRef>
              <c:f>'8.mantenimientodeserviciostecn'!$C$98:$C$104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CB2-4A15-A47D-A85F9947A5A7}"/>
            </c:ext>
          </c:extLst>
        </c:ser>
        <c:ser>
          <c:idx val="1"/>
          <c:order val="1"/>
          <c:tx>
            <c:strRef>
              <c:f>'8.mantenimientodeserviciostecn'!$D$96:$D$97</c:f>
              <c:strCache>
                <c:ptCount val="2"/>
                <c:pt idx="0">
                  <c:v>Primer seguimiento</c:v>
                </c:pt>
                <c:pt idx="1">
                  <c:v>% Avance planeado según objetivo</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'8.mantenimientodeserviciostecn'!$B$98:$B$104</c:f>
              <c:strCache>
                <c:ptCount val="7"/>
                <c:pt idx="0">
                  <c:v>Objetivo 1</c:v>
                </c:pt>
                <c:pt idx="1">
                  <c:v>Objetivo 2</c:v>
                </c:pt>
                <c:pt idx="2">
                  <c:v>Objetivo 3</c:v>
                </c:pt>
                <c:pt idx="3">
                  <c:v>Objetivo 4</c:v>
                </c:pt>
                <c:pt idx="4">
                  <c:v>Objetivo 5</c:v>
                </c:pt>
                <c:pt idx="5">
                  <c:v>Objetivo 6</c:v>
                </c:pt>
                <c:pt idx="6">
                  <c:v>Total</c:v>
                </c:pt>
              </c:strCache>
            </c:strRef>
          </c:cat>
          <c:val>
            <c:numRef>
              <c:f>'8.mantenimientodeserviciostecn'!$D$98:$D$104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BCB2-4A15-A47D-A85F9947A5A7}"/>
            </c:ext>
          </c:extLst>
        </c:ser>
        <c:dLbls>
          <c:showLegendKey val="0"/>
          <c:showVal val="0"/>
          <c:showCatName val="0"/>
          <c:showSerName val="0"/>
          <c:showPercent val="0"/>
          <c:showBubbleSize val="0"/>
        </c:dLbls>
        <c:gapWidth val="219"/>
        <c:overlap val="-27"/>
        <c:axId val="1182737872"/>
        <c:axId val="1"/>
      </c:barChart>
      <c:catAx>
        <c:axId val="118273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82737872"/>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i="0" baseline="0">
                <a:effectLst/>
              </a:rPr>
              <a:t>Avance Plan de Acción</a:t>
            </a:r>
            <a:endParaRPr lang="es-CO">
              <a:effectLst/>
            </a:endParaRPr>
          </a:p>
        </c:rich>
      </c:tx>
      <c:layout/>
      <c:overlay val="0"/>
      <c:spPr>
        <a:noFill/>
        <a:ln w="25400">
          <a:noFill/>
        </a:ln>
      </c:spPr>
    </c:title>
    <c:autoTitleDeleted val="0"/>
    <c:plotArea>
      <c:layout/>
      <c:barChart>
        <c:barDir val="col"/>
        <c:grouping val="clustered"/>
        <c:varyColors val="0"/>
        <c:ser>
          <c:idx val="0"/>
          <c:order val="0"/>
          <c:tx>
            <c:strRef>
              <c:f>'8.mantenimientodeserviciostecn'!$Q$96:$Q$97</c:f>
              <c:strCache>
                <c:ptCount val="2"/>
                <c:pt idx="0">
                  <c:v>Segundo seguimiento</c:v>
                </c:pt>
                <c:pt idx="1">
                  <c:v>% de Avance según objetivo</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'8.mantenimientodeserviciostecn'!$P$98:$P$104</c:f>
              <c:strCache>
                <c:ptCount val="7"/>
                <c:pt idx="0">
                  <c:v>Objetivo 1</c:v>
                </c:pt>
                <c:pt idx="1">
                  <c:v>Objetivo 2</c:v>
                </c:pt>
                <c:pt idx="2">
                  <c:v>Objetivo 3</c:v>
                </c:pt>
                <c:pt idx="3">
                  <c:v>Objetivo 4</c:v>
                </c:pt>
                <c:pt idx="4">
                  <c:v>Objetivo 5</c:v>
                </c:pt>
                <c:pt idx="5">
                  <c:v>Objetivo 6</c:v>
                </c:pt>
                <c:pt idx="6">
                  <c:v>Total</c:v>
                </c:pt>
              </c:strCache>
            </c:strRef>
          </c:cat>
          <c:val>
            <c:numRef>
              <c:f>'8.mantenimientodeserviciostecn'!$Q$98:$Q$104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889D-4FA6-ACF4-6DD00907A8CF}"/>
            </c:ext>
          </c:extLst>
        </c:ser>
        <c:ser>
          <c:idx val="1"/>
          <c:order val="1"/>
          <c:tx>
            <c:strRef>
              <c:f>'8.mantenimientodeserviciostecn'!$R$96:$R$97</c:f>
              <c:strCache>
                <c:ptCount val="2"/>
                <c:pt idx="0">
                  <c:v>Segundo seguimiento</c:v>
                </c:pt>
                <c:pt idx="1">
                  <c:v>% Avance planeado según objetivo</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'8.mantenimientodeserviciostecn'!$P$98:$P$104</c:f>
              <c:strCache>
                <c:ptCount val="7"/>
                <c:pt idx="0">
                  <c:v>Objetivo 1</c:v>
                </c:pt>
                <c:pt idx="1">
                  <c:v>Objetivo 2</c:v>
                </c:pt>
                <c:pt idx="2">
                  <c:v>Objetivo 3</c:v>
                </c:pt>
                <c:pt idx="3">
                  <c:v>Objetivo 4</c:v>
                </c:pt>
                <c:pt idx="4">
                  <c:v>Objetivo 5</c:v>
                </c:pt>
                <c:pt idx="5">
                  <c:v>Objetivo 6</c:v>
                </c:pt>
                <c:pt idx="6">
                  <c:v>Total</c:v>
                </c:pt>
              </c:strCache>
            </c:strRef>
          </c:cat>
          <c:val>
            <c:numRef>
              <c:f>'8.mantenimientodeserviciostecn'!$R$98:$R$104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889D-4FA6-ACF4-6DD00907A8CF}"/>
            </c:ext>
          </c:extLst>
        </c:ser>
        <c:dLbls>
          <c:showLegendKey val="0"/>
          <c:showVal val="0"/>
          <c:showCatName val="0"/>
          <c:showSerName val="0"/>
          <c:showPercent val="0"/>
          <c:showBubbleSize val="0"/>
        </c:dLbls>
        <c:gapWidth val="219"/>
        <c:overlap val="-27"/>
        <c:axId val="1182734512"/>
        <c:axId val="1"/>
      </c:barChart>
      <c:catAx>
        <c:axId val="1182734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82734512"/>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i="0" baseline="0">
                <a:effectLst/>
              </a:rPr>
              <a:t>Avance Plan de Acción</a:t>
            </a:r>
            <a:endParaRPr lang="es-CO">
              <a:effectLst/>
            </a:endParaRPr>
          </a:p>
        </c:rich>
      </c:tx>
      <c:layout/>
      <c:overlay val="0"/>
      <c:spPr>
        <a:noFill/>
        <a:ln w="25400">
          <a:noFill/>
        </a:ln>
      </c:spPr>
    </c:title>
    <c:autoTitleDeleted val="0"/>
    <c:plotArea>
      <c:layout/>
      <c:barChart>
        <c:barDir val="col"/>
        <c:grouping val="clustered"/>
        <c:varyColors val="0"/>
        <c:ser>
          <c:idx val="0"/>
          <c:order val="0"/>
          <c:tx>
            <c:strRef>
              <c:f>'8.mantenimientodeserviciostecn'!$C$110:$C$111</c:f>
              <c:strCache>
                <c:ptCount val="2"/>
                <c:pt idx="0">
                  <c:v>Tercer seguimiento</c:v>
                </c:pt>
                <c:pt idx="1">
                  <c:v>% de Avance según objetivo</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'8.mantenimientodeserviciostecn'!$B$112:$B$118</c:f>
              <c:strCache>
                <c:ptCount val="7"/>
                <c:pt idx="0">
                  <c:v>Objetivo 1</c:v>
                </c:pt>
                <c:pt idx="1">
                  <c:v>Objetivo 2</c:v>
                </c:pt>
                <c:pt idx="2">
                  <c:v>Objetivo 3</c:v>
                </c:pt>
                <c:pt idx="3">
                  <c:v>Objetivo 4</c:v>
                </c:pt>
                <c:pt idx="4">
                  <c:v>Objetivo 5</c:v>
                </c:pt>
                <c:pt idx="5">
                  <c:v>Objetivo 6</c:v>
                </c:pt>
                <c:pt idx="6">
                  <c:v>Total</c:v>
                </c:pt>
              </c:strCache>
            </c:strRef>
          </c:cat>
          <c:val>
            <c:numRef>
              <c:f>'8.mantenimientodeserviciostecn'!$C$112:$C$118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5A3-42EB-AF6C-3B744C604FE6}"/>
            </c:ext>
          </c:extLst>
        </c:ser>
        <c:ser>
          <c:idx val="1"/>
          <c:order val="1"/>
          <c:tx>
            <c:strRef>
              <c:f>'8.mantenimientodeserviciostecn'!$D$110:$D$111</c:f>
              <c:strCache>
                <c:ptCount val="2"/>
                <c:pt idx="0">
                  <c:v>Tercer seguimiento</c:v>
                </c:pt>
                <c:pt idx="1">
                  <c:v>% Avance planeado según objetivo</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'8.mantenimientodeserviciostecn'!$B$112:$B$118</c:f>
              <c:strCache>
                <c:ptCount val="7"/>
                <c:pt idx="0">
                  <c:v>Objetivo 1</c:v>
                </c:pt>
                <c:pt idx="1">
                  <c:v>Objetivo 2</c:v>
                </c:pt>
                <c:pt idx="2">
                  <c:v>Objetivo 3</c:v>
                </c:pt>
                <c:pt idx="3">
                  <c:v>Objetivo 4</c:v>
                </c:pt>
                <c:pt idx="4">
                  <c:v>Objetivo 5</c:v>
                </c:pt>
                <c:pt idx="5">
                  <c:v>Objetivo 6</c:v>
                </c:pt>
                <c:pt idx="6">
                  <c:v>Total</c:v>
                </c:pt>
              </c:strCache>
            </c:strRef>
          </c:cat>
          <c:val>
            <c:numRef>
              <c:f>'8.mantenimientodeserviciostecn'!$D$112:$D$118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75A3-42EB-AF6C-3B744C604FE6}"/>
            </c:ext>
          </c:extLst>
        </c:ser>
        <c:dLbls>
          <c:showLegendKey val="0"/>
          <c:showVal val="0"/>
          <c:showCatName val="0"/>
          <c:showSerName val="0"/>
          <c:showPercent val="0"/>
          <c:showBubbleSize val="0"/>
        </c:dLbls>
        <c:gapWidth val="219"/>
        <c:overlap val="-27"/>
        <c:axId val="1182737392"/>
        <c:axId val="1"/>
      </c:barChart>
      <c:catAx>
        <c:axId val="1182737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82737392"/>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barChart>
        <c:barDir val="col"/>
        <c:grouping val="clustered"/>
        <c:varyColors val="0"/>
        <c:ser>
          <c:idx val="0"/>
          <c:order val="0"/>
          <c:tx>
            <c:strRef>
              <c:f>'9.Actividades'!$I$166</c:f>
              <c:strCache>
                <c:ptCount val="1"/>
                <c:pt idx="0">
                  <c:v>PORCENTAJE DE CUMPLIMIENTO</c:v>
                </c:pt>
              </c:strCache>
            </c:strRef>
          </c:tx>
          <c:invertIfNegative val="0"/>
          <c:cat>
            <c:strRef>
              <c:f>'9.Actividades'!$J$16:$AG$16</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'9.Actividades'!$J$166:$AG$166</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BCD1-4F51-ABF3-301241BB6764}"/>
            </c:ext>
          </c:extLst>
        </c:ser>
        <c:dLbls>
          <c:showLegendKey val="0"/>
          <c:showVal val="0"/>
          <c:showCatName val="0"/>
          <c:showSerName val="0"/>
          <c:showPercent val="0"/>
          <c:showBubbleSize val="0"/>
        </c:dLbls>
        <c:gapWidth val="219"/>
        <c:overlap val="-27"/>
        <c:axId val="1218056848"/>
        <c:axId val="1218057392"/>
      </c:barChart>
      <c:catAx>
        <c:axId val="121805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CO"/>
          </a:p>
        </c:txPr>
        <c:crossAx val="1218057392"/>
        <c:crosses val="autoZero"/>
        <c:auto val="1"/>
        <c:lblAlgn val="ctr"/>
        <c:lblOffset val="100"/>
        <c:noMultiLvlLbl val="0"/>
      </c:catAx>
      <c:valAx>
        <c:axId val="1218057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s-CO"/>
          </a:p>
        </c:txPr>
        <c:crossAx val="1218056848"/>
        <c:crosses val="autoZero"/>
        <c:crossBetween val="between"/>
      </c:valAx>
      <c:spPr>
        <a:noFill/>
        <a:ln>
          <a:noFill/>
        </a:ln>
        <a:effectLst/>
      </c:spPr>
    </c:plotArea>
    <c:plotVisOnly val="1"/>
    <c:dispBlanksAs val="gap"/>
    <c:showDLblsOverMax val="0"/>
  </c:chart>
  <c:spPr>
    <a:solidFill>
      <a:schemeClr val="lt1"/>
    </a:solidFill>
    <a:ln w="25400" cap="flat" cmpd="sng" algn="ctr">
      <a:solidFill>
        <a:schemeClr val="accent6"/>
      </a:solidFill>
      <a:prstDash val="solid"/>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s-CO" sz="2000" b="1"/>
              <a:t>Cumplimiento mensual</a:t>
            </a:r>
            <a:r>
              <a:rPr lang="es-CO" sz="2000" b="1" baseline="0"/>
              <a:t> de Cronograma de inspecciones 2025</a:t>
            </a:r>
            <a:endParaRPr lang="es-CO" sz="2000" b="1"/>
          </a:p>
        </c:rich>
      </c:tx>
      <c:layout>
        <c:manualLayout>
          <c:xMode val="edge"/>
          <c:yMode val="edge"/>
          <c:x val="0.21236957556471245"/>
          <c:y val="9.1196956463147454E-3"/>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2.6637356206785038E-2"/>
          <c:y val="0.10056989562907931"/>
          <c:w val="0.96400328663656865"/>
          <c:h val="0.83581174036622086"/>
        </c:manualLayout>
      </c:layout>
      <c:barChart>
        <c:barDir val="col"/>
        <c:grouping val="clustered"/>
        <c:varyColors val="0"/>
        <c:ser>
          <c:idx val="0"/>
          <c:order val="0"/>
          <c:tx>
            <c:v>Cumplimiento cronograma de inspecciones</c:v>
          </c:tx>
          <c:spPr>
            <a:solidFill>
              <a:schemeClr val="accent1"/>
            </a:solidFill>
            <a:ln>
              <a:noFill/>
            </a:ln>
            <a:effectLst/>
          </c:spPr>
          <c:invertIfNegative val="0"/>
          <c:cat>
            <c:strRef>
              <c:f>'9.Inspecciones'!$D$10:$AA$10</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'9.Inspecciones'!$D$36:$AA$36</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E933-495B-9DB3-9BE40565EF44}"/>
            </c:ext>
          </c:extLst>
        </c:ser>
        <c:dLbls>
          <c:showLegendKey val="0"/>
          <c:showVal val="0"/>
          <c:showCatName val="0"/>
          <c:showSerName val="0"/>
          <c:showPercent val="0"/>
          <c:showBubbleSize val="0"/>
        </c:dLbls>
        <c:gapWidth val="219"/>
        <c:overlap val="-27"/>
        <c:axId val="257226600"/>
        <c:axId val="257226992"/>
      </c:barChart>
      <c:catAx>
        <c:axId val="257226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992"/>
        <c:crosses val="autoZero"/>
        <c:auto val="1"/>
        <c:lblAlgn val="ctr"/>
        <c:lblOffset val="100"/>
        <c:noMultiLvlLbl val="0"/>
      </c:catAx>
      <c:valAx>
        <c:axId val="2572269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600"/>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Seguimiento</a:t>
            </a:r>
            <a:r>
              <a:rPr lang="es-CO" b="1" baseline="0"/>
              <a:t> a Cobertura actividades de capacitación</a:t>
            </a:r>
            <a:endParaRPr lang="es-CO" b="1"/>
          </a:p>
        </c:rich>
      </c:tx>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v>COBERTURA CAPACITACIONES</c:v>
          </c:tx>
          <c:spPr>
            <a:solidFill>
              <a:schemeClr val="accent1"/>
            </a:solidFill>
            <a:ln>
              <a:noFill/>
            </a:ln>
            <a:effectLst/>
          </c:spPr>
          <c:invertIfNegative val="0"/>
          <c:cat>
            <c:strRef>
              <c:f>'9.Capacitacion'!$A$14:$A$50</c:f>
              <c:strCache>
                <c:ptCount val="37"/>
                <c:pt idx="0">
                  <c:v>Inducciones SST</c:v>
                </c:pt>
                <c:pt idx="2">
                  <c:v>Re-inducciones SST</c:v>
                </c:pt>
                <c:pt idx="4">
                  <c:v>Reentrenamiento (8 horas) - Trabajador autorizado en alturas</c:v>
                </c:pt>
                <c:pt idx="5">
                  <c:v> Procedimientos específicos para trabajo seguro en alturas.</c:v>
                </c:pt>
                <c:pt idx="6">
                  <c:v>Sistema de aislamiento eléctrico seguro</c:v>
                </c:pt>
                <c:pt idx="7">
                  <c:v>Taller teórico práctico de pruebas de ajustes para protección respiratoria</c:v>
                </c:pt>
                <c:pt idx="8">
                  <c:v>Taller teórico practico de Control de derrames de sustancias químicas</c:v>
                </c:pt>
                <c:pt idx="9">
                  <c:v>Uso y cuidado de los Elementos de Protección Personal y seguridad para manejo de equipos y herramientas críticas</c:v>
                </c:pt>
                <c:pt idx="10">
                  <c:v>Capacitación en Funciones y Responsabilidades del COPASST</c:v>
                </c:pt>
                <c:pt idx="11">
                  <c:v>Investigación de accidentes de trabajo</c:v>
                </c:pt>
                <c:pt idx="12">
                  <c:v>Inspecciones de seguridad</c:v>
                </c:pt>
                <c:pt idx="13">
                  <c:v>Fortalecimiento COPASST</c:v>
                </c:pt>
                <c:pt idx="14">
                  <c:v>Funciones y Responsabilidades del CCL Acoso laboral</c:v>
                </c:pt>
                <c:pt idx="15">
                  <c:v>Fortalecimiento del Comité de Convivencia Laboral </c:v>
                </c:pt>
                <c:pt idx="16">
                  <c:v>Fortalecimiento de la brigada de emergencias</c:v>
                </c:pt>
                <c:pt idx="17">
                  <c:v>Atención de emergencias de lideres de areas</c:v>
                </c:pt>
                <c:pt idx="18">
                  <c:v>Oxigenoterapia y RCP</c:v>
                </c:pt>
                <c:pt idx="19">
                  <c:v>Primeros auxilios básicos</c:v>
                </c:pt>
                <c:pt idx="20">
                  <c:v>Curso virtual 50 horas en SG-SST</c:v>
                </c:pt>
                <c:pt idx="21">
                  <c:v>Capacitación de orden y aseo</c:v>
                </c:pt>
                <c:pt idx="22">
                  <c:v>Programa Vive mas</c:v>
                </c:pt>
                <c:pt idx="23">
                  <c:v>Higiene postural y manejo adecuado de cargas</c:v>
                </c:pt>
                <c:pt idx="24">
                  <c:v>Capacitación en salud e higiene visual y auditivo</c:v>
                </c:pt>
                <c:pt idx="25">
                  <c:v>Seguridad vial de peatones y pasajeros </c:v>
                </c:pt>
                <c:pt idx="26">
                  <c:v>Movilidad segura de conductores (vehículos, ciclistas y motociclistas)</c:v>
                </c:pt>
                <c:pt idx="27">
                  <c:v>Movilidad segura motocicletas</c:v>
                </c:pt>
                <c:pt idx="28">
                  <c:v>Primeros auxilios y manejo de extintores</c:v>
                </c:pt>
                <c:pt idx="29">
                  <c:v>Capacitación en planificación de rutas o coordinación de desplazamientos laborales</c:v>
                </c:pt>
                <c:pt idx="30">
                  <c:v>Actuación en caso de siniestros viales con lesionados</c:v>
                </c:pt>
                <c:pt idx="31">
                  <c:v>Capacitación riesgo biológico - Accidentes con animales ponzoñosos</c:v>
                </c:pt>
                <c:pt idx="32">
                  <c:v>Riesgo publico</c:v>
                </c:pt>
                <c:pt idx="33">
                  <c:v>Riesgo inundación y avenidas torrenciales</c:v>
                </c:pt>
                <c:pt idx="34">
                  <c:v>Medidas de seguridad durante el desplazamiento en semovientes</c:v>
                </c:pt>
                <c:pt idx="35">
                  <c:v>Medidas de seguridad para el transito de terrenos irregulares para peatones y conductores</c:v>
                </c:pt>
                <c:pt idx="36">
                  <c:v>Uso de baston de senderismo</c:v>
                </c:pt>
              </c:strCache>
            </c:strRef>
          </c:cat>
          <c:val>
            <c:numRef>
              <c:f>'9.Capacitacion'!$AN$14:$AN$50</c:f>
              <c:numCache>
                <c:formatCode>0</c:formatCode>
                <c:ptCount val="37"/>
                <c:pt idx="1">
                  <c:v>0</c:v>
                </c:pt>
                <c:pt idx="3" formatCode="General">
                  <c:v>0</c:v>
                </c:pt>
              </c:numCache>
            </c:numRef>
          </c:val>
          <c:extLst>
            <c:ext xmlns:c16="http://schemas.microsoft.com/office/drawing/2014/chart" uri="{C3380CC4-5D6E-409C-BE32-E72D297353CC}">
              <c16:uniqueId val="{00000000-474E-4115-A30C-577EDE7476A9}"/>
            </c:ext>
          </c:extLst>
        </c:ser>
        <c:dLbls>
          <c:showLegendKey val="0"/>
          <c:showVal val="0"/>
          <c:showCatName val="0"/>
          <c:showSerName val="0"/>
          <c:showPercent val="0"/>
          <c:showBubbleSize val="0"/>
        </c:dLbls>
        <c:gapWidth val="182"/>
        <c:axId val="257225424"/>
        <c:axId val="257225816"/>
      </c:barChart>
      <c:catAx>
        <c:axId val="257225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5816"/>
        <c:crosses val="autoZero"/>
        <c:auto val="1"/>
        <c:lblAlgn val="ctr"/>
        <c:lblOffset val="100"/>
        <c:noMultiLvlLbl val="0"/>
      </c:catAx>
      <c:valAx>
        <c:axId val="25722581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54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9plan de trabajo SSYT'!F27"/><Relationship Id="rId13" Type="http://schemas.openxmlformats.org/officeDocument/2006/relationships/hyperlink" Target="#'6.PETI'!M12"/><Relationship Id="rId18" Type="http://schemas.openxmlformats.org/officeDocument/2006/relationships/hyperlink" Target="#'15.informedeactividades'!L33"/><Relationship Id="rId3" Type="http://schemas.openxmlformats.org/officeDocument/2006/relationships/hyperlink" Target="#'1.Plan de austeridad'!F13"/><Relationship Id="rId7" Type="http://schemas.openxmlformats.org/officeDocument/2006/relationships/hyperlink" Target="#'5.Plan de Bienestar'!F21"/><Relationship Id="rId12" Type="http://schemas.openxmlformats.org/officeDocument/2006/relationships/hyperlink" Target="#'13.planconservacionypreservacio'!&#193;rea_de_impresi&#243;n"/><Relationship Id="rId17" Type="http://schemas.openxmlformats.org/officeDocument/2006/relationships/hyperlink" Target="#'14.EstServicio Ciudadan&#237;as 2026'!A1"/><Relationship Id="rId2" Type="http://schemas.openxmlformats.org/officeDocument/2006/relationships/hyperlink" Target="#Plan_de_Acci&#243;n_A&#241;o!H10"/><Relationship Id="rId16" Type="http://schemas.openxmlformats.org/officeDocument/2006/relationships/hyperlink" Target="https://www.invemar.org.co/proyectos" TargetMode="External"/><Relationship Id="rId1" Type="http://schemas.openxmlformats.org/officeDocument/2006/relationships/image" Target="../media/image1.jpg"/><Relationship Id="rId6" Type="http://schemas.openxmlformats.org/officeDocument/2006/relationships/hyperlink" Target="#'4.Plan de estimulos beneficios'!F19"/><Relationship Id="rId11" Type="http://schemas.openxmlformats.org/officeDocument/2006/relationships/hyperlink" Target="#'12.PINAR'!I28"/><Relationship Id="rId5" Type="http://schemas.openxmlformats.org/officeDocument/2006/relationships/hyperlink" Target="#'3.plan instituciona de capacita'!F16"/><Relationship Id="rId15" Type="http://schemas.openxmlformats.org/officeDocument/2006/relationships/hyperlink" Target="#'8.mantenimientodeserviciostecn'!M17"/><Relationship Id="rId10" Type="http://schemas.openxmlformats.org/officeDocument/2006/relationships/hyperlink" Target="#'11.tratamientoderiesgodeseguri'!F33"/><Relationship Id="rId4" Type="http://schemas.openxmlformats.org/officeDocument/2006/relationships/hyperlink" Target="https://www.invemar.org.co/plan-anual-de-adquisiciones" TargetMode="External"/><Relationship Id="rId9" Type="http://schemas.openxmlformats.org/officeDocument/2006/relationships/hyperlink" Target="#'10.seguridad y privacidad'!F30"/><Relationship Id="rId14" Type="http://schemas.openxmlformats.org/officeDocument/2006/relationships/hyperlink" Target="#'7.gobierno digital'!E16"/></Relationships>
</file>

<file path=xl/drawings/_rels/drawing10.xml.rels><?xml version="1.0" encoding="UTF-8" standalone="yes"?>
<Relationships xmlns="http://schemas.openxmlformats.org/package/2006/relationships"><Relationship Id="rId3" Type="http://schemas.openxmlformats.org/officeDocument/2006/relationships/hyperlink" Target="#INTEGRA!A1"/><Relationship Id="rId2" Type="http://schemas.openxmlformats.org/officeDocument/2006/relationships/image" Target="../media/image13.png"/><Relationship Id="rId1" Type="http://schemas.openxmlformats.org/officeDocument/2006/relationships/image" Target="../media/image12.png"/><Relationship Id="rId4"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5.png"/></Relationships>
</file>

<file path=xl/drawings/_rels/drawing1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image" Target="../media/image17.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image" Target="../media/image19.png"/><Relationship Id="rId6" Type="http://schemas.openxmlformats.org/officeDocument/2006/relationships/image" Target="../media/image7.png"/><Relationship Id="rId5" Type="http://schemas.openxmlformats.org/officeDocument/2006/relationships/hyperlink" Target="#INTEGRA!A1"/><Relationship Id="rId4"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image" Target="../media/image19.png"/><Relationship Id="rId6" Type="http://schemas.openxmlformats.org/officeDocument/2006/relationships/image" Target="../media/image7.png"/><Relationship Id="rId5" Type="http://schemas.openxmlformats.org/officeDocument/2006/relationships/hyperlink" Target="#INTEGRA!A1"/><Relationship Id="rId4"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image" Target="../media/image20.png"/><Relationship Id="rId6" Type="http://schemas.openxmlformats.org/officeDocument/2006/relationships/image" Target="../media/image4.png"/><Relationship Id="rId5" Type="http://schemas.openxmlformats.org/officeDocument/2006/relationships/hyperlink" Target="#INTEGRA!A1"/><Relationship Id="rId4"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image" Target="../media/image20.png"/><Relationship Id="rId6" Type="http://schemas.openxmlformats.org/officeDocument/2006/relationships/image" Target="../media/image4.png"/><Relationship Id="rId5" Type="http://schemas.openxmlformats.org/officeDocument/2006/relationships/hyperlink" Target="#INTEGRA!A1"/><Relationship Id="rId4" Type="http://schemas.openxmlformats.org/officeDocument/2006/relationships/chart" Target="../charts/chart23.xml"/></Relationships>
</file>

<file path=xl/drawings/_rels/drawing1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TEGRA!A1"/></Relationships>
</file>

<file path=xl/drawings/_rels/drawing2.xml.rels><?xml version="1.0" encoding="UTF-8" standalone="yes"?>
<Relationships xmlns="http://schemas.openxmlformats.org/package/2006/relationships"><Relationship Id="rId2" Type="http://schemas.openxmlformats.org/officeDocument/2006/relationships/hyperlink" Target="#INTEGRA!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TEGRA!A1"/></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INTEGRA!A1"/><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TEGRA!A1"/></Relationships>
</file>

<file path=xl/drawings/_rels/drawing5.xml.rels><?xml version="1.0" encoding="UTF-8" standalone="yes"?>
<Relationships xmlns="http://schemas.openxmlformats.org/package/2006/relationships"><Relationship Id="rId3" Type="http://schemas.openxmlformats.org/officeDocument/2006/relationships/hyperlink" Target="#INTEGRA!A1"/><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hyperlink" Target="#INTEGRA!A1"/><Relationship Id="rId2" Type="http://schemas.openxmlformats.org/officeDocument/2006/relationships/image" Target="../media/image9.png"/><Relationship Id="rId1" Type="http://schemas.openxmlformats.org/officeDocument/2006/relationships/image" Target="../media/image8.png"/><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TEGRA!A1"/></Relationships>
</file>

<file path=xl/drawings/_rels/drawing8.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0.png"/><Relationship Id="rId6" Type="http://schemas.openxmlformats.org/officeDocument/2006/relationships/image" Target="../media/image4.png"/><Relationship Id="rId5" Type="http://schemas.openxmlformats.org/officeDocument/2006/relationships/hyperlink" Target="#INTEGRA!A1"/><Relationship Id="rId4" Type="http://schemas.openxmlformats.org/officeDocument/2006/relationships/chart" Target="../charts/chart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image" Target="../media/image11.png"/><Relationship Id="rId6" Type="http://schemas.openxmlformats.org/officeDocument/2006/relationships/image" Target="../media/image7.png"/><Relationship Id="rId5" Type="http://schemas.openxmlformats.org/officeDocument/2006/relationships/hyperlink" Target="#INTEGRA!A1"/><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19049</xdr:rowOff>
    </xdr:from>
    <xdr:to>
      <xdr:col>16</xdr:col>
      <xdr:colOff>381000</xdr:colOff>
      <xdr:row>36</xdr:row>
      <xdr:rowOff>19049</xdr:rowOff>
    </xdr:to>
    <xdr:pic>
      <xdr:nvPicPr>
        <xdr:cNvPr id="6" name="Imagen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49"/>
          <a:ext cx="12192000" cy="6858000"/>
        </a:xfrm>
        <a:prstGeom prst="rect">
          <a:avLst/>
        </a:prstGeom>
      </xdr:spPr>
    </xdr:pic>
    <xdr:clientData/>
  </xdr:twoCellAnchor>
  <xdr:twoCellAnchor>
    <xdr:from>
      <xdr:col>7</xdr:col>
      <xdr:colOff>133350</xdr:colOff>
      <xdr:row>4</xdr:row>
      <xdr:rowOff>85725</xdr:rowOff>
    </xdr:from>
    <xdr:to>
      <xdr:col>9</xdr:col>
      <xdr:colOff>733425</xdr:colOff>
      <xdr:row>15</xdr:row>
      <xdr:rowOff>104775</xdr:rowOff>
    </xdr:to>
    <xdr:sp macro="" textlink="">
      <xdr:nvSpPr>
        <xdr:cNvPr id="9" name="Rectángulo 8">
          <a:hlinkClick xmlns:r="http://schemas.openxmlformats.org/officeDocument/2006/relationships" r:id="rId2"/>
        </xdr:cNvPr>
        <xdr:cNvSpPr/>
      </xdr:nvSpPr>
      <xdr:spPr>
        <a:xfrm>
          <a:off x="5086350" y="847725"/>
          <a:ext cx="2124075" cy="2114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314325</xdr:colOff>
      <xdr:row>10</xdr:row>
      <xdr:rowOff>152400</xdr:rowOff>
    </xdr:from>
    <xdr:to>
      <xdr:col>6</xdr:col>
      <xdr:colOff>561975</xdr:colOff>
      <xdr:row>12</xdr:row>
      <xdr:rowOff>142875</xdr:rowOff>
    </xdr:to>
    <xdr:sp macro="" textlink="">
      <xdr:nvSpPr>
        <xdr:cNvPr id="10" name="Rectángulo 9"/>
        <xdr:cNvSpPr/>
      </xdr:nvSpPr>
      <xdr:spPr>
        <a:xfrm>
          <a:off x="2990850" y="2057400"/>
          <a:ext cx="176212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457200</xdr:colOff>
      <xdr:row>12</xdr:row>
      <xdr:rowOff>66675</xdr:rowOff>
    </xdr:from>
    <xdr:to>
      <xdr:col>6</xdr:col>
      <xdr:colOff>180975</xdr:colOff>
      <xdr:row>13</xdr:row>
      <xdr:rowOff>161925</xdr:rowOff>
    </xdr:to>
    <xdr:sp macro="" textlink="">
      <xdr:nvSpPr>
        <xdr:cNvPr id="11" name="Rectángulo 10"/>
        <xdr:cNvSpPr/>
      </xdr:nvSpPr>
      <xdr:spPr>
        <a:xfrm>
          <a:off x="2743200" y="2352675"/>
          <a:ext cx="2009775"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485775</xdr:colOff>
      <xdr:row>14</xdr:row>
      <xdr:rowOff>114300</xdr:rowOff>
    </xdr:from>
    <xdr:to>
      <xdr:col>6</xdr:col>
      <xdr:colOff>352425</xdr:colOff>
      <xdr:row>16</xdr:row>
      <xdr:rowOff>0</xdr:rowOff>
    </xdr:to>
    <xdr:sp macro="" textlink="">
      <xdr:nvSpPr>
        <xdr:cNvPr id="13" name="Rectángulo 12"/>
        <xdr:cNvSpPr/>
      </xdr:nvSpPr>
      <xdr:spPr>
        <a:xfrm>
          <a:off x="2771775" y="2781300"/>
          <a:ext cx="2152650"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533400</xdr:colOff>
      <xdr:row>16</xdr:row>
      <xdr:rowOff>9525</xdr:rowOff>
    </xdr:from>
    <xdr:to>
      <xdr:col>6</xdr:col>
      <xdr:colOff>219075</xdr:colOff>
      <xdr:row>17</xdr:row>
      <xdr:rowOff>123825</xdr:rowOff>
    </xdr:to>
    <xdr:sp macro="" textlink="">
      <xdr:nvSpPr>
        <xdr:cNvPr id="16" name="Rectángulo 15"/>
        <xdr:cNvSpPr/>
      </xdr:nvSpPr>
      <xdr:spPr>
        <a:xfrm>
          <a:off x="2819400" y="3057525"/>
          <a:ext cx="1971675" cy="304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438150</xdr:colOff>
      <xdr:row>18</xdr:row>
      <xdr:rowOff>95250</xdr:rowOff>
    </xdr:from>
    <xdr:to>
      <xdr:col>5</xdr:col>
      <xdr:colOff>209550</xdr:colOff>
      <xdr:row>19</xdr:row>
      <xdr:rowOff>47625</xdr:rowOff>
    </xdr:to>
    <xdr:sp macro="" textlink="">
      <xdr:nvSpPr>
        <xdr:cNvPr id="17" name="Rectángulo 16"/>
        <xdr:cNvSpPr/>
      </xdr:nvSpPr>
      <xdr:spPr>
        <a:xfrm>
          <a:off x="2724150" y="3524250"/>
          <a:ext cx="1295400"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266700</xdr:colOff>
      <xdr:row>10</xdr:row>
      <xdr:rowOff>47625</xdr:rowOff>
    </xdr:from>
    <xdr:to>
      <xdr:col>12</xdr:col>
      <xdr:colOff>742950</xdr:colOff>
      <xdr:row>12</xdr:row>
      <xdr:rowOff>142875</xdr:rowOff>
    </xdr:to>
    <xdr:sp macro="" textlink="">
      <xdr:nvSpPr>
        <xdr:cNvPr id="18" name="Rectángulo 17"/>
        <xdr:cNvSpPr/>
      </xdr:nvSpPr>
      <xdr:spPr>
        <a:xfrm>
          <a:off x="7886700" y="1952625"/>
          <a:ext cx="2000250" cy="476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247650</xdr:colOff>
      <xdr:row>13</xdr:row>
      <xdr:rowOff>57150</xdr:rowOff>
    </xdr:from>
    <xdr:to>
      <xdr:col>12</xdr:col>
      <xdr:colOff>466725</xdr:colOff>
      <xdr:row>14</xdr:row>
      <xdr:rowOff>104775</xdr:rowOff>
    </xdr:to>
    <xdr:sp macro="" textlink="">
      <xdr:nvSpPr>
        <xdr:cNvPr id="19" name="Rectángulo 18"/>
        <xdr:cNvSpPr/>
      </xdr:nvSpPr>
      <xdr:spPr>
        <a:xfrm>
          <a:off x="7867650" y="2533650"/>
          <a:ext cx="1743075"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219075</xdr:colOff>
      <xdr:row>15</xdr:row>
      <xdr:rowOff>0</xdr:rowOff>
    </xdr:from>
    <xdr:to>
      <xdr:col>13</xdr:col>
      <xdr:colOff>76200</xdr:colOff>
      <xdr:row>16</xdr:row>
      <xdr:rowOff>180975</xdr:rowOff>
    </xdr:to>
    <xdr:sp macro="" textlink="">
      <xdr:nvSpPr>
        <xdr:cNvPr id="20" name="Rectángulo 19"/>
        <xdr:cNvSpPr/>
      </xdr:nvSpPr>
      <xdr:spPr>
        <a:xfrm>
          <a:off x="7839075" y="2857500"/>
          <a:ext cx="214312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171450</xdr:colOff>
      <xdr:row>23</xdr:row>
      <xdr:rowOff>180975</xdr:rowOff>
    </xdr:from>
    <xdr:to>
      <xdr:col>5</xdr:col>
      <xdr:colOff>666750</xdr:colOff>
      <xdr:row>25</xdr:row>
      <xdr:rowOff>152400</xdr:rowOff>
    </xdr:to>
    <xdr:sp macro="" textlink="">
      <xdr:nvSpPr>
        <xdr:cNvPr id="21" name="Rectángulo 20"/>
        <xdr:cNvSpPr/>
      </xdr:nvSpPr>
      <xdr:spPr>
        <a:xfrm>
          <a:off x="2457450" y="4562475"/>
          <a:ext cx="201930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209550</xdr:colOff>
      <xdr:row>26</xdr:row>
      <xdr:rowOff>95250</xdr:rowOff>
    </xdr:from>
    <xdr:to>
      <xdr:col>5</xdr:col>
      <xdr:colOff>304800</xdr:colOff>
      <xdr:row>28</xdr:row>
      <xdr:rowOff>19050</xdr:rowOff>
    </xdr:to>
    <xdr:sp macro="" textlink="">
      <xdr:nvSpPr>
        <xdr:cNvPr id="22" name="Rectángulo 21"/>
        <xdr:cNvSpPr/>
      </xdr:nvSpPr>
      <xdr:spPr>
        <a:xfrm>
          <a:off x="2495550" y="5048250"/>
          <a:ext cx="1619250" cy="304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514350</xdr:colOff>
      <xdr:row>30</xdr:row>
      <xdr:rowOff>76200</xdr:rowOff>
    </xdr:from>
    <xdr:to>
      <xdr:col>6</xdr:col>
      <xdr:colOff>542925</xdr:colOff>
      <xdr:row>33</xdr:row>
      <xdr:rowOff>123825</xdr:rowOff>
    </xdr:to>
    <xdr:sp macro="" textlink="">
      <xdr:nvSpPr>
        <xdr:cNvPr id="23" name="Rectángulo 22"/>
        <xdr:cNvSpPr/>
      </xdr:nvSpPr>
      <xdr:spPr>
        <a:xfrm>
          <a:off x="2571750" y="5791200"/>
          <a:ext cx="2162175" cy="619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714375</xdr:colOff>
      <xdr:row>24</xdr:row>
      <xdr:rowOff>171450</xdr:rowOff>
    </xdr:from>
    <xdr:to>
      <xdr:col>9</xdr:col>
      <xdr:colOff>9525</xdr:colOff>
      <xdr:row>26</xdr:row>
      <xdr:rowOff>180975</xdr:rowOff>
    </xdr:to>
    <xdr:sp macro="" textlink="">
      <xdr:nvSpPr>
        <xdr:cNvPr id="24" name="Rectángulo 23"/>
        <xdr:cNvSpPr/>
      </xdr:nvSpPr>
      <xdr:spPr>
        <a:xfrm>
          <a:off x="5286375" y="4743450"/>
          <a:ext cx="1581150" cy="390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723900</xdr:colOff>
      <xdr:row>27</xdr:row>
      <xdr:rowOff>76200</xdr:rowOff>
    </xdr:from>
    <xdr:to>
      <xdr:col>9</xdr:col>
      <xdr:colOff>76200</xdr:colOff>
      <xdr:row>31</xdr:row>
      <xdr:rowOff>38100</xdr:rowOff>
    </xdr:to>
    <xdr:sp macro="" textlink="">
      <xdr:nvSpPr>
        <xdr:cNvPr id="25" name="Rectángulo 24"/>
        <xdr:cNvSpPr/>
      </xdr:nvSpPr>
      <xdr:spPr>
        <a:xfrm>
          <a:off x="5295900" y="5219700"/>
          <a:ext cx="1638300" cy="723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76200</xdr:colOff>
      <xdr:row>26</xdr:row>
      <xdr:rowOff>19050</xdr:rowOff>
    </xdr:from>
    <xdr:to>
      <xdr:col>11</xdr:col>
      <xdr:colOff>542925</xdr:colOff>
      <xdr:row>27</xdr:row>
      <xdr:rowOff>171450</xdr:rowOff>
    </xdr:to>
    <xdr:sp macro="" textlink="">
      <xdr:nvSpPr>
        <xdr:cNvPr id="26" name="Rectángulo 25"/>
        <xdr:cNvSpPr/>
      </xdr:nvSpPr>
      <xdr:spPr>
        <a:xfrm>
          <a:off x="7696200" y="4972050"/>
          <a:ext cx="122872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752475</xdr:colOff>
      <xdr:row>28</xdr:row>
      <xdr:rowOff>95250</xdr:rowOff>
    </xdr:from>
    <xdr:to>
      <xdr:col>12</xdr:col>
      <xdr:colOff>266700</xdr:colOff>
      <xdr:row>29</xdr:row>
      <xdr:rowOff>142875</xdr:rowOff>
    </xdr:to>
    <xdr:sp macro="" textlink="">
      <xdr:nvSpPr>
        <xdr:cNvPr id="27" name="Rectángulo 26"/>
        <xdr:cNvSpPr/>
      </xdr:nvSpPr>
      <xdr:spPr>
        <a:xfrm>
          <a:off x="7610475" y="5429250"/>
          <a:ext cx="1800225"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85725</xdr:colOff>
      <xdr:row>28</xdr:row>
      <xdr:rowOff>66675</xdr:rowOff>
    </xdr:from>
    <xdr:to>
      <xdr:col>13</xdr:col>
      <xdr:colOff>381000</xdr:colOff>
      <xdr:row>29</xdr:row>
      <xdr:rowOff>133350</xdr:rowOff>
    </xdr:to>
    <xdr:sp macro="" textlink="">
      <xdr:nvSpPr>
        <xdr:cNvPr id="30" name="Rectángulo 29"/>
        <xdr:cNvSpPr/>
      </xdr:nvSpPr>
      <xdr:spPr>
        <a:xfrm>
          <a:off x="8086725" y="5400675"/>
          <a:ext cx="1819275"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276225</xdr:colOff>
      <xdr:row>30</xdr:row>
      <xdr:rowOff>19050</xdr:rowOff>
    </xdr:from>
    <xdr:to>
      <xdr:col>13</xdr:col>
      <xdr:colOff>342900</xdr:colOff>
      <xdr:row>32</xdr:row>
      <xdr:rowOff>19050</xdr:rowOff>
    </xdr:to>
    <xdr:sp macro="" textlink="">
      <xdr:nvSpPr>
        <xdr:cNvPr id="2" name="Rectángulo 1"/>
        <xdr:cNvSpPr/>
      </xdr:nvSpPr>
      <xdr:spPr>
        <a:xfrm>
          <a:off x="8277225" y="5734050"/>
          <a:ext cx="15906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495300</xdr:colOff>
      <xdr:row>25</xdr:row>
      <xdr:rowOff>180975</xdr:rowOff>
    </xdr:from>
    <xdr:to>
      <xdr:col>11</xdr:col>
      <xdr:colOff>695325</xdr:colOff>
      <xdr:row>28</xdr:row>
      <xdr:rowOff>95250</xdr:rowOff>
    </xdr:to>
    <xdr:sp macro="" textlink="">
      <xdr:nvSpPr>
        <xdr:cNvPr id="3" name="Rectángulo 2"/>
        <xdr:cNvSpPr/>
      </xdr:nvSpPr>
      <xdr:spPr>
        <a:xfrm>
          <a:off x="7353300" y="4943475"/>
          <a:ext cx="1724025" cy="4857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200025</xdr:colOff>
      <xdr:row>10</xdr:row>
      <xdr:rowOff>114301</xdr:rowOff>
    </xdr:from>
    <xdr:to>
      <xdr:col>7</xdr:col>
      <xdr:colOff>142875</xdr:colOff>
      <xdr:row>12</xdr:row>
      <xdr:rowOff>152401</xdr:rowOff>
    </xdr:to>
    <xdr:sp macro="" textlink="">
      <xdr:nvSpPr>
        <xdr:cNvPr id="5" name="Rectángulo 4">
          <a:hlinkClick xmlns:r="http://schemas.openxmlformats.org/officeDocument/2006/relationships" r:id="rId3"/>
        </xdr:cNvPr>
        <xdr:cNvSpPr/>
      </xdr:nvSpPr>
      <xdr:spPr>
        <a:xfrm>
          <a:off x="2876550" y="2019301"/>
          <a:ext cx="2219325" cy="41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247650</xdr:colOff>
      <xdr:row>13</xdr:row>
      <xdr:rowOff>123825</xdr:rowOff>
    </xdr:from>
    <xdr:to>
      <xdr:col>7</xdr:col>
      <xdr:colOff>19050</xdr:colOff>
      <xdr:row>14</xdr:row>
      <xdr:rowOff>123825</xdr:rowOff>
    </xdr:to>
    <xdr:sp macro="" textlink="">
      <xdr:nvSpPr>
        <xdr:cNvPr id="8" name="Rectángulo 7">
          <a:hlinkClick xmlns:r="http://schemas.openxmlformats.org/officeDocument/2006/relationships" r:id="rId4"/>
        </xdr:cNvPr>
        <xdr:cNvSpPr/>
      </xdr:nvSpPr>
      <xdr:spPr>
        <a:xfrm>
          <a:off x="2924175" y="2600325"/>
          <a:ext cx="20478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257175</xdr:colOff>
      <xdr:row>15</xdr:row>
      <xdr:rowOff>76200</xdr:rowOff>
    </xdr:from>
    <xdr:to>
      <xdr:col>7</xdr:col>
      <xdr:colOff>285750</xdr:colOff>
      <xdr:row>16</xdr:row>
      <xdr:rowOff>38100</xdr:rowOff>
    </xdr:to>
    <xdr:sp macro="" textlink="">
      <xdr:nvSpPr>
        <xdr:cNvPr id="12" name="Rectángulo 11">
          <a:hlinkClick xmlns:r="http://schemas.openxmlformats.org/officeDocument/2006/relationships" r:id="rId5"/>
        </xdr:cNvPr>
        <xdr:cNvSpPr/>
      </xdr:nvSpPr>
      <xdr:spPr>
        <a:xfrm>
          <a:off x="2933700" y="2933700"/>
          <a:ext cx="23050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247650</xdr:colOff>
      <xdr:row>17</xdr:row>
      <xdr:rowOff>38100</xdr:rowOff>
    </xdr:from>
    <xdr:to>
      <xdr:col>7</xdr:col>
      <xdr:colOff>342900</xdr:colOff>
      <xdr:row>19</xdr:row>
      <xdr:rowOff>19050</xdr:rowOff>
    </xdr:to>
    <xdr:sp macro="" textlink="">
      <xdr:nvSpPr>
        <xdr:cNvPr id="14" name="Rectángulo 13">
          <a:hlinkClick xmlns:r="http://schemas.openxmlformats.org/officeDocument/2006/relationships" r:id="rId6"/>
        </xdr:cNvPr>
        <xdr:cNvSpPr/>
      </xdr:nvSpPr>
      <xdr:spPr>
        <a:xfrm>
          <a:off x="2924175" y="3276600"/>
          <a:ext cx="23717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238125</xdr:colOff>
      <xdr:row>19</xdr:row>
      <xdr:rowOff>104775</xdr:rowOff>
    </xdr:from>
    <xdr:to>
      <xdr:col>6</xdr:col>
      <xdr:colOff>180975</xdr:colOff>
      <xdr:row>20</xdr:row>
      <xdr:rowOff>123825</xdr:rowOff>
    </xdr:to>
    <xdr:sp macro="" textlink="">
      <xdr:nvSpPr>
        <xdr:cNvPr id="15" name="Rectángulo 14">
          <a:hlinkClick xmlns:r="http://schemas.openxmlformats.org/officeDocument/2006/relationships" r:id="rId7"/>
        </xdr:cNvPr>
        <xdr:cNvSpPr/>
      </xdr:nvSpPr>
      <xdr:spPr>
        <a:xfrm>
          <a:off x="2914650" y="3724275"/>
          <a:ext cx="1457325" cy="209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600075</xdr:colOff>
      <xdr:row>25</xdr:row>
      <xdr:rowOff>85725</xdr:rowOff>
    </xdr:from>
    <xdr:to>
      <xdr:col>6</xdr:col>
      <xdr:colOff>581025</xdr:colOff>
      <xdr:row>27</xdr:row>
      <xdr:rowOff>76200</xdr:rowOff>
    </xdr:to>
    <xdr:sp macro="" textlink="">
      <xdr:nvSpPr>
        <xdr:cNvPr id="28" name="Rectángulo 27">
          <a:hlinkClick xmlns:r="http://schemas.openxmlformats.org/officeDocument/2006/relationships" r:id="rId8"/>
        </xdr:cNvPr>
        <xdr:cNvSpPr/>
      </xdr:nvSpPr>
      <xdr:spPr>
        <a:xfrm>
          <a:off x="2657475" y="4848225"/>
          <a:ext cx="211455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9525</xdr:colOff>
      <xdr:row>28</xdr:row>
      <xdr:rowOff>66675</xdr:rowOff>
    </xdr:from>
    <xdr:to>
      <xdr:col>6</xdr:col>
      <xdr:colOff>161925</xdr:colOff>
      <xdr:row>29</xdr:row>
      <xdr:rowOff>123825</xdr:rowOff>
    </xdr:to>
    <xdr:sp macro="" textlink="">
      <xdr:nvSpPr>
        <xdr:cNvPr id="29" name="Rectángulo 28">
          <a:hlinkClick xmlns:r="http://schemas.openxmlformats.org/officeDocument/2006/relationships" r:id="rId9"/>
        </xdr:cNvPr>
        <xdr:cNvSpPr/>
      </xdr:nvSpPr>
      <xdr:spPr>
        <a:xfrm>
          <a:off x="2686050" y="5400675"/>
          <a:ext cx="1666875"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19050</xdr:colOff>
      <xdr:row>30</xdr:row>
      <xdr:rowOff>171450</xdr:rowOff>
    </xdr:from>
    <xdr:to>
      <xdr:col>6</xdr:col>
      <xdr:colOff>533400</xdr:colOff>
      <xdr:row>33</xdr:row>
      <xdr:rowOff>142875</xdr:rowOff>
    </xdr:to>
    <xdr:sp macro="" textlink="">
      <xdr:nvSpPr>
        <xdr:cNvPr id="31" name="Rectángulo 30">
          <a:hlinkClick xmlns:r="http://schemas.openxmlformats.org/officeDocument/2006/relationships" r:id="rId10"/>
        </xdr:cNvPr>
        <xdr:cNvSpPr/>
      </xdr:nvSpPr>
      <xdr:spPr>
        <a:xfrm>
          <a:off x="2695575" y="5886450"/>
          <a:ext cx="2028825" cy="542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676275</xdr:colOff>
      <xdr:row>26</xdr:row>
      <xdr:rowOff>95250</xdr:rowOff>
    </xdr:from>
    <xdr:to>
      <xdr:col>9</xdr:col>
      <xdr:colOff>733425</xdr:colOff>
      <xdr:row>28</xdr:row>
      <xdr:rowOff>47625</xdr:rowOff>
    </xdr:to>
    <xdr:sp macro="" textlink="">
      <xdr:nvSpPr>
        <xdr:cNvPr id="32" name="Rectángulo 31">
          <a:hlinkClick xmlns:r="http://schemas.openxmlformats.org/officeDocument/2006/relationships" r:id="rId11"/>
        </xdr:cNvPr>
        <xdr:cNvSpPr/>
      </xdr:nvSpPr>
      <xdr:spPr>
        <a:xfrm>
          <a:off x="5629275" y="5048250"/>
          <a:ext cx="1581150" cy="333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657225</xdr:colOff>
      <xdr:row>30</xdr:row>
      <xdr:rowOff>38100</xdr:rowOff>
    </xdr:from>
    <xdr:to>
      <xdr:col>10</xdr:col>
      <xdr:colOff>19050</xdr:colOff>
      <xdr:row>33</xdr:row>
      <xdr:rowOff>0</xdr:rowOff>
    </xdr:to>
    <xdr:sp macro="" textlink="">
      <xdr:nvSpPr>
        <xdr:cNvPr id="33" name="Rectángulo 32">
          <a:hlinkClick xmlns:r="http://schemas.openxmlformats.org/officeDocument/2006/relationships" r:id="rId12"/>
        </xdr:cNvPr>
        <xdr:cNvSpPr/>
      </xdr:nvSpPr>
      <xdr:spPr>
        <a:xfrm>
          <a:off x="5610225" y="5753100"/>
          <a:ext cx="1647825" cy="533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352425</xdr:colOff>
      <xdr:row>11</xdr:row>
      <xdr:rowOff>9525</xdr:rowOff>
    </xdr:from>
    <xdr:to>
      <xdr:col>14</xdr:col>
      <xdr:colOff>257175</xdr:colOff>
      <xdr:row>13</xdr:row>
      <xdr:rowOff>114300</xdr:rowOff>
    </xdr:to>
    <xdr:sp macro="" textlink="">
      <xdr:nvSpPr>
        <xdr:cNvPr id="34" name="Rectángulo redondeado 33">
          <a:hlinkClick xmlns:r="http://schemas.openxmlformats.org/officeDocument/2006/relationships" r:id="rId13"/>
        </xdr:cNvPr>
        <xdr:cNvSpPr/>
      </xdr:nvSpPr>
      <xdr:spPr>
        <a:xfrm>
          <a:off x="8353425" y="2105025"/>
          <a:ext cx="2190750" cy="48577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342900</xdr:colOff>
      <xdr:row>14</xdr:row>
      <xdr:rowOff>19051</xdr:rowOff>
    </xdr:from>
    <xdr:to>
      <xdr:col>13</xdr:col>
      <xdr:colOff>600075</xdr:colOff>
      <xdr:row>15</xdr:row>
      <xdr:rowOff>57151</xdr:rowOff>
    </xdr:to>
    <xdr:sp macro="" textlink="">
      <xdr:nvSpPr>
        <xdr:cNvPr id="35" name="Rectángulo 34">
          <a:hlinkClick xmlns:r="http://schemas.openxmlformats.org/officeDocument/2006/relationships" r:id="rId14"/>
        </xdr:cNvPr>
        <xdr:cNvSpPr/>
      </xdr:nvSpPr>
      <xdr:spPr>
        <a:xfrm>
          <a:off x="8343900" y="2686051"/>
          <a:ext cx="1781175"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419100</xdr:colOff>
      <xdr:row>16</xdr:row>
      <xdr:rowOff>76199</xdr:rowOff>
    </xdr:from>
    <xdr:to>
      <xdr:col>13</xdr:col>
      <xdr:colOff>752475</xdr:colOff>
      <xdr:row>17</xdr:row>
      <xdr:rowOff>114300</xdr:rowOff>
    </xdr:to>
    <xdr:sp macro="" textlink="">
      <xdr:nvSpPr>
        <xdr:cNvPr id="37" name="Rectángulo 36">
          <a:hlinkClick xmlns:r="http://schemas.openxmlformats.org/officeDocument/2006/relationships" r:id="rId15"/>
        </xdr:cNvPr>
        <xdr:cNvSpPr/>
      </xdr:nvSpPr>
      <xdr:spPr>
        <a:xfrm>
          <a:off x="8420100" y="3124199"/>
          <a:ext cx="1857375" cy="22860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19050</xdr:colOff>
      <xdr:row>28</xdr:row>
      <xdr:rowOff>38100</xdr:rowOff>
    </xdr:from>
    <xdr:to>
      <xdr:col>12</xdr:col>
      <xdr:colOff>600075</xdr:colOff>
      <xdr:row>29</xdr:row>
      <xdr:rowOff>104775</xdr:rowOff>
    </xdr:to>
    <xdr:sp macro="" textlink="">
      <xdr:nvSpPr>
        <xdr:cNvPr id="38" name="Rectángulo 37">
          <a:hlinkClick xmlns:r="http://schemas.openxmlformats.org/officeDocument/2006/relationships" r:id="rId16"/>
        </xdr:cNvPr>
        <xdr:cNvSpPr/>
      </xdr:nvSpPr>
      <xdr:spPr>
        <a:xfrm>
          <a:off x="8020050" y="5372100"/>
          <a:ext cx="1343025"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266700</xdr:colOff>
      <xdr:row>30</xdr:row>
      <xdr:rowOff>114300</xdr:rowOff>
    </xdr:from>
    <xdr:to>
      <xdr:col>13</xdr:col>
      <xdr:colOff>504825</xdr:colOff>
      <xdr:row>31</xdr:row>
      <xdr:rowOff>114300</xdr:rowOff>
    </xdr:to>
    <xdr:sp macro="" textlink="">
      <xdr:nvSpPr>
        <xdr:cNvPr id="39" name="Rectángulo 38">
          <a:hlinkClick xmlns:r="http://schemas.openxmlformats.org/officeDocument/2006/relationships" r:id="rId17"/>
        </xdr:cNvPr>
        <xdr:cNvSpPr/>
      </xdr:nvSpPr>
      <xdr:spPr>
        <a:xfrm>
          <a:off x="8267700" y="5829300"/>
          <a:ext cx="176212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247650</xdr:colOff>
      <xdr:row>32</xdr:row>
      <xdr:rowOff>142875</xdr:rowOff>
    </xdr:from>
    <xdr:to>
      <xdr:col>13</xdr:col>
      <xdr:colOff>276225</xdr:colOff>
      <xdr:row>34</xdr:row>
      <xdr:rowOff>9525</xdr:rowOff>
    </xdr:to>
    <xdr:sp macro="" textlink="">
      <xdr:nvSpPr>
        <xdr:cNvPr id="40" name="Rectángulo 39">
          <a:hlinkClick xmlns:r="http://schemas.openxmlformats.org/officeDocument/2006/relationships" r:id="rId18"/>
        </xdr:cNvPr>
        <xdr:cNvSpPr/>
      </xdr:nvSpPr>
      <xdr:spPr>
        <a:xfrm>
          <a:off x="8248650" y="6238875"/>
          <a:ext cx="1552575"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613761</xdr:colOff>
      <xdr:row>14</xdr:row>
      <xdr:rowOff>0</xdr:rowOff>
    </xdr:from>
    <xdr:ext cx="1635820" cy="658906"/>
    <xdr:pic>
      <xdr:nvPicPr>
        <xdr:cNvPr id="2" name="Imagen 1" descr="C:\Users\usrstajefe\Desktop\logoINVEMAR.png">
          <a:extLst>
            <a:ext uri="{FF2B5EF4-FFF2-40B4-BE49-F238E27FC236}">
              <a16:creationId xmlns:a16="http://schemas.microsoft.com/office/drawing/2014/main" id="{03FE8C9A-A240-4937-89B5-546DED5F46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761" y="0"/>
          <a:ext cx="1635820" cy="658906"/>
        </a:xfrm>
        <a:prstGeom prst="rect">
          <a:avLst/>
        </a:prstGeom>
        <a:noFill/>
        <a:ln>
          <a:noFill/>
        </a:ln>
      </xdr:spPr>
    </xdr:pic>
    <xdr:clientData/>
  </xdr:oneCellAnchor>
  <xdr:oneCellAnchor>
    <xdr:from>
      <xdr:col>3</xdr:col>
      <xdr:colOff>1513996</xdr:colOff>
      <xdr:row>64</xdr:row>
      <xdr:rowOff>13928</xdr:rowOff>
    </xdr:from>
    <xdr:ext cx="2363240" cy="1508753"/>
    <xdr:pic>
      <xdr:nvPicPr>
        <xdr:cNvPr id="3" name="Imagen 2">
          <a:extLst>
            <a:ext uri="{FF2B5EF4-FFF2-40B4-BE49-F238E27FC236}">
              <a16:creationId xmlns:a16="http://schemas.microsoft.com/office/drawing/2014/main" id="{13B5D971-2F73-4F1A-95DA-4FDA32D30A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7521" y="8110178"/>
          <a:ext cx="2363240" cy="1508753"/>
        </a:xfrm>
        <a:prstGeom prst="rect">
          <a:avLst/>
        </a:prstGeom>
        <a:noFill/>
        <a:ln>
          <a:noFill/>
        </a:ln>
      </xdr:spPr>
    </xdr:pic>
    <xdr:clientData/>
  </xdr:oneCellAnchor>
  <xdr:twoCellAnchor editAs="oneCell">
    <xdr:from>
      <xdr:col>0</xdr:col>
      <xdr:colOff>1</xdr:colOff>
      <xdr:row>0</xdr:row>
      <xdr:rowOff>0</xdr:rowOff>
    </xdr:from>
    <xdr:to>
      <xdr:col>1</xdr:col>
      <xdr:colOff>1154206</xdr:colOff>
      <xdr:row>13</xdr:row>
      <xdr:rowOff>149856</xdr:rowOff>
    </xdr:to>
    <xdr:pic>
      <xdr:nvPicPr>
        <xdr:cNvPr id="4" name="Imagen 3">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1" y="0"/>
          <a:ext cx="2308411" cy="218932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2</xdr:col>
      <xdr:colOff>689961</xdr:colOff>
      <xdr:row>1</xdr:row>
      <xdr:rowOff>24012</xdr:rowOff>
    </xdr:from>
    <xdr:ext cx="2548782" cy="994124"/>
    <xdr:pic>
      <xdr:nvPicPr>
        <xdr:cNvPr id="2" name="Imagen 1" descr="C:\Users\usrstajefe\Desktop\logoINVEMAR.pn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13961" y="185937"/>
          <a:ext cx="2548782" cy="994124"/>
        </a:xfrm>
        <a:prstGeom prst="rect">
          <a:avLst/>
        </a:prstGeom>
        <a:noFill/>
        <a:ln>
          <a:noFill/>
        </a:ln>
      </xdr:spPr>
    </xdr:pic>
    <xdr:clientData/>
  </xdr:oneCellAnchor>
  <xdr:twoCellAnchor>
    <xdr:from>
      <xdr:col>9</xdr:col>
      <xdr:colOff>22411</xdr:colOff>
      <xdr:row>169</xdr:row>
      <xdr:rowOff>168089</xdr:rowOff>
    </xdr:from>
    <xdr:to>
      <xdr:col>32</xdr:col>
      <xdr:colOff>356595</xdr:colOff>
      <xdr:row>175</xdr:row>
      <xdr:rowOff>376891</xdr:rowOff>
    </xdr:to>
    <xdr:graphicFrame macro="">
      <xdr:nvGraphicFramePr>
        <xdr:cNvPr id="3" name="Gráfico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oneCellAnchor>
    <xdr:from>
      <xdr:col>0</xdr:col>
      <xdr:colOff>1236570</xdr:colOff>
      <xdr:row>0</xdr:row>
      <xdr:rowOff>47626</xdr:rowOff>
    </xdr:from>
    <xdr:ext cx="2621055" cy="990600"/>
    <xdr:pic>
      <xdr:nvPicPr>
        <xdr:cNvPr id="2" name="Imagen 1" descr="C:\Users\usrstajefe\Desktop\logoINVEMAR.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320" y="47626"/>
          <a:ext cx="2621055" cy="990600"/>
        </a:xfrm>
        <a:prstGeom prst="rect">
          <a:avLst/>
        </a:prstGeom>
        <a:noFill/>
        <a:ln>
          <a:noFill/>
        </a:ln>
      </xdr:spPr>
    </xdr:pic>
    <xdr:clientData/>
  </xdr:oneCellAnchor>
  <xdr:twoCellAnchor>
    <xdr:from>
      <xdr:col>2</xdr:col>
      <xdr:colOff>33617</xdr:colOff>
      <xdr:row>37</xdr:row>
      <xdr:rowOff>268942</xdr:rowOff>
    </xdr:from>
    <xdr:to>
      <xdr:col>26</xdr:col>
      <xdr:colOff>22412</xdr:colOff>
      <xdr:row>43</xdr:row>
      <xdr:rowOff>885266</xdr:rowOff>
    </xdr:to>
    <xdr:graphicFrame macro="">
      <xdr:nvGraphicFramePr>
        <xdr:cNvPr id="3" name="Gráfico 2">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oneCellAnchor>
    <xdr:from>
      <xdr:col>0</xdr:col>
      <xdr:colOff>1246094</xdr:colOff>
      <xdr:row>0</xdr:row>
      <xdr:rowOff>0</xdr:rowOff>
    </xdr:from>
    <xdr:ext cx="2074049" cy="884464"/>
    <xdr:pic>
      <xdr:nvPicPr>
        <xdr:cNvPr id="2" name="Imagen 1" descr="C:\Users\usrstajefe\Desktop\logoINVEMAR.png">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319" y="0"/>
          <a:ext cx="2074049" cy="884464"/>
        </a:xfrm>
        <a:prstGeom prst="rect">
          <a:avLst/>
        </a:prstGeom>
        <a:noFill/>
        <a:ln>
          <a:noFill/>
        </a:ln>
      </xdr:spPr>
    </xdr:pic>
    <xdr:clientData/>
  </xdr:oneCellAnchor>
  <xdr:twoCellAnchor>
    <xdr:from>
      <xdr:col>1</xdr:col>
      <xdr:colOff>0</xdr:colOff>
      <xdr:row>56</xdr:row>
      <xdr:rowOff>0</xdr:rowOff>
    </xdr:from>
    <xdr:to>
      <xdr:col>12</xdr:col>
      <xdr:colOff>590550</xdr:colOff>
      <xdr:row>124</xdr:row>
      <xdr:rowOff>16686</xdr:rowOff>
    </xdr:to>
    <xdr:graphicFrame macro="">
      <xdr:nvGraphicFramePr>
        <xdr:cNvPr id="3" name="Gráfico 2">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58</xdr:row>
      <xdr:rowOff>0</xdr:rowOff>
    </xdr:from>
    <xdr:to>
      <xdr:col>41</xdr:col>
      <xdr:colOff>1476374</xdr:colOff>
      <xdr:row>112</xdr:row>
      <xdr:rowOff>95249</xdr:rowOff>
    </xdr:to>
    <xdr:graphicFrame macro="">
      <xdr:nvGraphicFramePr>
        <xdr:cNvPr id="4" name="Gráfico 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247650</xdr:colOff>
      <xdr:row>23</xdr:row>
      <xdr:rowOff>33337</xdr:rowOff>
    </xdr:from>
    <xdr:to>
      <xdr:col>15</xdr:col>
      <xdr:colOff>590550</xdr:colOff>
      <xdr:row>39</xdr:row>
      <xdr:rowOff>109537</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465666</xdr:colOff>
      <xdr:row>1</xdr:row>
      <xdr:rowOff>21167</xdr:rowOff>
    </xdr:from>
    <xdr:ext cx="2077357" cy="852714"/>
    <xdr:pic>
      <xdr:nvPicPr>
        <xdr:cNvPr id="3" name="Imagen 2" descr="C:\Users\usrstajefe\Desktop\logoINVEMAR.png">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27666" y="183092"/>
          <a:ext cx="2077357" cy="852714"/>
        </a:xfrm>
        <a:prstGeom prst="rect">
          <a:avLst/>
        </a:prstGeom>
        <a:noFill/>
        <a:ln>
          <a:noFill/>
        </a:ln>
      </xdr:spPr>
    </xdr:pic>
    <xdr:clientData/>
  </xdr:oneCellAnchor>
</xdr:wsDr>
</file>

<file path=xl/drawings/drawing15.xml><?xml version="1.0" encoding="utf-8"?>
<xdr:wsDr xmlns:xdr="http://schemas.openxmlformats.org/drawingml/2006/spreadsheetDrawing" xmlns:a="http://schemas.openxmlformats.org/drawingml/2006/main">
  <xdr:twoCellAnchor>
    <xdr:from>
      <xdr:col>13</xdr:col>
      <xdr:colOff>352425</xdr:colOff>
      <xdr:row>25</xdr:row>
      <xdr:rowOff>66675</xdr:rowOff>
    </xdr:from>
    <xdr:to>
      <xdr:col>14</xdr:col>
      <xdr:colOff>1562100</xdr:colOff>
      <xdr:row>28</xdr:row>
      <xdr:rowOff>266700</xdr:rowOff>
    </xdr:to>
    <xdr:pic>
      <xdr:nvPicPr>
        <xdr:cNvPr id="2" name="Imagen 2">
          <a:extLst>
            <a:ext uri="{FF2B5EF4-FFF2-40B4-BE49-F238E27FC236}">
              <a16:creationId xmlns:a16="http://schemas.microsoft.com/office/drawing/2014/main" id="{D05B0154-A913-A1EA-FC9C-F9877D95DB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53725" y="228600"/>
          <a:ext cx="12477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114</xdr:row>
      <xdr:rowOff>180975</xdr:rowOff>
    </xdr:from>
    <xdr:to>
      <xdr:col>14</xdr:col>
      <xdr:colOff>762000</xdr:colOff>
      <xdr:row>124</xdr:row>
      <xdr:rowOff>142875</xdr:rowOff>
    </xdr:to>
    <xdr:graphicFrame macro="">
      <xdr:nvGraphicFramePr>
        <xdr:cNvPr id="3" name="Gráfico 1">
          <a:extLst>
            <a:ext uri="{FF2B5EF4-FFF2-40B4-BE49-F238E27FC236}">
              <a16:creationId xmlns:a16="http://schemas.microsoft.com/office/drawing/2014/main" id="{2ADDC72E-EE35-0485-F1F8-3C0AD5212C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304800</xdr:colOff>
      <xdr:row>115</xdr:row>
      <xdr:rowOff>28575</xdr:rowOff>
    </xdr:from>
    <xdr:to>
      <xdr:col>25</xdr:col>
      <xdr:colOff>590550</xdr:colOff>
      <xdr:row>123</xdr:row>
      <xdr:rowOff>523875</xdr:rowOff>
    </xdr:to>
    <xdr:graphicFrame macro="">
      <xdr:nvGraphicFramePr>
        <xdr:cNvPr id="4" name="Gráfico 2">
          <a:extLst>
            <a:ext uri="{FF2B5EF4-FFF2-40B4-BE49-F238E27FC236}">
              <a16:creationId xmlns:a16="http://schemas.microsoft.com/office/drawing/2014/main" id="{4E53DAEB-9119-3246-D1F8-054224C000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381000</xdr:colOff>
      <xdr:row>128</xdr:row>
      <xdr:rowOff>152400</xdr:rowOff>
    </xdr:from>
    <xdr:to>
      <xdr:col>14</xdr:col>
      <xdr:colOff>857250</xdr:colOff>
      <xdr:row>137</xdr:row>
      <xdr:rowOff>762000</xdr:rowOff>
    </xdr:to>
    <xdr:graphicFrame macro="">
      <xdr:nvGraphicFramePr>
        <xdr:cNvPr id="5" name="Gráfico 5">
          <a:extLst>
            <a:ext uri="{FF2B5EF4-FFF2-40B4-BE49-F238E27FC236}">
              <a16:creationId xmlns:a16="http://schemas.microsoft.com/office/drawing/2014/main" id="{5625CCD6-DE54-D995-0649-A1B9350077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106074</xdr:colOff>
      <xdr:row>0</xdr:row>
      <xdr:rowOff>63860</xdr:rowOff>
    </xdr:from>
    <xdr:to>
      <xdr:col>2</xdr:col>
      <xdr:colOff>598367</xdr:colOff>
      <xdr:row>23</xdr:row>
      <xdr:rowOff>51953</xdr:rowOff>
    </xdr:to>
    <xdr:pic>
      <xdr:nvPicPr>
        <xdr:cNvPr id="6" name="Imagen 5">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106074" y="63860"/>
          <a:ext cx="3471020" cy="357295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352425</xdr:colOff>
      <xdr:row>17</xdr:row>
      <xdr:rowOff>66675</xdr:rowOff>
    </xdr:from>
    <xdr:to>
      <xdr:col>14</xdr:col>
      <xdr:colOff>1562100</xdr:colOff>
      <xdr:row>20</xdr:row>
      <xdr:rowOff>266700</xdr:rowOff>
    </xdr:to>
    <xdr:pic>
      <xdr:nvPicPr>
        <xdr:cNvPr id="2" name="Imagen 2">
          <a:extLst>
            <a:ext uri="{FF2B5EF4-FFF2-40B4-BE49-F238E27FC236}">
              <a16:creationId xmlns:a16="http://schemas.microsoft.com/office/drawing/2014/main" id="{ACA58583-11AB-62BA-4247-FE6112FBAF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58425" y="228600"/>
          <a:ext cx="1171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87</xdr:row>
      <xdr:rowOff>180975</xdr:rowOff>
    </xdr:from>
    <xdr:to>
      <xdr:col>14</xdr:col>
      <xdr:colOff>762000</xdr:colOff>
      <xdr:row>98</xdr:row>
      <xdr:rowOff>142875</xdr:rowOff>
    </xdr:to>
    <xdr:graphicFrame macro="">
      <xdr:nvGraphicFramePr>
        <xdr:cNvPr id="3" name="Gráfico 1">
          <a:extLst>
            <a:ext uri="{FF2B5EF4-FFF2-40B4-BE49-F238E27FC236}">
              <a16:creationId xmlns:a16="http://schemas.microsoft.com/office/drawing/2014/main" id="{1793D1BC-0B82-31CF-F47A-63BCC4653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304800</xdr:colOff>
      <xdr:row>88</xdr:row>
      <xdr:rowOff>28575</xdr:rowOff>
    </xdr:from>
    <xdr:to>
      <xdr:col>25</xdr:col>
      <xdr:colOff>590550</xdr:colOff>
      <xdr:row>97</xdr:row>
      <xdr:rowOff>523875</xdr:rowOff>
    </xdr:to>
    <xdr:graphicFrame macro="">
      <xdr:nvGraphicFramePr>
        <xdr:cNvPr id="4" name="Gráfico 2">
          <a:extLst>
            <a:ext uri="{FF2B5EF4-FFF2-40B4-BE49-F238E27FC236}">
              <a16:creationId xmlns:a16="http://schemas.microsoft.com/office/drawing/2014/main" id="{859EE89D-E016-3B81-7C2A-3F7F4E6CA0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381000</xdr:colOff>
      <xdr:row>102</xdr:row>
      <xdr:rowOff>152400</xdr:rowOff>
    </xdr:from>
    <xdr:to>
      <xdr:col>14</xdr:col>
      <xdr:colOff>857250</xdr:colOff>
      <xdr:row>111</xdr:row>
      <xdr:rowOff>762000</xdr:rowOff>
    </xdr:to>
    <xdr:graphicFrame macro="">
      <xdr:nvGraphicFramePr>
        <xdr:cNvPr id="5" name="Gráfico 5">
          <a:extLst>
            <a:ext uri="{FF2B5EF4-FFF2-40B4-BE49-F238E27FC236}">
              <a16:creationId xmlns:a16="http://schemas.microsoft.com/office/drawing/2014/main" id="{D850756A-956D-51D6-44FA-419C52B31A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81643</xdr:colOff>
      <xdr:row>0</xdr:row>
      <xdr:rowOff>13607</xdr:rowOff>
    </xdr:from>
    <xdr:to>
      <xdr:col>1</xdr:col>
      <xdr:colOff>2457546</xdr:colOff>
      <xdr:row>14</xdr:row>
      <xdr:rowOff>81643</xdr:rowOff>
    </xdr:to>
    <xdr:pic>
      <xdr:nvPicPr>
        <xdr:cNvPr id="6" name="Imagen 5">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81643" y="13607"/>
          <a:ext cx="2716082" cy="25717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352425</xdr:colOff>
      <xdr:row>16</xdr:row>
      <xdr:rowOff>66675</xdr:rowOff>
    </xdr:from>
    <xdr:to>
      <xdr:col>14</xdr:col>
      <xdr:colOff>1562100</xdr:colOff>
      <xdr:row>19</xdr:row>
      <xdr:rowOff>266700</xdr:rowOff>
    </xdr:to>
    <xdr:pic>
      <xdr:nvPicPr>
        <xdr:cNvPr id="2"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58425" y="228600"/>
          <a:ext cx="1171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70</xdr:row>
      <xdr:rowOff>180975</xdr:rowOff>
    </xdr:from>
    <xdr:to>
      <xdr:col>14</xdr:col>
      <xdr:colOff>762000</xdr:colOff>
      <xdr:row>80</xdr:row>
      <xdr:rowOff>142875</xdr:rowOff>
    </xdr:to>
    <xdr:graphicFrame macro="">
      <xdr:nvGraphicFramePr>
        <xdr:cNvPr id="3"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304800</xdr:colOff>
      <xdr:row>71</xdr:row>
      <xdr:rowOff>28575</xdr:rowOff>
    </xdr:from>
    <xdr:to>
      <xdr:col>25</xdr:col>
      <xdr:colOff>590550</xdr:colOff>
      <xdr:row>79</xdr:row>
      <xdr:rowOff>523875</xdr:rowOff>
    </xdr:to>
    <xdr:graphicFrame macro="">
      <xdr:nvGraphicFramePr>
        <xdr:cNvPr id="4"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381000</xdr:colOff>
      <xdr:row>84</xdr:row>
      <xdr:rowOff>152400</xdr:rowOff>
    </xdr:from>
    <xdr:to>
      <xdr:col>14</xdr:col>
      <xdr:colOff>857250</xdr:colOff>
      <xdr:row>93</xdr:row>
      <xdr:rowOff>762000</xdr:rowOff>
    </xdr:to>
    <xdr:graphicFrame macro="">
      <xdr:nvGraphicFramePr>
        <xdr:cNvPr id="5"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81643</xdr:rowOff>
    </xdr:from>
    <xdr:to>
      <xdr:col>1</xdr:col>
      <xdr:colOff>2492422</xdr:colOff>
      <xdr:row>14</xdr:row>
      <xdr:rowOff>244929</xdr:rowOff>
    </xdr:to>
    <xdr:pic>
      <xdr:nvPicPr>
        <xdr:cNvPr id="6" name="Imagen 5">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0" y="81643"/>
          <a:ext cx="2832601" cy="268060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352425</xdr:colOff>
      <xdr:row>15</xdr:row>
      <xdr:rowOff>66675</xdr:rowOff>
    </xdr:from>
    <xdr:to>
      <xdr:col>14</xdr:col>
      <xdr:colOff>1562100</xdr:colOff>
      <xdr:row>18</xdr:row>
      <xdr:rowOff>266700</xdr:rowOff>
    </xdr:to>
    <xdr:pic>
      <xdr:nvPicPr>
        <xdr:cNvPr id="2"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58425" y="228600"/>
          <a:ext cx="1171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67</xdr:row>
      <xdr:rowOff>180975</xdr:rowOff>
    </xdr:from>
    <xdr:to>
      <xdr:col>14</xdr:col>
      <xdr:colOff>762000</xdr:colOff>
      <xdr:row>77</xdr:row>
      <xdr:rowOff>142875</xdr:rowOff>
    </xdr:to>
    <xdr:graphicFrame macro="">
      <xdr:nvGraphicFramePr>
        <xdr:cNvPr id="3"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304800</xdr:colOff>
      <xdr:row>68</xdr:row>
      <xdr:rowOff>28575</xdr:rowOff>
    </xdr:from>
    <xdr:to>
      <xdr:col>25</xdr:col>
      <xdr:colOff>590550</xdr:colOff>
      <xdr:row>76</xdr:row>
      <xdr:rowOff>523875</xdr:rowOff>
    </xdr:to>
    <xdr:graphicFrame macro="">
      <xdr:nvGraphicFramePr>
        <xdr:cNvPr id="4"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381000</xdr:colOff>
      <xdr:row>81</xdr:row>
      <xdr:rowOff>152400</xdr:rowOff>
    </xdr:from>
    <xdr:to>
      <xdr:col>14</xdr:col>
      <xdr:colOff>857250</xdr:colOff>
      <xdr:row>90</xdr:row>
      <xdr:rowOff>762000</xdr:rowOff>
    </xdr:to>
    <xdr:graphicFrame macro="">
      <xdr:nvGraphicFramePr>
        <xdr:cNvPr id="5"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108858</xdr:colOff>
      <xdr:row>0</xdr:row>
      <xdr:rowOff>27215</xdr:rowOff>
    </xdr:from>
    <xdr:to>
      <xdr:col>1</xdr:col>
      <xdr:colOff>2500628</xdr:colOff>
      <xdr:row>14</xdr:row>
      <xdr:rowOff>136071</xdr:rowOff>
    </xdr:to>
    <xdr:pic>
      <xdr:nvPicPr>
        <xdr:cNvPr id="6" name="Imagen 5">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108858" y="27215"/>
          <a:ext cx="2731949" cy="258535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7</xdr:col>
      <xdr:colOff>2122714</xdr:colOff>
      <xdr:row>6</xdr:row>
      <xdr:rowOff>88446</xdr:rowOff>
    </xdr:from>
    <xdr:ext cx="307521" cy="405439"/>
    <xdr:sp macro="" textlink="">
      <xdr:nvSpPr>
        <xdr:cNvPr id="2" name="AutoShape 1" descr="data:image/png;base64,iVBORw0KGgoAAAANSUhEUgAAANAAAAAsCAYAAAAU9DYWAAAAAXNSR0IArs4c6QAAJLBJREFUeAHtndlznNeZ3p9e0Av2fQfBfZcoSjK12ZZke7zEM7ZrJnFqUqlUKlW5S27zB+QPyE1yk9RUblyT1CSexTUeW2PLuyhbEkVJFMVVBEkABIh97wa60eg8v/OhZYpDEqAIxTSNw+rubznfWd7zPuddPzC2kF8r6yEs8Zg0PL6sKyN5LS6X5NPffWEQW0WtzbR1a51bj7eKEvdq8173Nui/XC4rk06ruqZGyWRyg9oPdvsBhvlPOr5TW5Vrld/bH0pOLW4VR9ze9IOdp5IxnTy3qP/141ENGUjb5feHAgCoublZPT09qq7+dAH0u6ZKkp3+YSwxj6sqGVc2nVB1JvFwSKCHkVAP4ZgAUHU6pmxKylQ9hAPcwiE99NsDQAqfLZz0dlP//yjA2j3KJf6gk4vF3MQdqBTzNT7bZZsCjzIFPhGAAEbc6lXCn3J5LZIQ8UpTBk7C17G2jR/qxH2+XbYp8ChS4L5VOCTOmkGTmxxTfnpMK9M3VZWtU+Puw0pV1xtQZS2PDWph5IrWXDfd2KHqlm6lauqMp1i4/ygScntOf5gU2DSAgkpmj8NKbklD59/VwG/+UbOX31YyP6mqTL0Ofu3fq/+FryiRzurGL76robde0dLyshJNfWo78lntePpltfTuViKVVnlt7Q+T2tuzfuQosCkABVvG4JmbGNHVN3+mN773Hc0PX1a8lFc6saasJU/Nm6+ouaNd9XuOaXFmUjNjI5qanVPp+pCunHlXI5fP6uiX/lTdh59WprYhUvEeTg/6I7fI2xP69CiwIYACeGzLTF6/pLM/+j+68to/aHLoqkqrRVWlksG+KbfWajg9p/7BN1TT0aX8WkyrSmh5VSqWClotLuuaJdby1IgOffHPtOuZP1JtS1twPljj2y7bFPi9pcA9ARQjSGQGH79yTm//zf/QlV+/ouLSrH37Ca1WZZWIWxWriuumrNaVFrRnbUnNC2OavXlV+XxOPF+VqFJVVUyllbxunjul5dlJLS/Maf+Lf6KGzh7XSVilezRQxGaA8yR+F+9j5X5Qh7eQZT5qFyuTJfM47jKEj+7d/swWDuehbypw2zrL3Y1Om53EXQHEIq+tFjR68YxOf+9/auCNVy11Cqpu7lFTz04l7DhYWZjSSiGnyfKEYpMTGliaUfLMSS1OjUnVjWrtalfK9RIG0dzETeWmx7UwPqoPXvnfKi7ndPAL31Jjzy6DyMNgRR+glIzltYgrQisQJs4G4IJjA6Z+UGKFxjb4oh+Gcae+otHA4W4kOtmgtY1vh77cYMJzLa87aaBDzH1U5l9phW6Dd7RcoYV/Kzd/h79hXHzdVtaX77ar93cKfdifWY9b28MxzL07dHtfHdwVQKhoNy+/rzP/+Fca//CM2rvr1Nx/VK07D6pt71NKVrcoNz+t5cVZLZ/7kWYvvKHLl99RYeaU2loPqvfE4VA3bXsnkUhpcfyKZocuavraBS1ODuvGmV8qma3W3ue/aknUZ1Xwk4esIU42FVPSVAkqp0kAE5VMuWpnMqQsAecWV7VchMU+nULqUV9bWplUQueuL/2ThWHxWhur1Nee1pUby5peLN5VUt3PCGGAXvfbUlelgZvLyhfW1Nua0rJ/pxdK0aay3mDa2kJXS0oz86sGl7SzM6OJ2YLGpota/R1qAdCG8fDLWlaYHl/TgzJ42mxVnZZyK1LBJgXtN2al+mppbFbmieja/dD81rp3BBBMWFha0MzgJTU0tajrT/612htH1Nx7WOlsWflEvTJtB0PP8XJRg5llnR94X/mpKS3lyzrxx/9MO449q5rmRgMjqbVSWbnaSfXvOqji032am5zW+E1ptbCihbEhC6tWpWs+GYAgdiYV12O7qrWvF7WSFZBmDJjLZtQdZtgeM9RP3pnVtZsrvh9Nn4XhWb6CSuXHKNHifVxiRbxF5fXV5cg0YjEogLU6k9TzR+pD6tHloZxWPOfKPX4TBtjuroy++kyz/voXE5qYKyjma2vrjHsnCRmG5/v0hRTlvFKPcbJBNNcl9bUTTVrx5nDNOYPVpsWfvdima07C/eFbMwbUb1XKhpqEvvXZVp18fy4A7MtPN+mdy4uanp9TccXtr/eBXArxcfdHP0Gy39K3D7eumIb1ZujupojRK6CZXZJuTEsrZvr1JQ1jufU4DMLjq4yVc8jJmFkb1rqlTjrSK50bdnszksOS6mmWGtYBxDPUD7/rxxUgR1fv/X1HAEFI3M1dew+rv7VZKTN4TWdZ2Zp6zQ78QuOjb6m7rt/qWb1SzndqSScVy6SUmCur2NKkVFONPXMlz8ZM4tGUVhY1dvWMenfuUMf+p9TQH1fTkBdxblHJ5nYz1ycDT5i0x8rO+tS+Oj1/tF43pwqaW1oNjDw2U9ROM+3Bvmq9dXHBhIJSqDp8S2lLrSpTueihFotrgfhVZuqU2yuaIQurZj4TPONrxL94jkWhmaLvrRoknKctdUgqnDVoUSVLrsm/qgT5YInQWcHtwcxziyUz+5rvwqbshM7z80HeDFxcXfuY2sVmkDYgGAdzpN7Ssp/1AJC2aUvWjqaUulvSOv3holZdrzod13HTwr2qLjvvbGiHHtwv4402mhp9OJzThzfymllY9c68FsZMm1n3xdyRRgCy5PlBD6QqjL1cKIl9gXFvVaGttnrpsR1u1yczi1HL0HjKx9B81esD40Nr6MszCU+wwujLhfXrvmFWNF38jOsVLF1oh2f5pTFy8+oMWKQRHxpjiSjJ9TZpj+cZz0bljgDioSrHc5p3HFR5dUXF8fNabd2nvNoNhjlVrd3U8uRbKtf2qFheVO3cOypXF32vWpnuTi1P/0aFkQsqZQ4qmbG3bXVOydKQ2+rQSrlepeKcquO2p3r6VW7pobONxnnX+9AFQjZ6J2anPHluXheu5wJzL5tRn9pfa2IDgAg4NASzo8oc6s+amEkNjq/owmAuMPzhXTXqsKo1MVfUB9eWzNhrOuprLW6/uC5VWIiB0eXwaWtM6UBfVhMG67QZ0nQPTFbvLOTDO6qD1IEhz3tMS34tY2ah6IUtC5XvkO/TdiJh6TG6oveuLJmh/erG+soBrs89Vm81q6iu5pSdMXG9P7CkiwZAS31ST+yt0blreX3/19Nqb65yX1mPoWhGi1ldTOnzxxqDA4e237+6GDGe79E86ux8ruRfwKxAj8d311jTSGlyvqhT3nDYIA7vrNGOtlTYZKDRwMhyeAY6bkWBR0k6tV9KQ1PSFWsmDBSgtFt6IFGuT0rNNT5vlEYtRaoNgj7YysCyI1gjllRD/tSYjXa3S7UZSy6Dh2tFgwQ1zdgPwNnX6Q2/1huWQYIkGp+XdrRGUpAxAL5hP3d13H1vAkR3BVBsraR4flal2iat2YNWuP4XWmj7V7Z9GtTUdE3XLp10YPQp704e4cKI6qxU5rLdavJ2kiwPKWHVLhbr1vjIjHIzH6qryTtwLK3S8CmV566oqvYJpeyBU97bTBIKevabgfzdVs2EhujYAEv+5Mys7MgsAGpSJH2ihxtrk3r5eIOePWSJNW1Kusya+Q/1V+tzjzeYwSOmajeQYKQXzYgw+vWb+cDMXG+pr9LwxIpgupeeaNDfvz6l/k5LbUuDV9+e1TOH6vSN51qC9ECdZLFvTq/oxME6nb2WC5Lm33y50xKCnXJNLxxp9OJNWNW0I8aAp9Rb5frzL3boxuSKVeOSOg3643tr9V//7oZa3f83rY69++GgwZHTfzzerbaGlH51ZjbMdXd3Jsy9NhvXc4dNg1fLVtWKYZOBTjXOcH/CbWErjU6t6OsnmgNYkHZXbUtd9QaBSvzZow2BoZGABw34752c1PnBvGm9tfZkkPRm3hoz/5LfXoFePS2R1AFYrQbTIe+1AIPjp3ZJH9pXVe/6XQYWAAEQ1Lnh+g0GHBJr1HZOl9XDAQOC+8d3GhwT0XPP7ZdOXpIOdEu7DMgLNwxUt93r+tNmy6kFtxEtRViPO33dFUBlduzx61q127mcmlV85ge6OZ7XjcTXtbeqQb96fVq9h8bU3O0dsrhTmc4dal0pKNtcq6mmbu/CLYotpHTu3FUVPJI9e3br5sCs9q39VE2pedX0Gmg2ZmNNOxSrYZE2GOmdRn/LNaQPhvTnDYADVtmQHmeuLEai+5Z67LY1ZqqdHRkzbLSjn7N0gFk/97hVUqtFpy8tBcAAsPGZQrAzUH9OXVjQmM9ffrLJzJRVt20rQMfrFgtmcKQgEgm75LnDtBXXd385rnFLEG/8oX6PDX6Y+lB/vQ772f/2vRuat8r5777WpZefaNSvLUGRDl77ICn72jO6MbHsdiYsTev07ZfatMvGP9KhozkdVBl2bAAdqZzOU3RnqImvvj1jhowbhO064r5OXTJHmACoMynrNZ2WatDi2J5aPWP77QMD++TZ+eBYQBX87GMNQY1jQ2hvqtIXnmzU43u8kYytBOn1gEv20aowHqTQrg4ztm2TUUuAQYOAa4CANWOjQbJU+RdJgQT5YCiSHocMAEDUa8DN5aRTV62RuB1ojvpGmzy7x9KJtt74UDZNpC8clTrqI8lFm6f9HGB6dm/kaJg0uTYqdwWQs0VVqu/S8uhFuzDeU6KqoPmhD/Tji0dVbhvT2QutGivOq3XZC1w6qubGVR3Nv+etI6H3lnYrZ8TX5W5o+IozFXJNGpiKayF3TR27rlqC2d5YvKR4zwHFmzu1lvLstqCgYs0tlTTlnXbRDI0IvlNZtOryoY3sloYq9cOgkwWL93hQX5asQrE7s6iRcyARVK4hq3mvm7lztkFgaqTOk/tq1eo2LtppgD3BM6xQnVWvNkupMwOL+vl79lJ6l6/LJgKAkIioWLs6s8qbyV//YD5IF8D6pG0XwDfs8QACthTsootWnV57fz54z77+bEtQJ8etYmKjsFPTb+g6HETSFqkFGGFAVLkmS102jN8WvJSR1MbRwgbxpjeI18/OBbvoxWMNQW0EUFxnni9YGvW2ZsKGgZ35oJteZSzME0DctLRAdcJjxry4DgiwUbBdOGainrbm81H9OrMO80D18hQ0bsmBHYXqxjONlkQ8BpDwxuGU4D6OCwrPwSYL7pP+272XUwBqWM/o9K7fdwcQj7T1Klncp9Kl/65YdUYzhXaNjNhrs3RVublWxRen1J2JObjqlJ78ippXrcPnisqsfaBybk21C6OK5+qd2lPS+JrVBzPprJrUV5704i+p1NqteFNnmOCmRnuXabATwigs6ttWudhJC2Y8ArQQnU/FroCY2CJ4n2rs4mZXR3Kg3wPAettENWZ2JA1MimOA9lcMAmwXdvZBe7vK5QbbJ96h3Qe2C7bSxz1k3kHdPozLPdQy+qYtfrGLMNAbLflwNtDniseMZKkUh2tCZe4BrGZLWMAHc8FISJHGmiSxbDW7HxwoPMJ8M5YgTX4Gew9nA+OEIaADdSioTYyHeXG1fr2fZBI7LGLUrCVYY11CqL3Yksyftra0uC9Ac82q1QfDEbPD+HTD774uSxerX0iJ0LWvMwLGyC/kQLUDVB2WRKhxAAvnUM7AZCMFOBO2d3ZaCh3pcz0Dhfs849zoUAceqsx7M+CBBvcAkJnPLSbrmjzIeasUKxqc6/DiGMaWMgkHVddyObUVLqo3nVM+ntaq34Ev24VxOP5zrXkXzy9mdXHBKoV37axXeUr1NuzqtUPDitfkzQhmrDBSU+IBSiCiiYC6csB6OsyTd5/o9tyrEL3SBbEhGLLo/gENuyvGO56pvT1ZM5pnbEk2akmAZKEwTBgTxh8xo446doLb+p3LC7aNlj/qA+YCdINWc47srNY3XmixGoiDAfvDY3F/eMRwdBy3BPujp5qC+ke/waXs/gBJpU908EP9NfrG8y1B5UPq3HD/UfZGOahVufyq1bEqbxwRSNiRO63e4aauBRRW73753lwAMlI1+gfTQB0Fp8Qxq2bPHvZmUpsIEpl5XzE9+toy+sLxJrcROWkuD+eDxKxsSKGBB/wCPNgbgABJAbDxkGHgN9ngR93i2thcJKkWzPTUZ02QXAADj92ibSe8efsNOGaGMyBINj83b9Xu0mjkSABgbDqXfU4sqN1qHH0DHurjqNhsfOgeAIqoUi5YnSivmNGXNOeFSy979Jla9fUuKW4xODY5Z/160YZdrYZySaWmimqPT2oultF0vMFVi2q0zVM9nTNBdhr6BfsLFhwpd7CxuA7/mLeWT1hgNXbtIRv0BDKJtfTaawTTAooxOwkydlcH79Z6H0iD4P5tTds+KWjQ8aH3ry4FqYNBjweNdtmRUAWvjy2buOzivuiVgbmo396YtJ21FLxvtAmwsEMA0C+tuvFa81F7sWZbV4ObGW8a9hZOhQtW+7rtFAA4qGkw5k9OzwRwsdPTDwvK3BjTY7trA+h//PZ0ACzpUW9Ztdplx8XN6Zgu+XlUUewnpCm2HAFWJCC24Hv23qF+DozmNevNAafEJY9hylIWD+GPTs3oMwfqgo1Tb6n2Y59jQ2EH7bFDApUSh8oZt4NKuo7xdYp+8h9AAABgXKQB7UJ7AIThz3U8bZVAKOrX4jqAWA+AdHYwMvo5R9Jg/wQgGBy0c+a618xxJZNSa1ciJwSAIc60YNABLKQb9AaIbw9E9VmGjcqGAAoN0LIFZdVqXkkHP5Me5Wee92Kl65XO2GHQ6niIwZR2mk7cXrVY/27XzlonrdXjVjtqp2d1/q05E2enmltW1dbt1xwyVjfsvg1bxSYGereJwNgsKHo6DIR7mOEumlluTBBlL4S/7INburKzY/DDyLNW+VCvkBZ440b9QfJg6CMlUNUAw2sOPNLmshm90t/bNsjHZ1b8B09MB/ePOnba0ghbAvXxrJ0Y/DWhfjsrAAGMCxj/9rXJAPZJj+dvX5vSfnu6YBpc6VdcB8dkpUAWhMRZg5XxEtOB2VFVGc93HZBlrFMEZf1vxmNnTt//zVSQdDg3sOfYAGgfVfGVN6ZNpxUz2JpeeXPaDLjqOZb0CwMeFZBsCQAOvahHX0gzQI7rng0Hpqf/rShuKgAnqFLr7ABPcB2HAGCBPuxdFPpeMqjon2MAsGgJxjGfawYd8RwP13T3Juh6uMEr969bTUTCALZgZ3mTxPbhPm3SH5Ksch71evfvewPIjZrLvYgpN15WnaVJwYp5fG5KPX3dmk/3+aW5jAp+WW7Ory+kzp7X9MyM1nZ9SXm7u8upFbVbBcgWb3gHMwPYWVCXJmC3qlSzB+ngawgjB3LdfZD3usOkYfYrxGUco2DIFF8Ox5XfcI0TFxj+ol2xl4byoU5FlQFgMGBgIEsLmJf22N0rhf64Pmpm4xMI7ZuMAe8UpQKyC+4DycLK0AfPTs1HnsFWq0Qwxkkb7aiRFdunAnLaQR2cnIvUQZwRBE8r7cjrQPuMjfEwNdrnAKkYue2jzSSKZ9BHLKiJzImCNKmUedusb9suRFVi0tRB3TtvaUYfzDPqO2qz8txW/EIHmB6JT8cWuME+qRxXm02c8O91M6hMzqwN/1pv2DA6AAp5f24Drx0ZBgGMbsrx/CCJlrwskKZSKupZoJf789KFEoDqY+bK8WYKQ75nidl/aB+SW3XwsX1BpaqylqyELs0mrAa0K5fv9I7Qq9V8l+KzNVq67Aj3SNo7V7v1Tt9badHqdNo2SaOyBat6GcPfkfFYwgHEtC29MIt7DmFTN1ncCiPCjNgqEAKxDSNyn/NK4ZA62BSY0D50HKXKaTHNtgXqw3mwF9br0MbHnnd91Jpuq4EEZaE3bYS+aHx9XpUx0S+MzNho97htjj//YpsZwbYYK+j6lURU2sGBgPT7619N2GNoG8vP0jbgjD5RF+Ga22YWYXx+lud9F/5bf4a6EUew81KPT+gn1IV5o/qMr+SbXA5OEbcDjRgzWSXrzdDB1hQPC6bHfXysXzrcqxCTwQlAAdDEZnBBk0HALMhcOLYjAhUOgGhmkcOBNoj3ECs6amcB9g1lfZrhmDbDPHjQH44rbXC8WfDQ2D0lEEROOqWnmG3zm6gp7eyeVqbJxt2sXanDs1o74GBpkpUtKtvVqcXDx1RXLDrT2rus3wNiWOXCnAoTM5optqqhPu9dwTupVZHCSrOqyulosLfOjlF9gsJiZ+3lI34BE+BpKyHCTaxq53dkfR37BN0/YkQTyuMjJQSnArlqXY7rEOhEFfyH30wHpkUNwouFqkfaS6VA5C4b7l9/tjkA4AdWjUjMXDPn0xfGO+Mg2s8vuyR2SZ3D6EiH/b3V+rzti7/62aSlTOQpa7D7m5VEjVzxWFGtfuh28RYCVMaO6lUpLHaCLxezduXyRwwQrqzfr9wMEmb95LdPRBcC49xWn9MK+CptbOUvOziAgNnpC6my21zZaFXr7FB0DVcztgzg5xgg9dmxgF0zazUPPsXbhqTCW0f8BpspuL4Bi/vAhY2Eoi4SifbSPq/hmu/n3C/20/2WewKIxmKpWqX9Nw2Wr1aps9pOaNswY+P92j90Tdn91x3D8d888G6RqLGMfWyPWjrSyjm3rapuWVlTJD03qCnPdH6lQ7uaZg2aorOwq7RWZQrIs9qigpuVyDnZzjA7Xi4yBfCwHbEhT1wGI/9d54yhorFY7LqA4DFnE9TZcCZWE3LBzPA4BdotWQh21tmpgO6PLTLl4C+LQFoN/X3Jnq6CmRrw/Pzd2fD8MUf4u1uqrHJg0OeDwyDpDo844ZVoPuPrcBATyQOYsJuO76sJqTjIgWtWBU9bncK9vL83o3091UHavWdnADbQo1JgXJibFBwcBdgn2CNP7pIO2lOGKoZxD1AGfA+gERClUB+wkPvm5QrxI64jVfngogaMqGsADglHP6CF7AQnyIQUHsf9Q8FLd/4GWkl0vtlvd3+v4t4Sdapq3K21au+shWV114zrVM1urUw6U9s5b4s1/XZ1P2t7pqzGXnuv+nYr5a2i1q8wJEpO4xm4qLNLtSoY7oe6rztGtKx4hjYtq5OW3Q9YYGZ2fHLeXnAyKXYCzE9KPwx9aEdNYHKYtqwFM6BZ1A+xYzc4vvGcn0ESLFhSAIomOz0Uywd1jsyAI07hQfIcT9QGg/xHznAueMXYrWucgU1fZUsvAIr3ikj9Vz7THIxvgIEL+i9fHXP9mP65s6QJso7YOCfJFW8bauCBvoz+5cvtQWqCzhOHG+xWJT8ur3/7lc4AdDaDYWckwHCe8qNTPCE2M5geZkdy8Kkza5BdQDb1qQFLDDP43k5UYANgOpIuNdhBrktMB7toBGeAKcPaoBbudn1sphbbQri3SfEBeGgluMJ7rE2l/BwgJGMb8I5ZeiEVN1vuXdejKZO/VvWYJUyzM7SLeqL9ogrZNX2Q79DE+9c1OnxJV2dn9OFUTkNzSQ1MeuFjHRotpbUyNaH89XndKPepe39ZB3aPWWw6NpPqUaL+gNU/w/8BuYHHcdU+40j+7u5s8KYBqhOHGkJu1w57wbBRRp2HRsYAqh0qCYyLK/txu4dR7X5yetZxlKVgFwGKXWZwIu+oPIP2YrXaZU0fZEfDxHjarjn+g7o3bG/fG+cXApBfOuacNgPqB1YBieuQK0fA9ahjQkjCXzvzAPfwYj7y3KEevuj0o11OBH3VrmPcyYD/S06bQao+bmkW83hwRQ95HNhGzO9RK0gHEj0f748cCsRoUKmwhZBCqNrUQU0DcLihr49H6TdIqP62CBzQhg+gAERILGwiMrPfMhBPX4vc1wARVY4PUqfTYCLmBJDvp2wogdipi6mj9ow841jQ93W0f1DH/LcNTq3sV3Jwxp65GU2n3lUxfdDRenvmHDBcrbuuztiADg1d1sRIk3IN7fr8E2+aYR3nmHaSY+Zpu713G+qG/wNzQzlE8ZEcCXM7RjueNGwXmuaP0+/sSgfpQdSe6L1dBgEEZDvj2iWT4Id26aLKPefgKKodaT64dMlGACy4nWmbxaOQqIobmwTNZVRGe6v2Oyu717bKmxfn9VMnhe6byOqrJ1pC0iavEExb/fu+k05v2F1OkiaAx/2NlEIqASzM92++0CoCwkT9CYCSUUAi6QV7DdlwKmOIRvJofGPfYMcQPMV9jat5b0fEHnjoAAS/4RUFTxkbBhWP94ZIPo1ZCiF5WB4kDDQK3kef8xx151yXPmijAjBsKu5Tl+P15d00UTcAEBNwjKfafyik7ltaunnZRtdlvbTvii6uHNLE1FEdr/u5Fstn9cF8vSZztR6oVb2Fd9VVfVrZfEojmZfUv3taT+08p0zRr0ZkntRa/Zedate+BeCJ5omRTrARyYFDAPcyWQXYCwRQUfHIqCZ7GdWIHDG8StggOBRQq0isJCEzbYABPJgX4BBHYRM55/QgYiPBY+ZuWSD+djcASNjVT7QfNY1nGANJpWRMU49Mb9RAdtFO20bscqTnsOAs3KLHSJoOz4AQ7LD53KrVjDX9za8m9bLH/g2DCqk5+MpYGAPtPioFesPgZEOf8wcwQRsyrCk7WuyJsxpG/hpxGuqjiuFIoJC+gxTCzU3B8wYIkTIAjeDr/p4ohYfIiTXvIN3ISCB9qJKFgIQzC91X2RBAjDbunT3b96KKM9c0Pfj36nRG2xda/b5Pn995aXRmrhNKp83E8zaa2+IlHWta1nP1K8r5Ne2+qnk9tnNI7elV7+D7VdX1p4rVn7AqYopAiQcu0YtsBCpReQDSgpmPNJ5ZS8NeOxVYDCQFQUfsFDxXRXPulO/j6UKNAzAAqNLG8Po7QrwvxD1ej5h0bAgAwbwMnWM8Y2RHf8Y2GLEo4iZkF3zlM875c3+4gH/xXmQ3YRv9C2dT80o3r1MTnKRtsry/bRvoq884bcrt8k7O352cCM4FssaRTrSDBAVESKn7XOcHpvKn1QDzJZaDxAEEJIGiNkNjMhSwazD08aJN+hwJBdhwAsDsu7wP8wwOALIIcBDgNMA24jUI2sSmajfIsKHYsHhVAVDxhioA8zIEJwSSCF4BwJvdoDYGkClH3lVVbZsajnzb+ni1lq79Ws/XDPmvjc4rFatWObFHT9UPa67grN6ZVT3RlrT+uV8pJ5t+ru28GspmwuVnFe94wR69byqWbtsi8EQT5nUAVB0SJ/HCdXmXf/eyCegsgR3OnCZrml2fdP7Ky3YIa95YfeP8vIGTcEq/nQXOXiDzmYAo78T81HYReWBPON1/bqkYvGcwkpsygWP28pSCt4yX21D/SGL9sVP/kWjkybEQRPhPXVq0ehC3U2MmvC3aXGuPoEHBBylDpgM20NNObCVeddrj/Nk7TuAyd53we0UlrzB5aaTurPr4UQEP8wBAgCeoYmZ0mJjCdQCEAwHpgzQhPQfvGs6GkxcjVQ2pUVH9aI80HGwfrrHmOAt47pfno9gQ0gYQ0gYZ2Eg1AEb79M3a3g+BY4OT3to2VazIuIPS0oQWr/1GxcmLzmVzz1bvalvjKo39hb7zK7u6zy9p584j2vWtr3kGZoKVKQ+KN1X3K939rN3i3gqgzgYF1ejVU9P6vz+7+ZH36W6PhOZMvTZLEF5qw/uFcY8qB3OTrs8uw/8zxLs57ELsMDyHEd9v1zsqWEjRN/WItZAgWvHm9TibYtlqFsCatNSKqByNhrjTnp5MsKXOXfeLh+6ox/YKTggcBaTg4LhgZ2uwBOH9IaQOsR5eoSZImkeF8ziP7sSnWg5A5K1QQEd9JA/jHhghyxwJCKs8vAW1v7GxUd3d3f7/gczNGxTWgQ/TunVqcAnXAUJlxvxW1o77lQJ9uc7acj3U5xoV/EXAtVI/9OPLtHtr4Trt3E+5DwBFzYZotJm7bMSGjGAfp+e/49TW/6z/8JeP6fkLg6q36+Px//Rf1HH8qTDqGDLZs2AS0dfGQ7wfANEatEDNwaaB6LiIkUicYyNRAASfWwt1UcWwibBhqMlwcS5wj2crgVeevTXVhnZYMLK6KTgoKOEZP8eCEDSuPEM7kQrozcj36CvlNjlm7LjHGR19M376B5AstE+DzUXdh73cL4Ae9vnca3ybUuFubQDQlG3rhFUHFDbKSyV26DYVqzq0nFpQg9+nLVk6rVk5jftV7bIZw6x2azNbfgxf3Qkgd7p2a+cwJBkC63vVrbfCFAGyXQEfu37rCWBLhw3it1fDM37u9gKQEs4Mv1MBMFlQckthbB9/Ce6Wm9uHDwUF7htAH42a7dGFJV9Nf06z6WH/7wyLWnB0/onPH1fT3oPR33pji94u2xR4RCnwyQEUCBJJoni6w26Ob+nEk0Oqt6HU8/R+ZRubI3RFOHtEybc9rT90CjwggEw+SyI098a2Xfrjl/lb19H/axoU+G3w/KHz1yM//wcHUMAQ7/eTk5ZaN+add7YNnkeeebYnaLt7q4iA5wUP06dVaPnjJvan1dN2u9sU2DwFtgxAm+9y8zUBJYFFPoDn04Pn5se0XXNjCrBuaCCsFy74R7kkH+b5EdQKrl8fbEuf3x82hKfidskTV2MNH+WS5C29jcrvYvcnJslfrXn6QK2j+s7XeKjK7RS5/XyjwVa4aqPt637bvVO/92rjXvdub2vzdZFAtbXVam72H8DfBH/d3tPv0/n/AxxEnfuCP+m4AAAAAElFTkSuQmCC">
          <a:extLst>
            <a:ext uri="{FF2B5EF4-FFF2-40B4-BE49-F238E27FC236}">
              <a16:creationId xmlns:a16="http://schemas.microsoft.com/office/drawing/2014/main" id="{9A7ACA2D-E0F5-4744-B595-1BA6A43F8A42}"/>
            </a:ext>
          </a:extLst>
        </xdr:cNvPr>
        <xdr:cNvSpPr>
          <a:spLocks noChangeAspect="1" noChangeArrowheads="1"/>
        </xdr:cNvSpPr>
      </xdr:nvSpPr>
      <xdr:spPr bwMode="auto">
        <a:xfrm>
          <a:off x="18138321" y="1231446"/>
          <a:ext cx="307521" cy="405439"/>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oneCellAnchor>
  <xdr:twoCellAnchor editAs="oneCell">
    <xdr:from>
      <xdr:col>0</xdr:col>
      <xdr:colOff>0</xdr:colOff>
      <xdr:row>0</xdr:row>
      <xdr:rowOff>0</xdr:rowOff>
    </xdr:from>
    <xdr:to>
      <xdr:col>1</xdr:col>
      <xdr:colOff>1738520</xdr:colOff>
      <xdr:row>10</xdr:row>
      <xdr:rowOff>27214</xdr:rowOff>
    </xdr:to>
    <xdr:pic>
      <xdr:nvPicPr>
        <xdr:cNvPr id="3" name="Imagen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2500520" cy="23676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380999</xdr:colOff>
      <xdr:row>0</xdr:row>
      <xdr:rowOff>111125</xdr:rowOff>
    </xdr:from>
    <xdr:to>
      <xdr:col>1</xdr:col>
      <xdr:colOff>1666875</xdr:colOff>
      <xdr:row>10</xdr:row>
      <xdr:rowOff>400689</xdr:rowOff>
    </xdr:to>
    <xdr:pic>
      <xdr:nvPicPr>
        <xdr:cNvPr id="4" name="Imagen 3"/>
        <xdr:cNvPicPr>
          <a:picLocks noChangeAspect="1"/>
        </xdr:cNvPicPr>
      </xdr:nvPicPr>
      <xdr:blipFill rotWithShape="1">
        <a:blip xmlns:r="http://schemas.openxmlformats.org/officeDocument/2006/relationships" r:embed="rId1"/>
        <a:srcRect l="-2254" r="-1" b="-1852"/>
        <a:stretch/>
      </xdr:blipFill>
      <xdr:spPr>
        <a:xfrm>
          <a:off x="380999" y="111125"/>
          <a:ext cx="2587626" cy="2353314"/>
        </a:xfrm>
        <a:prstGeom prst="rect">
          <a:avLst/>
        </a:prstGeom>
      </xdr:spPr>
    </xdr:pic>
    <xdr:clientData/>
  </xdr:twoCellAnchor>
  <xdr:twoCellAnchor>
    <xdr:from>
      <xdr:col>0</xdr:col>
      <xdr:colOff>63500</xdr:colOff>
      <xdr:row>0</xdr:row>
      <xdr:rowOff>15875</xdr:rowOff>
    </xdr:from>
    <xdr:to>
      <xdr:col>3</xdr:col>
      <xdr:colOff>63500</xdr:colOff>
      <xdr:row>12</xdr:row>
      <xdr:rowOff>0</xdr:rowOff>
    </xdr:to>
    <xdr:sp macro="" textlink="">
      <xdr:nvSpPr>
        <xdr:cNvPr id="6" name="Rectángulo 5">
          <a:hlinkClick xmlns:r="http://schemas.openxmlformats.org/officeDocument/2006/relationships" r:id="rId2"/>
        </xdr:cNvPr>
        <xdr:cNvSpPr/>
      </xdr:nvSpPr>
      <xdr:spPr>
        <a:xfrm>
          <a:off x="63500" y="15875"/>
          <a:ext cx="3333750" cy="311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215900</xdr:colOff>
      <xdr:row>0</xdr:row>
      <xdr:rowOff>168275</xdr:rowOff>
    </xdr:from>
    <xdr:to>
      <xdr:col>3</xdr:col>
      <xdr:colOff>215900</xdr:colOff>
      <xdr:row>13</xdr:row>
      <xdr:rowOff>41275</xdr:rowOff>
    </xdr:to>
    <xdr:sp macro="" textlink="">
      <xdr:nvSpPr>
        <xdr:cNvPr id="5" name="Rectángulo 4">
          <a:hlinkClick xmlns:r="http://schemas.openxmlformats.org/officeDocument/2006/relationships" r:id="rId2"/>
        </xdr:cNvPr>
        <xdr:cNvSpPr/>
      </xdr:nvSpPr>
      <xdr:spPr>
        <a:xfrm>
          <a:off x="215900" y="168275"/>
          <a:ext cx="3333750" cy="311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28576</xdr:colOff>
      <xdr:row>0</xdr:row>
      <xdr:rowOff>1</xdr:rowOff>
    </xdr:from>
    <xdr:to>
      <xdr:col>0</xdr:col>
      <xdr:colOff>1838325</xdr:colOff>
      <xdr:row>5</xdr:row>
      <xdr:rowOff>379141</xdr:rowOff>
    </xdr:to>
    <xdr:pic>
      <xdr:nvPicPr>
        <xdr:cNvPr id="2" name="Imagen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28576" y="1"/>
          <a:ext cx="1809749" cy="17126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10</xdr:col>
      <xdr:colOff>403411</xdr:colOff>
      <xdr:row>0</xdr:row>
      <xdr:rowOff>0</xdr:rowOff>
    </xdr:from>
    <xdr:ext cx="2319618" cy="957890"/>
    <xdr:pic>
      <xdr:nvPicPr>
        <xdr:cNvPr id="2" name="Imagen 1" descr="Imagen Institucional - INVEMAR | Colombia 50% mar">
          <a:extLst>
            <a:ext uri="{FF2B5EF4-FFF2-40B4-BE49-F238E27FC236}">
              <a16:creationId xmlns:a16="http://schemas.microsoft.com/office/drawing/2014/main" id="{9A222BF7-A941-1830-A163-E69F43BC9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3611" y="0"/>
          <a:ext cx="2319618" cy="9578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0</xdr:row>
      <xdr:rowOff>0</xdr:rowOff>
    </xdr:from>
    <xdr:to>
      <xdr:col>1</xdr:col>
      <xdr:colOff>541660</xdr:colOff>
      <xdr:row>3</xdr:row>
      <xdr:rowOff>968453</xdr:rowOff>
    </xdr:to>
    <xdr:pic>
      <xdr:nvPicPr>
        <xdr:cNvPr id="5" name="Imagen 4">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0" y="0"/>
          <a:ext cx="2499577" cy="23654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14</xdr:col>
      <xdr:colOff>0</xdr:colOff>
      <xdr:row>35</xdr:row>
      <xdr:rowOff>0</xdr:rowOff>
    </xdr:from>
    <xdr:ext cx="304800" cy="304800"/>
    <xdr:sp macro="" textlink="">
      <xdr:nvSpPr>
        <xdr:cNvPr id="3" name="AutoShape 1" descr="logo-microsoft-excel | Apen: Soluciones informáticas">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10668000" y="590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14</xdr:col>
      <xdr:colOff>0</xdr:colOff>
      <xdr:row>35</xdr:row>
      <xdr:rowOff>0</xdr:rowOff>
    </xdr:from>
    <xdr:ext cx="304800" cy="304800"/>
    <xdr:sp macro="" textlink="">
      <xdr:nvSpPr>
        <xdr:cNvPr id="4" name="AutoShape 1" descr="logo-microsoft-excel | Apen: Soluciones informáticas">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10668000" y="590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0</xdr:colOff>
      <xdr:row>0</xdr:row>
      <xdr:rowOff>0</xdr:rowOff>
    </xdr:from>
    <xdr:to>
      <xdr:col>2</xdr:col>
      <xdr:colOff>54428</xdr:colOff>
      <xdr:row>4</xdr:row>
      <xdr:rowOff>783107</xdr:rowOff>
    </xdr:to>
    <xdr:pic>
      <xdr:nvPicPr>
        <xdr:cNvPr id="8" name="Imagen 7">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3156857" cy="29874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11</xdr:row>
      <xdr:rowOff>10584</xdr:rowOff>
    </xdr:from>
    <xdr:to>
      <xdr:col>14</xdr:col>
      <xdr:colOff>6646</xdr:colOff>
      <xdr:row>47</xdr:row>
      <xdr:rowOff>115359</xdr:rowOff>
    </xdr:to>
    <xdr:pic>
      <xdr:nvPicPr>
        <xdr:cNvPr id="2" name="Imagen 1"/>
        <xdr:cNvPicPr>
          <a:picLocks noChangeAspect="1"/>
        </xdr:cNvPicPr>
      </xdr:nvPicPr>
      <xdr:blipFill rotWithShape="1">
        <a:blip xmlns:r="http://schemas.openxmlformats.org/officeDocument/2006/relationships" r:embed="rId1"/>
        <a:srcRect b="8166"/>
        <a:stretch/>
      </xdr:blipFill>
      <xdr:spPr>
        <a:xfrm>
          <a:off x="0" y="1989667"/>
          <a:ext cx="10230146" cy="6962775"/>
        </a:xfrm>
        <a:prstGeom prst="rect">
          <a:avLst/>
        </a:prstGeom>
      </xdr:spPr>
    </xdr:pic>
    <xdr:clientData/>
  </xdr:twoCellAnchor>
  <xdr:twoCellAnchor editAs="oneCell">
    <xdr:from>
      <xdr:col>0</xdr:col>
      <xdr:colOff>123825</xdr:colOff>
      <xdr:row>47</xdr:row>
      <xdr:rowOff>66675</xdr:rowOff>
    </xdr:from>
    <xdr:to>
      <xdr:col>14</xdr:col>
      <xdr:colOff>96673</xdr:colOff>
      <xdr:row>82</xdr:row>
      <xdr:rowOff>29595</xdr:rowOff>
    </xdr:to>
    <xdr:pic>
      <xdr:nvPicPr>
        <xdr:cNvPr id="3" name="Imagen 2"/>
        <xdr:cNvPicPr>
          <a:picLocks noChangeAspect="1"/>
        </xdr:cNvPicPr>
      </xdr:nvPicPr>
      <xdr:blipFill rotWithShape="1">
        <a:blip xmlns:r="http://schemas.openxmlformats.org/officeDocument/2006/relationships" r:embed="rId2"/>
        <a:srcRect t="9256"/>
        <a:stretch/>
      </xdr:blipFill>
      <xdr:spPr>
        <a:xfrm>
          <a:off x="123825" y="7686675"/>
          <a:ext cx="10193173" cy="6630420"/>
        </a:xfrm>
        <a:prstGeom prst="rect">
          <a:avLst/>
        </a:prstGeom>
      </xdr:spPr>
    </xdr:pic>
    <xdr:clientData/>
  </xdr:twoCellAnchor>
  <xdr:twoCellAnchor editAs="oneCell">
    <xdr:from>
      <xdr:col>0</xdr:col>
      <xdr:colOff>0</xdr:colOff>
      <xdr:row>0</xdr:row>
      <xdr:rowOff>0</xdr:rowOff>
    </xdr:from>
    <xdr:to>
      <xdr:col>2</xdr:col>
      <xdr:colOff>538210</xdr:colOff>
      <xdr:row>8</xdr:row>
      <xdr:rowOff>123825</xdr:rowOff>
    </xdr:to>
    <xdr:pic>
      <xdr:nvPicPr>
        <xdr:cNvPr id="12" name="Imagen 11">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0" y="0"/>
          <a:ext cx="2062210" cy="1952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1517406</xdr:colOff>
      <xdr:row>8</xdr:row>
      <xdr:rowOff>0</xdr:rowOff>
    </xdr:from>
    <xdr:ext cx="2063994" cy="826477"/>
    <xdr:pic>
      <xdr:nvPicPr>
        <xdr:cNvPr id="2" name="3 Imagen" descr="Logo Invemar Final Independiente 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t="23724" b="19571"/>
        <a:stretch>
          <a:fillRect/>
        </a:stretch>
      </xdr:blipFill>
      <xdr:spPr>
        <a:xfrm>
          <a:off x="1526931" y="187935"/>
          <a:ext cx="2063994" cy="826477"/>
        </a:xfrm>
        <a:prstGeom prst="rect">
          <a:avLst/>
        </a:prstGeom>
      </xdr:spPr>
    </xdr:pic>
    <xdr:clientData/>
  </xdr:oneCellAnchor>
  <xdr:oneCellAnchor>
    <xdr:from>
      <xdr:col>2</xdr:col>
      <xdr:colOff>152400</xdr:colOff>
      <xdr:row>14</xdr:row>
      <xdr:rowOff>54706</xdr:rowOff>
    </xdr:from>
    <xdr:ext cx="1427162" cy="440725"/>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1388206"/>
          <a:ext cx="1427162" cy="440725"/>
        </a:xfrm>
        <a:prstGeom prst="rect">
          <a:avLst/>
        </a:prstGeom>
        <a:noFill/>
        <a:ln>
          <a:noFill/>
        </a:ln>
        <a:effectLst>
          <a:glow rad="25400">
            <a:schemeClr val="bg1"/>
          </a:glow>
          <a:outerShdw blurRad="50800" dist="38100" dir="16200000" rotWithShape="0">
            <a:prstClr val="black">
              <a:alpha val="40000"/>
            </a:prstClr>
          </a:outerShdw>
          <a:softEdge rad="0"/>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0</xdr:row>
      <xdr:rowOff>1</xdr:rowOff>
    </xdr:from>
    <xdr:to>
      <xdr:col>1</xdr:col>
      <xdr:colOff>1416473</xdr:colOff>
      <xdr:row>7</xdr:row>
      <xdr:rowOff>111125</xdr:rowOff>
    </xdr:to>
    <xdr:pic>
      <xdr:nvPicPr>
        <xdr:cNvPr id="5" name="Imagen 4">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0" y="1"/>
          <a:ext cx="1694286" cy="160337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1256861</xdr:colOff>
      <xdr:row>10</xdr:row>
      <xdr:rowOff>123825</xdr:rowOff>
    </xdr:to>
    <xdr:pic>
      <xdr:nvPicPr>
        <xdr:cNvPr id="4" name="Imagen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1"/>
          <a:ext cx="2142686" cy="20288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13</xdr:col>
      <xdr:colOff>352425</xdr:colOff>
      <xdr:row>19</xdr:row>
      <xdr:rowOff>66675</xdr:rowOff>
    </xdr:from>
    <xdr:to>
      <xdr:col>14</xdr:col>
      <xdr:colOff>1562100</xdr:colOff>
      <xdr:row>22</xdr:row>
      <xdr:rowOff>266700</xdr:rowOff>
    </xdr:to>
    <xdr:pic>
      <xdr:nvPicPr>
        <xdr:cNvPr id="2" name="Imagen 2">
          <a:extLst>
            <a:ext uri="{FF2B5EF4-FFF2-40B4-BE49-F238E27FC236}">
              <a16:creationId xmlns:a16="http://schemas.microsoft.com/office/drawing/2014/main" id="{8EA35BE9-8380-4CDB-84D8-8886D8AA18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53725" y="228600"/>
          <a:ext cx="12477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73</xdr:row>
      <xdr:rowOff>180975</xdr:rowOff>
    </xdr:from>
    <xdr:to>
      <xdr:col>14</xdr:col>
      <xdr:colOff>762000</xdr:colOff>
      <xdr:row>83</xdr:row>
      <xdr:rowOff>142875</xdr:rowOff>
    </xdr:to>
    <xdr:graphicFrame macro="">
      <xdr:nvGraphicFramePr>
        <xdr:cNvPr id="3" name="Gráfico 1">
          <a:extLst>
            <a:ext uri="{FF2B5EF4-FFF2-40B4-BE49-F238E27FC236}">
              <a16:creationId xmlns:a16="http://schemas.microsoft.com/office/drawing/2014/main" id="{5A675EB4-AB21-0B16-33C8-C146A13694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304800</xdr:colOff>
      <xdr:row>74</xdr:row>
      <xdr:rowOff>28575</xdr:rowOff>
    </xdr:from>
    <xdr:to>
      <xdr:col>25</xdr:col>
      <xdr:colOff>590550</xdr:colOff>
      <xdr:row>82</xdr:row>
      <xdr:rowOff>523875</xdr:rowOff>
    </xdr:to>
    <xdr:graphicFrame macro="">
      <xdr:nvGraphicFramePr>
        <xdr:cNvPr id="4" name="Gráfico 2">
          <a:extLst>
            <a:ext uri="{FF2B5EF4-FFF2-40B4-BE49-F238E27FC236}">
              <a16:creationId xmlns:a16="http://schemas.microsoft.com/office/drawing/2014/main" id="{77EED346-9D2A-7640-AFA5-FC90F49B22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381000</xdr:colOff>
      <xdr:row>87</xdr:row>
      <xdr:rowOff>152400</xdr:rowOff>
    </xdr:from>
    <xdr:to>
      <xdr:col>14</xdr:col>
      <xdr:colOff>857250</xdr:colOff>
      <xdr:row>96</xdr:row>
      <xdr:rowOff>762000</xdr:rowOff>
    </xdr:to>
    <xdr:graphicFrame macro="">
      <xdr:nvGraphicFramePr>
        <xdr:cNvPr id="5" name="Gráfico 5">
          <a:extLst>
            <a:ext uri="{FF2B5EF4-FFF2-40B4-BE49-F238E27FC236}">
              <a16:creationId xmlns:a16="http://schemas.microsoft.com/office/drawing/2014/main" id="{6A7D7EF8-D312-4B23-2343-67A4DEFD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2</xdr:col>
      <xdr:colOff>1980</xdr:colOff>
      <xdr:row>17</xdr:row>
      <xdr:rowOff>82838</xdr:rowOff>
    </xdr:to>
    <xdr:pic>
      <xdr:nvPicPr>
        <xdr:cNvPr id="7" name="Imagen 6">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0" y="0"/>
          <a:ext cx="3020786" cy="285869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13</xdr:col>
      <xdr:colOff>352425</xdr:colOff>
      <xdr:row>18</xdr:row>
      <xdr:rowOff>66675</xdr:rowOff>
    </xdr:from>
    <xdr:to>
      <xdr:col>14</xdr:col>
      <xdr:colOff>1562100</xdr:colOff>
      <xdr:row>21</xdr:row>
      <xdr:rowOff>266700</xdr:rowOff>
    </xdr:to>
    <xdr:pic>
      <xdr:nvPicPr>
        <xdr:cNvPr id="2" name="Imagen 2">
          <a:extLst>
            <a:ext uri="{FF2B5EF4-FFF2-40B4-BE49-F238E27FC236}">
              <a16:creationId xmlns:a16="http://schemas.microsoft.com/office/drawing/2014/main" id="{AFF5E40E-40A3-231B-3C9B-6FF91199BA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58425" y="228600"/>
          <a:ext cx="1171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94</xdr:row>
      <xdr:rowOff>180975</xdr:rowOff>
    </xdr:from>
    <xdr:to>
      <xdr:col>14</xdr:col>
      <xdr:colOff>762000</xdr:colOff>
      <xdr:row>104</xdr:row>
      <xdr:rowOff>142875</xdr:rowOff>
    </xdr:to>
    <xdr:graphicFrame macro="">
      <xdr:nvGraphicFramePr>
        <xdr:cNvPr id="3" name="Gráfico 1">
          <a:extLst>
            <a:ext uri="{FF2B5EF4-FFF2-40B4-BE49-F238E27FC236}">
              <a16:creationId xmlns:a16="http://schemas.microsoft.com/office/drawing/2014/main" id="{ABECFBC4-E6EF-6791-E754-988D1D34DA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304800</xdr:colOff>
      <xdr:row>95</xdr:row>
      <xdr:rowOff>28575</xdr:rowOff>
    </xdr:from>
    <xdr:to>
      <xdr:col>25</xdr:col>
      <xdr:colOff>590550</xdr:colOff>
      <xdr:row>103</xdr:row>
      <xdr:rowOff>523875</xdr:rowOff>
    </xdr:to>
    <xdr:graphicFrame macro="">
      <xdr:nvGraphicFramePr>
        <xdr:cNvPr id="4" name="Gráfico 2">
          <a:extLst>
            <a:ext uri="{FF2B5EF4-FFF2-40B4-BE49-F238E27FC236}">
              <a16:creationId xmlns:a16="http://schemas.microsoft.com/office/drawing/2014/main" id="{7CA18B2D-4397-95C7-7CC3-8FBE34FE02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381000</xdr:colOff>
      <xdr:row>108</xdr:row>
      <xdr:rowOff>152400</xdr:rowOff>
    </xdr:from>
    <xdr:to>
      <xdr:col>14</xdr:col>
      <xdr:colOff>857250</xdr:colOff>
      <xdr:row>117</xdr:row>
      <xdr:rowOff>762000</xdr:rowOff>
    </xdr:to>
    <xdr:graphicFrame macro="">
      <xdr:nvGraphicFramePr>
        <xdr:cNvPr id="5" name="Gráfico 5">
          <a:extLst>
            <a:ext uri="{FF2B5EF4-FFF2-40B4-BE49-F238E27FC236}">
              <a16:creationId xmlns:a16="http://schemas.microsoft.com/office/drawing/2014/main" id="{EC2B4739-CFD8-455F-E071-2F9F905D79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1</xdr:rowOff>
    </xdr:from>
    <xdr:to>
      <xdr:col>1</xdr:col>
      <xdr:colOff>2605835</xdr:colOff>
      <xdr:row>16</xdr:row>
      <xdr:rowOff>122465</xdr:rowOff>
    </xdr:to>
    <xdr:pic>
      <xdr:nvPicPr>
        <xdr:cNvPr id="6" name="Imagen 5">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0" y="1"/>
          <a:ext cx="2946014" cy="27894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vemarsantamarta-my.sharepoint.com/Users/JUAN%20Y%20ANA/Documents/ANA%20MILENA/EMPRESAS/EMPRESAS/VISION%20SOLIDARIA/Asociados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lu/OneDrive/Documentos/SIC%202021/MIPG%202024/MIPG%202024%20PARTICIPACI&#211;N%20CIUDADANA/13.%20Plan%20Trabajo%20MIPG-%20Pol&#237;tica%20de%20Participaci&#243;n%20Ciudadana%20V02%20Seg%20OAP%2020241%20Tod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nvemarsantamarta-my.sharepoint.com/Users/maria.herrera/Downloads/DT-GH-PL-06%20PLAN%20DE%20TRABAJO%20ANUAL%202021%20PG-CAP.%20REVISAD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CTIVOS"/>
      <sheetName val="INACTIVOS"/>
      <sheetName val="MATRICES"/>
    </sheetNames>
    <sheetDataSet>
      <sheetData sheetId="0">
        <row r="2">
          <cell r="A2">
            <v>8430150</v>
          </cell>
        </row>
        <row r="3">
          <cell r="A3">
            <v>70661054</v>
          </cell>
        </row>
        <row r="4">
          <cell r="A4">
            <v>70505720</v>
          </cell>
        </row>
        <row r="5">
          <cell r="A5">
            <v>4561404</v>
          </cell>
        </row>
        <row r="6">
          <cell r="A6">
            <v>75056851</v>
          </cell>
        </row>
        <row r="7">
          <cell r="A7">
            <v>3400105</v>
          </cell>
        </row>
        <row r="8">
          <cell r="A8">
            <v>14273730</v>
          </cell>
        </row>
        <row r="9">
          <cell r="A9">
            <v>71272709</v>
          </cell>
        </row>
        <row r="10">
          <cell r="A10">
            <v>98630919</v>
          </cell>
        </row>
        <row r="11">
          <cell r="A11">
            <v>3321260</v>
          </cell>
        </row>
        <row r="12">
          <cell r="A12">
            <v>98637489</v>
          </cell>
        </row>
        <row r="13">
          <cell r="A13">
            <v>70113424</v>
          </cell>
        </row>
        <row r="14">
          <cell r="A14">
            <v>15531093</v>
          </cell>
        </row>
        <row r="15">
          <cell r="A15">
            <v>73124971</v>
          </cell>
        </row>
        <row r="16">
          <cell r="A16">
            <v>98486186</v>
          </cell>
        </row>
        <row r="17">
          <cell r="A17">
            <v>71765450</v>
          </cell>
        </row>
        <row r="18">
          <cell r="A18">
            <v>91442133</v>
          </cell>
        </row>
        <row r="19">
          <cell r="A19">
            <v>98521691</v>
          </cell>
        </row>
        <row r="20">
          <cell r="A20">
            <v>70062234</v>
          </cell>
        </row>
        <row r="21">
          <cell r="A21">
            <v>70504097</v>
          </cell>
        </row>
        <row r="22">
          <cell r="A22">
            <v>70512586</v>
          </cell>
        </row>
        <row r="23">
          <cell r="A23">
            <v>43596650</v>
          </cell>
        </row>
        <row r="24">
          <cell r="A24">
            <v>11799916</v>
          </cell>
        </row>
        <row r="25">
          <cell r="A25">
            <v>98640760</v>
          </cell>
        </row>
        <row r="26">
          <cell r="A26">
            <v>98623628</v>
          </cell>
        </row>
        <row r="27">
          <cell r="A27">
            <v>3402104</v>
          </cell>
        </row>
        <row r="28">
          <cell r="A28">
            <v>11803518</v>
          </cell>
        </row>
        <row r="29">
          <cell r="A29">
            <v>98699862</v>
          </cell>
        </row>
        <row r="30">
          <cell r="A30">
            <v>70508008</v>
          </cell>
        </row>
        <row r="31">
          <cell r="A31">
            <v>11040759</v>
          </cell>
        </row>
        <row r="32">
          <cell r="A32">
            <v>71737234</v>
          </cell>
        </row>
        <row r="33">
          <cell r="A33">
            <v>71793952</v>
          </cell>
        </row>
        <row r="34">
          <cell r="A34">
            <v>71687652</v>
          </cell>
        </row>
        <row r="35">
          <cell r="A35">
            <v>71338705</v>
          </cell>
        </row>
        <row r="36">
          <cell r="A36">
            <v>98593518</v>
          </cell>
        </row>
        <row r="37">
          <cell r="A37">
            <v>71271963</v>
          </cell>
        </row>
        <row r="38">
          <cell r="A38">
            <v>71494973</v>
          </cell>
        </row>
        <row r="39">
          <cell r="A39">
            <v>71610825</v>
          </cell>
        </row>
        <row r="40">
          <cell r="A40">
            <v>71214271</v>
          </cell>
        </row>
        <row r="41">
          <cell r="A41">
            <v>15346122</v>
          </cell>
        </row>
        <row r="42">
          <cell r="A42">
            <v>15450662</v>
          </cell>
        </row>
        <row r="43">
          <cell r="A43">
            <v>8394147</v>
          </cell>
        </row>
        <row r="44">
          <cell r="A44">
            <v>98647241</v>
          </cell>
        </row>
        <row r="45">
          <cell r="A45">
            <v>71770354</v>
          </cell>
        </row>
        <row r="46">
          <cell r="A46">
            <v>71732819</v>
          </cell>
        </row>
        <row r="47">
          <cell r="A47">
            <v>71271754</v>
          </cell>
        </row>
        <row r="48">
          <cell r="A48">
            <v>43534332</v>
          </cell>
        </row>
        <row r="49">
          <cell r="A49">
            <v>98583152</v>
          </cell>
        </row>
        <row r="50">
          <cell r="A50">
            <v>70256806</v>
          </cell>
        </row>
        <row r="51">
          <cell r="A51">
            <v>71799851</v>
          </cell>
        </row>
        <row r="52">
          <cell r="A52">
            <v>98636036</v>
          </cell>
        </row>
        <row r="53">
          <cell r="A53">
            <v>71716986</v>
          </cell>
        </row>
        <row r="54">
          <cell r="A54">
            <v>98534298</v>
          </cell>
        </row>
        <row r="55">
          <cell r="A55">
            <v>16052420</v>
          </cell>
        </row>
        <row r="56">
          <cell r="A56">
            <v>15513693</v>
          </cell>
        </row>
        <row r="57">
          <cell r="A57">
            <v>8268224</v>
          </cell>
        </row>
        <row r="58">
          <cell r="A58">
            <v>3428132</v>
          </cell>
        </row>
        <row r="59">
          <cell r="A59">
            <v>70100742</v>
          </cell>
        </row>
        <row r="60">
          <cell r="A60">
            <v>71766516</v>
          </cell>
        </row>
        <row r="61">
          <cell r="A61">
            <v>71262749</v>
          </cell>
        </row>
        <row r="62">
          <cell r="A62">
            <v>70074615</v>
          </cell>
        </row>
        <row r="63">
          <cell r="A63">
            <v>71588481</v>
          </cell>
        </row>
        <row r="64">
          <cell r="A64">
            <v>70194960</v>
          </cell>
        </row>
        <row r="65">
          <cell r="A65">
            <v>8412899</v>
          </cell>
        </row>
        <row r="66">
          <cell r="A66">
            <v>98647261</v>
          </cell>
        </row>
        <row r="67">
          <cell r="A67">
            <v>70414254</v>
          </cell>
        </row>
        <row r="68">
          <cell r="A68">
            <v>71318882</v>
          </cell>
        </row>
        <row r="69">
          <cell r="A69">
            <v>15286557</v>
          </cell>
        </row>
        <row r="70">
          <cell r="A70">
            <v>98648382</v>
          </cell>
        </row>
        <row r="71">
          <cell r="A71">
            <v>71212268</v>
          </cell>
        </row>
        <row r="72">
          <cell r="A72">
            <v>15256563</v>
          </cell>
        </row>
        <row r="73">
          <cell r="A73">
            <v>8060438</v>
          </cell>
        </row>
        <row r="74">
          <cell r="A74">
            <v>71988390</v>
          </cell>
        </row>
        <row r="75">
          <cell r="A75">
            <v>32182111</v>
          </cell>
        </row>
        <row r="76">
          <cell r="A76">
            <v>98537788</v>
          </cell>
        </row>
        <row r="77">
          <cell r="A77">
            <v>42793747</v>
          </cell>
        </row>
        <row r="78">
          <cell r="A78">
            <v>1039022069</v>
          </cell>
        </row>
        <row r="79">
          <cell r="A79">
            <v>43840892</v>
          </cell>
        </row>
        <row r="80">
          <cell r="A80">
            <v>15930697</v>
          </cell>
        </row>
        <row r="81">
          <cell r="A81">
            <v>42791561</v>
          </cell>
        </row>
        <row r="82">
          <cell r="A82">
            <v>70951735</v>
          </cell>
        </row>
        <row r="83">
          <cell r="A83">
            <v>71717968</v>
          </cell>
        </row>
        <row r="84">
          <cell r="A84">
            <v>71421562</v>
          </cell>
        </row>
        <row r="85">
          <cell r="A85">
            <v>98638168</v>
          </cell>
        </row>
        <row r="86">
          <cell r="A86">
            <v>15531432</v>
          </cell>
        </row>
        <row r="87">
          <cell r="A87">
            <v>8359717</v>
          </cell>
        </row>
        <row r="88">
          <cell r="A88">
            <v>71317910</v>
          </cell>
        </row>
        <row r="89">
          <cell r="A89">
            <v>1026132258</v>
          </cell>
        </row>
        <row r="90">
          <cell r="A90">
            <v>16803449</v>
          </cell>
        </row>
        <row r="91">
          <cell r="A91">
            <v>8032684</v>
          </cell>
        </row>
        <row r="92">
          <cell r="A92">
            <v>42771211</v>
          </cell>
        </row>
        <row r="93">
          <cell r="A93">
            <v>11814716</v>
          </cell>
        </row>
        <row r="94">
          <cell r="A94">
            <v>70046380</v>
          </cell>
        </row>
        <row r="95">
          <cell r="A95">
            <v>71270396</v>
          </cell>
        </row>
        <row r="96">
          <cell r="A96">
            <v>71385193</v>
          </cell>
        </row>
        <row r="97">
          <cell r="A97">
            <v>98521156</v>
          </cell>
        </row>
        <row r="98">
          <cell r="A98">
            <v>15959994</v>
          </cell>
        </row>
        <row r="99">
          <cell r="A99">
            <v>71666503</v>
          </cell>
        </row>
        <row r="100">
          <cell r="A100">
            <v>8434633</v>
          </cell>
        </row>
        <row r="101">
          <cell r="A101">
            <v>98624308</v>
          </cell>
        </row>
        <row r="102">
          <cell r="A102">
            <v>1036608655</v>
          </cell>
        </row>
        <row r="103">
          <cell r="A103">
            <v>70515831</v>
          </cell>
        </row>
        <row r="104">
          <cell r="A104">
            <v>98633315</v>
          </cell>
        </row>
        <row r="105">
          <cell r="A105">
            <v>1036605239</v>
          </cell>
        </row>
        <row r="106">
          <cell r="A106">
            <v>71220719</v>
          </cell>
        </row>
        <row r="107">
          <cell r="A107">
            <v>32144258</v>
          </cell>
        </row>
        <row r="108">
          <cell r="A108">
            <v>98530352</v>
          </cell>
        </row>
        <row r="109">
          <cell r="A109">
            <v>70731302</v>
          </cell>
        </row>
        <row r="110">
          <cell r="A110">
            <v>98566068</v>
          </cell>
        </row>
        <row r="111">
          <cell r="A111">
            <v>8071809</v>
          </cell>
        </row>
        <row r="112">
          <cell r="A112">
            <v>71272164</v>
          </cell>
        </row>
        <row r="113">
          <cell r="A113">
            <v>8430457</v>
          </cell>
        </row>
        <row r="114">
          <cell r="A114">
            <v>9992895</v>
          </cell>
        </row>
        <row r="115">
          <cell r="A115">
            <v>98572291</v>
          </cell>
        </row>
        <row r="116">
          <cell r="A116">
            <v>71664379</v>
          </cell>
        </row>
        <row r="117">
          <cell r="A117">
            <v>43679923</v>
          </cell>
        </row>
        <row r="118">
          <cell r="A118">
            <v>98527529</v>
          </cell>
        </row>
        <row r="119">
          <cell r="A119">
            <v>76297200</v>
          </cell>
        </row>
        <row r="120">
          <cell r="A120">
            <v>98633700</v>
          </cell>
        </row>
        <row r="121">
          <cell r="A121">
            <v>71278679</v>
          </cell>
        </row>
        <row r="122">
          <cell r="A122">
            <v>71394770</v>
          </cell>
        </row>
        <row r="123">
          <cell r="A123">
            <v>70878105</v>
          </cell>
        </row>
        <row r="124">
          <cell r="A124">
            <v>8356542</v>
          </cell>
        </row>
        <row r="125">
          <cell r="A125">
            <v>8061258</v>
          </cell>
        </row>
        <row r="126">
          <cell r="A126">
            <v>71398666</v>
          </cell>
        </row>
        <row r="127">
          <cell r="A127">
            <v>1026131330</v>
          </cell>
        </row>
        <row r="128">
          <cell r="A128">
            <v>98708967</v>
          </cell>
        </row>
        <row r="129">
          <cell r="A129">
            <v>15506978</v>
          </cell>
        </row>
        <row r="130">
          <cell r="A130">
            <v>70085351</v>
          </cell>
        </row>
        <row r="131">
          <cell r="A131">
            <v>71668373</v>
          </cell>
        </row>
        <row r="132">
          <cell r="A132">
            <v>15931657</v>
          </cell>
        </row>
        <row r="133">
          <cell r="A133">
            <v>71290971</v>
          </cell>
        </row>
        <row r="134">
          <cell r="A134">
            <v>8389787</v>
          </cell>
        </row>
        <row r="135">
          <cell r="A135">
            <v>71634734</v>
          </cell>
        </row>
        <row r="136">
          <cell r="A136">
            <v>42777364</v>
          </cell>
        </row>
        <row r="137">
          <cell r="A137">
            <v>42792283</v>
          </cell>
        </row>
        <row r="138">
          <cell r="A138">
            <v>1017127763</v>
          </cell>
        </row>
        <row r="139">
          <cell r="A139">
            <v>15329738</v>
          </cell>
        </row>
        <row r="140">
          <cell r="A140">
            <v>3593559</v>
          </cell>
        </row>
        <row r="141">
          <cell r="A141">
            <v>71685148</v>
          </cell>
        </row>
        <row r="142">
          <cell r="A142">
            <v>8431455</v>
          </cell>
        </row>
        <row r="143">
          <cell r="A143">
            <v>70133623</v>
          </cell>
        </row>
        <row r="144">
          <cell r="A144">
            <v>71781014</v>
          </cell>
        </row>
        <row r="145">
          <cell r="A145">
            <v>71332066</v>
          </cell>
        </row>
        <row r="146">
          <cell r="A146">
            <v>98631765</v>
          </cell>
        </row>
        <row r="147">
          <cell r="A147">
            <v>70300559</v>
          </cell>
        </row>
        <row r="148">
          <cell r="A148">
            <v>8461158</v>
          </cell>
        </row>
        <row r="149">
          <cell r="A149">
            <v>71799826</v>
          </cell>
        </row>
        <row r="150">
          <cell r="A150">
            <v>71279097</v>
          </cell>
        </row>
        <row r="151">
          <cell r="A151">
            <v>8430576</v>
          </cell>
        </row>
        <row r="152">
          <cell r="A152">
            <v>1040733759</v>
          </cell>
        </row>
        <row r="153">
          <cell r="A153">
            <v>98520049</v>
          </cell>
        </row>
        <row r="154">
          <cell r="A154">
            <v>71712391</v>
          </cell>
        </row>
        <row r="155">
          <cell r="A155">
            <v>71315662</v>
          </cell>
        </row>
        <row r="156">
          <cell r="A156">
            <v>1037368013</v>
          </cell>
        </row>
        <row r="157">
          <cell r="A157">
            <v>71378766</v>
          </cell>
        </row>
        <row r="158">
          <cell r="A158">
            <v>8431677</v>
          </cell>
        </row>
        <row r="159">
          <cell r="A159">
            <v>42778761</v>
          </cell>
        </row>
        <row r="160">
          <cell r="A160">
            <v>71397246</v>
          </cell>
        </row>
        <row r="161">
          <cell r="A161">
            <v>8434916</v>
          </cell>
        </row>
        <row r="162">
          <cell r="A162">
            <v>71185923</v>
          </cell>
        </row>
        <row r="163">
          <cell r="A163">
            <v>98696680</v>
          </cell>
        </row>
        <row r="164">
          <cell r="A164">
            <v>98622348</v>
          </cell>
        </row>
        <row r="165">
          <cell r="A165">
            <v>14326184</v>
          </cell>
        </row>
        <row r="166">
          <cell r="A166">
            <v>71374877</v>
          </cell>
        </row>
        <row r="167">
          <cell r="A167">
            <v>15373026</v>
          </cell>
        </row>
        <row r="168">
          <cell r="A168">
            <v>70565041</v>
          </cell>
        </row>
        <row r="169">
          <cell r="A169">
            <v>43975249</v>
          </cell>
        </row>
        <row r="170">
          <cell r="A170">
            <v>98536236</v>
          </cell>
        </row>
        <row r="171">
          <cell r="A171">
            <v>98772715</v>
          </cell>
        </row>
        <row r="172">
          <cell r="A172">
            <v>71360366</v>
          </cell>
        </row>
        <row r="173">
          <cell r="A173">
            <v>70786273</v>
          </cell>
        </row>
        <row r="174">
          <cell r="A174">
            <v>1036606046</v>
          </cell>
        </row>
        <row r="175">
          <cell r="A175">
            <v>98711247</v>
          </cell>
        </row>
        <row r="176">
          <cell r="A176">
            <v>43687318</v>
          </cell>
        </row>
        <row r="177">
          <cell r="A177">
            <v>98457156</v>
          </cell>
        </row>
        <row r="178">
          <cell r="A178">
            <v>71399016</v>
          </cell>
        </row>
        <row r="179">
          <cell r="A179">
            <v>5991331</v>
          </cell>
        </row>
        <row r="180">
          <cell r="A180">
            <v>70780242</v>
          </cell>
        </row>
        <row r="181">
          <cell r="A181">
            <v>98525711</v>
          </cell>
        </row>
        <row r="182">
          <cell r="A182">
            <v>71310508</v>
          </cell>
        </row>
        <row r="183">
          <cell r="A183">
            <v>1128384288</v>
          </cell>
        </row>
        <row r="184">
          <cell r="A184">
            <v>85166921</v>
          </cell>
        </row>
        <row r="185">
          <cell r="A185">
            <v>71264393</v>
          </cell>
        </row>
        <row r="186">
          <cell r="A186">
            <v>6321383</v>
          </cell>
        </row>
        <row r="187">
          <cell r="A187">
            <v>1036604443</v>
          </cell>
        </row>
        <row r="188">
          <cell r="A188">
            <v>98715313</v>
          </cell>
        </row>
        <row r="189">
          <cell r="A189">
            <v>98646865</v>
          </cell>
        </row>
        <row r="190">
          <cell r="A190">
            <v>8358768</v>
          </cell>
        </row>
        <row r="191">
          <cell r="A191">
            <v>98707829</v>
          </cell>
        </row>
        <row r="192">
          <cell r="A192">
            <v>15534784</v>
          </cell>
        </row>
        <row r="193">
          <cell r="A193">
            <v>98506799</v>
          </cell>
        </row>
        <row r="194">
          <cell r="A194">
            <v>9924036</v>
          </cell>
        </row>
        <row r="195">
          <cell r="A195">
            <v>98459854</v>
          </cell>
        </row>
        <row r="196">
          <cell r="A196">
            <v>71667825</v>
          </cell>
        </row>
        <row r="197">
          <cell r="A197">
            <v>1036624374</v>
          </cell>
        </row>
        <row r="198">
          <cell r="A198">
            <v>98524607</v>
          </cell>
        </row>
        <row r="199">
          <cell r="A199">
            <v>71394448</v>
          </cell>
        </row>
        <row r="200">
          <cell r="A200">
            <v>71272260</v>
          </cell>
        </row>
        <row r="201">
          <cell r="A201">
            <v>70422443</v>
          </cell>
        </row>
        <row r="202">
          <cell r="A202">
            <v>1036600650</v>
          </cell>
        </row>
        <row r="203">
          <cell r="A203">
            <v>1036612146</v>
          </cell>
        </row>
        <row r="204">
          <cell r="A204">
            <v>71291902</v>
          </cell>
        </row>
        <row r="205">
          <cell r="A205">
            <v>98589697</v>
          </cell>
        </row>
        <row r="206">
          <cell r="A206">
            <v>71271435</v>
          </cell>
        </row>
        <row r="207">
          <cell r="A207">
            <v>71274247</v>
          </cell>
        </row>
        <row r="208">
          <cell r="A208">
            <v>43971585</v>
          </cell>
        </row>
        <row r="209">
          <cell r="A209">
            <v>8466122</v>
          </cell>
        </row>
        <row r="210">
          <cell r="A210">
            <v>94381920</v>
          </cell>
        </row>
        <row r="211">
          <cell r="A211">
            <v>71022482</v>
          </cell>
        </row>
        <row r="212">
          <cell r="A212">
            <v>71776458</v>
          </cell>
        </row>
        <row r="213">
          <cell r="A213">
            <v>71713620</v>
          </cell>
        </row>
        <row r="214">
          <cell r="A214">
            <v>1036616458</v>
          </cell>
        </row>
        <row r="215">
          <cell r="A215">
            <v>9924303</v>
          </cell>
        </row>
        <row r="216">
          <cell r="A216">
            <v>71384019</v>
          </cell>
        </row>
        <row r="217">
          <cell r="A217">
            <v>75074012</v>
          </cell>
        </row>
        <row r="218">
          <cell r="A218">
            <v>1004200264</v>
          </cell>
        </row>
        <row r="219">
          <cell r="A219">
            <v>71293901</v>
          </cell>
        </row>
        <row r="220">
          <cell r="A220">
            <v>71227376</v>
          </cell>
        </row>
        <row r="221">
          <cell r="A221">
            <v>8125451</v>
          </cell>
        </row>
        <row r="222">
          <cell r="A222">
            <v>71724645</v>
          </cell>
        </row>
        <row r="223">
          <cell r="A223">
            <v>98715647</v>
          </cell>
        </row>
        <row r="224">
          <cell r="A224">
            <v>98506797</v>
          </cell>
        </row>
        <row r="225">
          <cell r="A225">
            <v>98646673</v>
          </cell>
        </row>
        <row r="226">
          <cell r="A226">
            <v>70508029</v>
          </cell>
        </row>
        <row r="227">
          <cell r="A227">
            <v>44006022</v>
          </cell>
        </row>
        <row r="228">
          <cell r="A228">
            <v>71799786</v>
          </cell>
        </row>
        <row r="229">
          <cell r="A229">
            <v>1017139782</v>
          </cell>
        </row>
        <row r="230">
          <cell r="A230">
            <v>71228305</v>
          </cell>
        </row>
        <row r="231">
          <cell r="A231">
            <v>32144324</v>
          </cell>
        </row>
        <row r="232">
          <cell r="A232">
            <v>70056964</v>
          </cell>
        </row>
        <row r="233">
          <cell r="A233">
            <v>39450354</v>
          </cell>
        </row>
        <row r="234">
          <cell r="A234">
            <v>70783273</v>
          </cell>
        </row>
        <row r="235">
          <cell r="A235">
            <v>1040732697</v>
          </cell>
        </row>
        <row r="236">
          <cell r="A236">
            <v>98493299</v>
          </cell>
        </row>
        <row r="237">
          <cell r="A237">
            <v>98624864</v>
          </cell>
        </row>
        <row r="238">
          <cell r="A238">
            <v>78110909</v>
          </cell>
        </row>
        <row r="239">
          <cell r="A239">
            <v>1036608457</v>
          </cell>
        </row>
        <row r="240">
          <cell r="A240">
            <v>70730201</v>
          </cell>
        </row>
        <row r="241">
          <cell r="A241">
            <v>71399217</v>
          </cell>
        </row>
        <row r="242">
          <cell r="A242">
            <v>71975949</v>
          </cell>
        </row>
        <row r="243">
          <cell r="A243">
            <v>15258093</v>
          </cell>
        </row>
        <row r="244">
          <cell r="A244">
            <v>71531273</v>
          </cell>
        </row>
        <row r="245">
          <cell r="A245">
            <v>98625967</v>
          </cell>
        </row>
        <row r="246">
          <cell r="A246">
            <v>71271037</v>
          </cell>
        </row>
        <row r="247">
          <cell r="A247">
            <v>98534841</v>
          </cell>
        </row>
        <row r="248">
          <cell r="A248">
            <v>1036612156</v>
          </cell>
        </row>
        <row r="249">
          <cell r="A249">
            <v>98701500</v>
          </cell>
        </row>
        <row r="250">
          <cell r="A250">
            <v>42692771</v>
          </cell>
        </row>
        <row r="251">
          <cell r="A251">
            <v>71118237</v>
          </cell>
        </row>
        <row r="252">
          <cell r="A252">
            <v>1128269703</v>
          </cell>
        </row>
        <row r="253">
          <cell r="A253">
            <v>15374511</v>
          </cell>
        </row>
        <row r="254">
          <cell r="A254">
            <v>98649251</v>
          </cell>
        </row>
        <row r="255">
          <cell r="A255">
            <v>43974689</v>
          </cell>
        </row>
        <row r="256">
          <cell r="A256">
            <v>43829522</v>
          </cell>
        </row>
        <row r="257">
          <cell r="A257">
            <v>8102615</v>
          </cell>
        </row>
        <row r="258">
          <cell r="A258">
            <v>1128268495</v>
          </cell>
        </row>
        <row r="259">
          <cell r="A259">
            <v>71296246</v>
          </cell>
        </row>
        <row r="260">
          <cell r="A260">
            <v>71295602</v>
          </cell>
        </row>
        <row r="261">
          <cell r="A261">
            <v>8464827</v>
          </cell>
        </row>
        <row r="262">
          <cell r="A262">
            <v>1020404493</v>
          </cell>
        </row>
        <row r="263">
          <cell r="A263">
            <v>1017138009</v>
          </cell>
        </row>
        <row r="264">
          <cell r="A264">
            <v>71750036</v>
          </cell>
        </row>
        <row r="265">
          <cell r="A265">
            <v>98573956</v>
          </cell>
        </row>
        <row r="266">
          <cell r="A266">
            <v>10030568</v>
          </cell>
        </row>
        <row r="267">
          <cell r="A267">
            <v>1087992502</v>
          </cell>
        </row>
        <row r="268">
          <cell r="A268">
            <v>42163800</v>
          </cell>
        </row>
        <row r="269">
          <cell r="A269">
            <v>9873251</v>
          </cell>
        </row>
        <row r="270">
          <cell r="A270">
            <v>10031407</v>
          </cell>
        </row>
        <row r="271">
          <cell r="A271">
            <v>10004320</v>
          </cell>
        </row>
        <row r="272">
          <cell r="A272">
            <v>25102419</v>
          </cell>
        </row>
        <row r="273">
          <cell r="A273">
            <v>42014860</v>
          </cell>
        </row>
        <row r="274">
          <cell r="A274">
            <v>42018471</v>
          </cell>
        </row>
        <row r="275">
          <cell r="A275">
            <v>39651441</v>
          </cell>
        </row>
        <row r="276">
          <cell r="A276">
            <v>8782700</v>
          </cell>
        </row>
        <row r="277">
          <cell r="A277">
            <v>6102442</v>
          </cell>
        </row>
        <row r="278">
          <cell r="A278">
            <v>10185831</v>
          </cell>
        </row>
        <row r="279">
          <cell r="A279">
            <v>98763677</v>
          </cell>
        </row>
        <row r="280">
          <cell r="A280">
            <v>16053871</v>
          </cell>
        </row>
        <row r="281">
          <cell r="A281">
            <v>98636867</v>
          </cell>
        </row>
        <row r="282">
          <cell r="A282">
            <v>43155344</v>
          </cell>
        </row>
        <row r="283">
          <cell r="A283">
            <v>98634481</v>
          </cell>
        </row>
        <row r="284">
          <cell r="A284">
            <v>71290265</v>
          </cell>
        </row>
        <row r="285">
          <cell r="A285">
            <v>43468384</v>
          </cell>
        </row>
        <row r="286">
          <cell r="A286">
            <v>71229222</v>
          </cell>
        </row>
        <row r="287">
          <cell r="A287">
            <v>1128465189</v>
          </cell>
        </row>
        <row r="288">
          <cell r="A288">
            <v>71294985</v>
          </cell>
        </row>
        <row r="289">
          <cell r="A289">
            <v>98715428</v>
          </cell>
        </row>
        <row r="290">
          <cell r="A290">
            <v>18521671</v>
          </cell>
        </row>
        <row r="291">
          <cell r="A291">
            <v>71224211</v>
          </cell>
        </row>
        <row r="292">
          <cell r="A292">
            <v>71715834</v>
          </cell>
        </row>
        <row r="293">
          <cell r="A293">
            <v>42771023</v>
          </cell>
        </row>
        <row r="294">
          <cell r="A294">
            <v>70502741</v>
          </cell>
        </row>
        <row r="295">
          <cell r="A295">
            <v>98556901</v>
          </cell>
        </row>
        <row r="296">
          <cell r="A296">
            <v>8401050</v>
          </cell>
        </row>
        <row r="297">
          <cell r="A297">
            <v>71876164</v>
          </cell>
        </row>
        <row r="298">
          <cell r="A298">
            <v>8397668</v>
          </cell>
        </row>
        <row r="299">
          <cell r="A299">
            <v>6789946</v>
          </cell>
        </row>
        <row r="300">
          <cell r="A300">
            <v>15456606</v>
          </cell>
        </row>
        <row r="301">
          <cell r="A301">
            <v>98477020</v>
          </cell>
        </row>
        <row r="302">
          <cell r="A302">
            <v>71531042</v>
          </cell>
        </row>
        <row r="303">
          <cell r="A303">
            <v>98763124</v>
          </cell>
        </row>
        <row r="304">
          <cell r="A304">
            <v>71635515</v>
          </cell>
        </row>
        <row r="305">
          <cell r="A305">
            <v>5824953</v>
          </cell>
        </row>
        <row r="306">
          <cell r="A306">
            <v>98577148</v>
          </cell>
        </row>
        <row r="307">
          <cell r="A307">
            <v>44001789</v>
          </cell>
        </row>
        <row r="308">
          <cell r="A308">
            <v>71712064</v>
          </cell>
        </row>
        <row r="309">
          <cell r="A309">
            <v>71292284</v>
          </cell>
        </row>
        <row r="310">
          <cell r="A310">
            <v>98628822</v>
          </cell>
        </row>
        <row r="311">
          <cell r="A311">
            <v>94532609</v>
          </cell>
        </row>
        <row r="312">
          <cell r="A312">
            <v>18414266</v>
          </cell>
        </row>
        <row r="313">
          <cell r="A313">
            <v>1128269053</v>
          </cell>
        </row>
        <row r="314">
          <cell r="A314">
            <v>98472180</v>
          </cell>
        </row>
        <row r="315">
          <cell r="A315">
            <v>43254548</v>
          </cell>
        </row>
        <row r="316">
          <cell r="A316">
            <v>71316409</v>
          </cell>
        </row>
        <row r="317">
          <cell r="A317">
            <v>15258300</v>
          </cell>
        </row>
        <row r="318">
          <cell r="A318">
            <v>43517859</v>
          </cell>
        </row>
        <row r="319">
          <cell r="A319">
            <v>98622877</v>
          </cell>
        </row>
        <row r="320">
          <cell r="A320">
            <v>71746913</v>
          </cell>
        </row>
        <row r="321">
          <cell r="A321">
            <v>1036604910</v>
          </cell>
        </row>
        <row r="322">
          <cell r="A322">
            <v>8348185</v>
          </cell>
        </row>
        <row r="323">
          <cell r="A323">
            <v>8404244</v>
          </cell>
        </row>
        <row r="324">
          <cell r="A324">
            <v>43163655</v>
          </cell>
        </row>
        <row r="325">
          <cell r="A325">
            <v>70043649</v>
          </cell>
        </row>
        <row r="326">
          <cell r="A326">
            <v>1128465911</v>
          </cell>
        </row>
        <row r="327">
          <cell r="A327">
            <v>15504589</v>
          </cell>
        </row>
        <row r="328">
          <cell r="A328">
            <v>70581204</v>
          </cell>
        </row>
        <row r="329">
          <cell r="A329">
            <v>70510901</v>
          </cell>
        </row>
        <row r="330">
          <cell r="A330">
            <v>98462864</v>
          </cell>
        </row>
        <row r="331">
          <cell r="A331">
            <v>3393913</v>
          </cell>
        </row>
        <row r="332">
          <cell r="A332">
            <v>71782886</v>
          </cell>
        </row>
        <row r="333">
          <cell r="A333">
            <v>70084839</v>
          </cell>
        </row>
        <row r="334">
          <cell r="A334">
            <v>98592427</v>
          </cell>
        </row>
        <row r="335">
          <cell r="A335">
            <v>98626925</v>
          </cell>
        </row>
        <row r="336">
          <cell r="A336">
            <v>98492945</v>
          </cell>
        </row>
        <row r="337">
          <cell r="A337">
            <v>70663785</v>
          </cell>
        </row>
        <row r="338">
          <cell r="A338">
            <v>70663031</v>
          </cell>
        </row>
        <row r="339">
          <cell r="A339">
            <v>1020402804</v>
          </cell>
        </row>
        <row r="340">
          <cell r="A340">
            <v>98451521</v>
          </cell>
        </row>
        <row r="341">
          <cell r="A341">
            <v>71705394</v>
          </cell>
        </row>
        <row r="342">
          <cell r="A342">
            <v>70660781</v>
          </cell>
        </row>
        <row r="343">
          <cell r="A343">
            <v>98520400</v>
          </cell>
        </row>
        <row r="344">
          <cell r="A344">
            <v>80819205</v>
          </cell>
        </row>
        <row r="345">
          <cell r="A345">
            <v>19709360</v>
          </cell>
        </row>
        <row r="346">
          <cell r="A346">
            <v>42682129</v>
          </cell>
        </row>
        <row r="347">
          <cell r="A347">
            <v>98488192</v>
          </cell>
        </row>
        <row r="348">
          <cell r="A348">
            <v>98453574</v>
          </cell>
        </row>
        <row r="349">
          <cell r="A349">
            <v>9043144</v>
          </cell>
        </row>
        <row r="350">
          <cell r="A350">
            <v>71610694</v>
          </cell>
        </row>
        <row r="351">
          <cell r="A351">
            <v>71650884</v>
          </cell>
        </row>
        <row r="352">
          <cell r="A352">
            <v>71753447</v>
          </cell>
        </row>
        <row r="353">
          <cell r="A353">
            <v>98476802</v>
          </cell>
        </row>
        <row r="354">
          <cell r="A354">
            <v>71700221</v>
          </cell>
        </row>
        <row r="355">
          <cell r="A355">
            <v>71525305</v>
          </cell>
        </row>
        <row r="356">
          <cell r="A356">
            <v>8029513</v>
          </cell>
        </row>
        <row r="357">
          <cell r="A357">
            <v>70143002</v>
          </cell>
        </row>
        <row r="358">
          <cell r="A358">
            <v>43563871</v>
          </cell>
        </row>
        <row r="359">
          <cell r="A359">
            <v>71371692</v>
          </cell>
        </row>
        <row r="360">
          <cell r="A360">
            <v>1026130348</v>
          </cell>
        </row>
        <row r="361">
          <cell r="A361">
            <v>98593304</v>
          </cell>
        </row>
        <row r="362">
          <cell r="A362">
            <v>71390760</v>
          </cell>
        </row>
        <row r="363">
          <cell r="A363">
            <v>98630026</v>
          </cell>
        </row>
        <row r="364">
          <cell r="A364">
            <v>70117771</v>
          </cell>
        </row>
        <row r="365">
          <cell r="A365">
            <v>1037570038</v>
          </cell>
        </row>
        <row r="366">
          <cell r="A366">
            <v>98550361</v>
          </cell>
        </row>
        <row r="367">
          <cell r="A367">
            <v>98455567</v>
          </cell>
        </row>
        <row r="368">
          <cell r="A368">
            <v>1036601238</v>
          </cell>
        </row>
        <row r="369">
          <cell r="A369">
            <v>98658161</v>
          </cell>
        </row>
        <row r="370">
          <cell r="A370">
            <v>71271833</v>
          </cell>
        </row>
        <row r="371">
          <cell r="A371">
            <v>98698965</v>
          </cell>
        </row>
        <row r="372">
          <cell r="A372">
            <v>71264831</v>
          </cell>
        </row>
        <row r="373">
          <cell r="A373">
            <v>43154338</v>
          </cell>
        </row>
        <row r="374">
          <cell r="A374">
            <v>15516363</v>
          </cell>
        </row>
        <row r="375">
          <cell r="A375">
            <v>71589288</v>
          </cell>
        </row>
        <row r="376">
          <cell r="A376">
            <v>98515994</v>
          </cell>
        </row>
        <row r="377">
          <cell r="A377">
            <v>98532980</v>
          </cell>
        </row>
        <row r="378">
          <cell r="A378">
            <v>43737851</v>
          </cell>
        </row>
        <row r="379">
          <cell r="A379">
            <v>1026130834</v>
          </cell>
        </row>
        <row r="380">
          <cell r="A380">
            <v>8127617</v>
          </cell>
        </row>
        <row r="381">
          <cell r="A381">
            <v>71530689</v>
          </cell>
        </row>
        <row r="382">
          <cell r="A382">
            <v>43684537</v>
          </cell>
        </row>
        <row r="383">
          <cell r="A383">
            <v>15514640</v>
          </cell>
        </row>
        <row r="384">
          <cell r="A384">
            <v>71992129</v>
          </cell>
        </row>
        <row r="385">
          <cell r="A385">
            <v>98669259</v>
          </cell>
        </row>
        <row r="386">
          <cell r="A386">
            <v>85166467</v>
          </cell>
        </row>
        <row r="387">
          <cell r="A387">
            <v>71382657</v>
          </cell>
        </row>
        <row r="388">
          <cell r="A388">
            <v>71293791</v>
          </cell>
        </row>
        <row r="389">
          <cell r="A389">
            <v>10174374</v>
          </cell>
        </row>
        <row r="390">
          <cell r="A390">
            <v>98483465</v>
          </cell>
        </row>
        <row r="391">
          <cell r="A391">
            <v>70541030</v>
          </cell>
        </row>
        <row r="392">
          <cell r="A392">
            <v>70555591</v>
          </cell>
        </row>
        <row r="393">
          <cell r="A393">
            <v>1128405247</v>
          </cell>
        </row>
        <row r="394">
          <cell r="A394">
            <v>98450331</v>
          </cell>
        </row>
        <row r="395">
          <cell r="A395">
            <v>85165946</v>
          </cell>
        </row>
        <row r="396">
          <cell r="A396">
            <v>15516939</v>
          </cell>
        </row>
        <row r="397">
          <cell r="A397">
            <v>98539068</v>
          </cell>
        </row>
        <row r="398">
          <cell r="A398">
            <v>71395281</v>
          </cell>
        </row>
        <row r="399">
          <cell r="A399">
            <v>98624861</v>
          </cell>
        </row>
        <row r="400">
          <cell r="A400">
            <v>98529884</v>
          </cell>
        </row>
        <row r="401">
          <cell r="A401">
            <v>64588206</v>
          </cell>
        </row>
        <row r="402">
          <cell r="A402">
            <v>10009498</v>
          </cell>
        </row>
        <row r="403">
          <cell r="A403">
            <v>25101029</v>
          </cell>
        </row>
        <row r="404">
          <cell r="A404">
            <v>1017135377</v>
          </cell>
        </row>
        <row r="405">
          <cell r="A405">
            <v>43766982</v>
          </cell>
        </row>
        <row r="406">
          <cell r="A406">
            <v>71616086</v>
          </cell>
        </row>
        <row r="407">
          <cell r="A407">
            <v>24396867</v>
          </cell>
        </row>
        <row r="408">
          <cell r="A408">
            <v>4515430</v>
          </cell>
        </row>
        <row r="409">
          <cell r="A409">
            <v>1020428111</v>
          </cell>
        </row>
        <row r="410">
          <cell r="A410">
            <v>1087989737</v>
          </cell>
        </row>
        <row r="411">
          <cell r="A411">
            <v>8026349</v>
          </cell>
        </row>
        <row r="412">
          <cell r="A412">
            <v>8026033</v>
          </cell>
        </row>
        <row r="413">
          <cell r="A413">
            <v>1128445168</v>
          </cell>
        </row>
        <row r="414">
          <cell r="A414">
            <v>71369515</v>
          </cell>
        </row>
        <row r="415">
          <cell r="A415">
            <v>98525113</v>
          </cell>
        </row>
        <row r="416">
          <cell r="A416">
            <v>71392271</v>
          </cell>
        </row>
        <row r="417">
          <cell r="A417">
            <v>1087991988</v>
          </cell>
        </row>
        <row r="418">
          <cell r="A418">
            <v>1038436816</v>
          </cell>
        </row>
        <row r="419">
          <cell r="A419">
            <v>98523380</v>
          </cell>
        </row>
        <row r="420">
          <cell r="A420">
            <v>71764570</v>
          </cell>
        </row>
        <row r="421">
          <cell r="A421">
            <v>98518392</v>
          </cell>
        </row>
        <row r="422">
          <cell r="A422">
            <v>98517361</v>
          </cell>
        </row>
        <row r="423">
          <cell r="A423">
            <v>8434467</v>
          </cell>
        </row>
        <row r="424">
          <cell r="A424">
            <v>71703488</v>
          </cell>
        </row>
        <row r="425">
          <cell r="A425">
            <v>71651496</v>
          </cell>
        </row>
        <row r="426">
          <cell r="A426">
            <v>98531583</v>
          </cell>
        </row>
        <row r="427">
          <cell r="A427">
            <v>71374411</v>
          </cell>
        </row>
        <row r="428">
          <cell r="A428">
            <v>71270847</v>
          </cell>
        </row>
        <row r="429">
          <cell r="A429">
            <v>11807403</v>
          </cell>
        </row>
        <row r="430">
          <cell r="A430">
            <v>3556907</v>
          </cell>
        </row>
        <row r="431">
          <cell r="A431">
            <v>71227898</v>
          </cell>
        </row>
        <row r="432">
          <cell r="A432">
            <v>43343971</v>
          </cell>
        </row>
        <row r="433">
          <cell r="A433">
            <v>1023748834</v>
          </cell>
        </row>
        <row r="434">
          <cell r="A434">
            <v>8012018</v>
          </cell>
        </row>
        <row r="435">
          <cell r="A435">
            <v>1047966056</v>
          </cell>
        </row>
        <row r="436">
          <cell r="A436">
            <v>8402455</v>
          </cell>
        </row>
        <row r="437">
          <cell r="A437">
            <v>15259041</v>
          </cell>
        </row>
        <row r="438">
          <cell r="A438">
            <v>98556601</v>
          </cell>
        </row>
        <row r="439">
          <cell r="A439">
            <v>8013867</v>
          </cell>
        </row>
        <row r="440">
          <cell r="A440">
            <v>98585370</v>
          </cell>
        </row>
        <row r="441">
          <cell r="A441">
            <v>1017182086</v>
          </cell>
        </row>
        <row r="442">
          <cell r="A442">
            <v>43919303</v>
          </cell>
        </row>
        <row r="443">
          <cell r="A443">
            <v>71936485</v>
          </cell>
        </row>
        <row r="444">
          <cell r="A444">
            <v>98586777</v>
          </cell>
        </row>
        <row r="445">
          <cell r="A445">
            <v>1036604551</v>
          </cell>
        </row>
        <row r="446">
          <cell r="A446">
            <v>98638877</v>
          </cell>
        </row>
        <row r="447">
          <cell r="A447">
            <v>1040180065</v>
          </cell>
        </row>
        <row r="448">
          <cell r="A448">
            <v>98633801</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trabajo MIPG "/>
      <sheetName val="Plan MIPG  2024 V1"/>
      <sheetName val="Plan MIPG  2024 V2 Apro Comite"/>
      <sheetName val="Plan MIPG  2024 V02 IDI"/>
      <sheetName val="Control de Modificaciones"/>
      <sheetName val="Recomendaciones IDI 2023 DAFP"/>
      <sheetName val="% AVANCE SEG"/>
      <sheetName val="Listas desplegables"/>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trabajo"/>
      <sheetName val="Indicador PTA Semanal"/>
      <sheetName val="Seguridad Vial"/>
      <sheetName val="Trabajo en Alturas"/>
      <sheetName val="Orden y Aseo"/>
      <sheetName val="Sustancias quimicas"/>
      <sheetName val="PVE Musculoesqueletico"/>
      <sheetName val="Tareas de alto riesgo - Planta"/>
      <sheetName val="PVE Auditivo"/>
      <sheetName val="PVE Visual"/>
      <sheetName val="PVE Psicosocial"/>
      <sheetName val="Salud Publica"/>
      <sheetName val="No alcohol, no droga, no tabaco"/>
      <sheetName val="Atencion de emergencias"/>
      <sheetName val="Ambiental"/>
      <sheetName val="Programa Capacitación"/>
      <sheetName val="PVE CV y EVS"/>
      <sheetName val="Inspecciones"/>
      <sheetName val="Desempeños PVE y PG"/>
      <sheetName val="Control Cambio Plan trabajo"/>
      <sheetName val="Control Cambios PG's"/>
      <sheetName val="Control Cambios PVE´s"/>
      <sheetName val="Control Cambios PG Ambiental"/>
      <sheetName val="Control de Cambios PG Capacit."/>
    </sheetNames>
    <sheetDataSet>
      <sheetData sheetId="0">
        <row r="289">
          <cell r="BG289" t="str">
            <v>Total Participantes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ables/table1.xml><?xml version="1.0" encoding="utf-8"?>
<table xmlns="http://schemas.openxmlformats.org/spreadsheetml/2006/main" id="1" name="Tabla1" displayName="Tabla1" ref="A5:K33" totalsRowShown="0" headerRowDxfId="49">
  <autoFilter ref="A5:K33"/>
  <tableColumns count="11">
    <tableColumn id="1" name="GASTO INSTITUCIONAL A GESTIONAR" dataDxfId="48"/>
    <tableColumn id="2" name="ACTIVIDADES A DESARROLLAR PARA EL PLAN (ÍTEM DIRECTRIZ)" dataDxfId="47"/>
    <tableColumn id="3" name="SEGUIMIENTO POR PARTE DEL RESPONSABLE" dataDxfId="46"/>
    <tableColumn id="4" name="FECHA INICIO" dataDxfId="45"/>
    <tableColumn id="5" name="FECHA FINALIZACIÓN" dataDxfId="44"/>
    <tableColumn id="6" name="PONDERACIÓN DE CUMPLIMIENTO" dataDxfId="43" dataCellStyle="Porcentaje"/>
    <tableColumn id="7" name="RESPONSABLE DEL CUMPLIMIENTO" dataDxfId="42"/>
    <tableColumn id="8" name="RESPONSABLE DEL SEGUIMIENTO" dataDxfId="41"/>
    <tableColumn id="9" name="EVIDENCIA (REQUERIMIENTO MENSUAL LITERAL)" dataDxfId="40"/>
    <tableColumn id="10" name="PORCENTAJE DE CUMPLIMIETO" dataDxfId="39" dataCellStyle="Porcentaje"/>
    <tableColumn id="11" name="ANALISIS DEL SEGUIMIENTO/ EVIDENCIAS" dataDxfId="38"/>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0.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www.invemar.org.co/inf-actividades"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7"/>
  <sheetViews>
    <sheetView tabSelected="1" view="pageBreakPreview" zoomScale="110" zoomScaleNormal="100" zoomScaleSheetLayoutView="110" workbookViewId="0">
      <selection activeCell="M45" sqref="M45"/>
    </sheetView>
  </sheetViews>
  <sheetFormatPr baseColWidth="10" defaultRowHeight="15" x14ac:dyDescent="0.25"/>
  <cols>
    <col min="1" max="1" width="11" customWidth="1"/>
    <col min="2" max="2" width="9.42578125" customWidth="1"/>
    <col min="3" max="3" width="10.42578125" customWidth="1"/>
    <col min="4" max="4" width="9.28515625" customWidth="1"/>
    <col min="5" max="5" width="12.42578125" customWidth="1"/>
    <col min="6" max="6" width="10.28515625" customWidth="1"/>
  </cols>
  <sheetData>
    <row r="1" spans="17:17" x14ac:dyDescent="0.25">
      <c r="Q1" s="497"/>
    </row>
    <row r="2" spans="17:17" x14ac:dyDescent="0.25">
      <c r="Q2" s="497"/>
    </row>
    <row r="3" spans="17:17" x14ac:dyDescent="0.25">
      <c r="Q3" s="497"/>
    </row>
    <row r="4" spans="17:17" x14ac:dyDescent="0.25">
      <c r="Q4" s="497"/>
    </row>
    <row r="5" spans="17:17" x14ac:dyDescent="0.25">
      <c r="Q5" s="497"/>
    </row>
    <row r="6" spans="17:17" x14ac:dyDescent="0.25">
      <c r="Q6" s="497"/>
    </row>
    <row r="7" spans="17:17" x14ac:dyDescent="0.25">
      <c r="Q7" s="497"/>
    </row>
    <row r="8" spans="17:17" x14ac:dyDescent="0.25">
      <c r="Q8" s="497"/>
    </row>
    <row r="9" spans="17:17" x14ac:dyDescent="0.25">
      <c r="Q9" s="497"/>
    </row>
    <row r="10" spans="17:17" x14ac:dyDescent="0.25">
      <c r="Q10" s="497"/>
    </row>
    <row r="11" spans="17:17" x14ac:dyDescent="0.25">
      <c r="Q11" s="497"/>
    </row>
    <row r="12" spans="17:17" x14ac:dyDescent="0.25">
      <c r="Q12" s="497"/>
    </row>
    <row r="13" spans="17:17" x14ac:dyDescent="0.25">
      <c r="Q13" s="497"/>
    </row>
    <row r="14" spans="17:17" x14ac:dyDescent="0.25">
      <c r="Q14" s="497"/>
    </row>
    <row r="15" spans="17:17" x14ac:dyDescent="0.25">
      <c r="Q15" s="497"/>
    </row>
    <row r="16" spans="17:17" x14ac:dyDescent="0.25">
      <c r="Q16" s="497"/>
    </row>
    <row r="17" spans="17:17" x14ac:dyDescent="0.25">
      <c r="Q17" s="497"/>
    </row>
    <row r="18" spans="17:17" x14ac:dyDescent="0.25">
      <c r="Q18" s="497"/>
    </row>
    <row r="19" spans="17:17" x14ac:dyDescent="0.25">
      <c r="Q19" s="497"/>
    </row>
    <row r="20" spans="17:17" x14ac:dyDescent="0.25">
      <c r="Q20" s="497"/>
    </row>
    <row r="21" spans="17:17" x14ac:dyDescent="0.25">
      <c r="Q21" s="497"/>
    </row>
    <row r="22" spans="17:17" x14ac:dyDescent="0.25">
      <c r="Q22" s="497"/>
    </row>
    <row r="23" spans="17:17" x14ac:dyDescent="0.25">
      <c r="Q23" s="497"/>
    </row>
    <row r="24" spans="17:17" x14ac:dyDescent="0.25">
      <c r="Q24" s="497"/>
    </row>
    <row r="25" spans="17:17" x14ac:dyDescent="0.25">
      <c r="Q25" s="497"/>
    </row>
    <row r="26" spans="17:17" x14ac:dyDescent="0.25">
      <c r="Q26" s="497"/>
    </row>
    <row r="27" spans="17:17" x14ac:dyDescent="0.25">
      <c r="Q27" s="497"/>
    </row>
    <row r="28" spans="17:17" x14ac:dyDescent="0.25">
      <c r="Q28" s="497"/>
    </row>
    <row r="29" spans="17:17" x14ac:dyDescent="0.25">
      <c r="Q29" s="497"/>
    </row>
    <row r="30" spans="17:17" x14ac:dyDescent="0.25">
      <c r="Q30" s="497"/>
    </row>
    <row r="31" spans="17:17" x14ac:dyDescent="0.25">
      <c r="Q31" s="497"/>
    </row>
    <row r="32" spans="17:17" x14ac:dyDescent="0.25">
      <c r="Q32" s="497"/>
    </row>
    <row r="33" spans="1:17" x14ac:dyDescent="0.25">
      <c r="Q33" s="497"/>
    </row>
    <row r="34" spans="1:17" x14ac:dyDescent="0.25">
      <c r="Q34" s="497"/>
    </row>
    <row r="35" spans="1:17" x14ac:dyDescent="0.25">
      <c r="Q35" s="497"/>
    </row>
    <row r="36" spans="1:17" x14ac:dyDescent="0.25">
      <c r="Q36" s="497"/>
    </row>
    <row r="37" spans="1:17" s="545" customFormat="1" ht="34.5" customHeight="1" x14ac:dyDescent="0.25">
      <c r="A37" s="1382" t="s">
        <v>1372</v>
      </c>
      <c r="B37" s="1382"/>
      <c r="C37" s="1382"/>
      <c r="D37" s="1382"/>
      <c r="E37" s="1382"/>
      <c r="F37" s="1382"/>
      <c r="G37" s="1382"/>
      <c r="H37" s="1382"/>
      <c r="I37" s="1382"/>
      <c r="J37" s="1382"/>
      <c r="K37" s="1382"/>
      <c r="L37" s="1382"/>
      <c r="M37" s="1382"/>
      <c r="N37" s="1382"/>
      <c r="O37" s="1382"/>
      <c r="P37" s="1382"/>
      <c r="Q37" s="1382"/>
    </row>
    <row r="38" spans="1:17" s="499" customFormat="1" x14ac:dyDescent="0.25">
      <c r="B38" s="1383"/>
      <c r="C38" s="1383"/>
      <c r="D38" s="1383"/>
      <c r="E38" s="1383"/>
    </row>
    <row r="39" spans="1:17" s="545" customFormat="1" x14ac:dyDescent="0.25">
      <c r="A39" s="5"/>
      <c r="B39" s="549" t="s">
        <v>1367</v>
      </c>
      <c r="C39" s="550"/>
      <c r="D39" s="549" t="s">
        <v>1361</v>
      </c>
      <c r="E39" s="550"/>
      <c r="F39" s="5"/>
      <c r="G39" s="5"/>
      <c r="H39" s="5"/>
      <c r="I39" s="5"/>
      <c r="J39" s="5"/>
      <c r="K39" s="5"/>
      <c r="L39" s="5"/>
      <c r="M39" s="5"/>
      <c r="N39" s="5"/>
      <c r="O39" s="5"/>
      <c r="P39" s="5"/>
      <c r="Q39" s="5"/>
    </row>
    <row r="40" spans="1:17" ht="30" customHeight="1" x14ac:dyDescent="0.25">
      <c r="A40" s="5"/>
      <c r="B40" s="547" t="s">
        <v>1368</v>
      </c>
      <c r="C40" s="548"/>
      <c r="D40" s="547" t="s">
        <v>1362</v>
      </c>
      <c r="E40" s="548"/>
      <c r="F40" s="5"/>
      <c r="G40" s="5"/>
      <c r="H40" s="5"/>
      <c r="I40" s="5"/>
      <c r="J40" s="5"/>
      <c r="K40" s="5"/>
      <c r="L40" s="5"/>
      <c r="M40" s="5"/>
      <c r="N40" s="5"/>
      <c r="O40" s="5"/>
      <c r="P40" s="5"/>
      <c r="Q40" s="5"/>
    </row>
    <row r="41" spans="1:17" ht="45.75" customHeight="1" x14ac:dyDescent="0.25">
      <c r="A41" s="5"/>
      <c r="B41" s="549" t="s">
        <v>1369</v>
      </c>
      <c r="C41" s="550"/>
      <c r="D41" s="549" t="s">
        <v>1361</v>
      </c>
      <c r="E41" s="550"/>
      <c r="F41" s="5"/>
      <c r="G41" s="5"/>
      <c r="H41" s="5"/>
      <c r="I41" s="5"/>
      <c r="J41" s="5"/>
      <c r="K41" s="5"/>
      <c r="L41" s="5"/>
      <c r="M41" s="5"/>
      <c r="N41" s="5"/>
      <c r="O41" s="5"/>
      <c r="P41" s="5"/>
      <c r="Q41" s="5"/>
    </row>
    <row r="42" spans="1:17" ht="15" customHeight="1" x14ac:dyDescent="0.25">
      <c r="A42" s="5"/>
      <c r="B42" s="547" t="s">
        <v>1363</v>
      </c>
      <c r="C42" s="548"/>
      <c r="D42" s="547" t="s">
        <v>43</v>
      </c>
      <c r="E42" s="548"/>
      <c r="F42" s="5"/>
      <c r="G42" s="5"/>
      <c r="H42" s="5"/>
      <c r="I42" s="5"/>
      <c r="J42" s="5"/>
      <c r="K42" s="5"/>
      <c r="L42" s="5"/>
      <c r="M42" s="5"/>
      <c r="N42" s="5"/>
      <c r="O42" s="5"/>
      <c r="P42" s="5"/>
      <c r="Q42" s="5"/>
    </row>
    <row r="43" spans="1:17" ht="15" customHeight="1" x14ac:dyDescent="0.25">
      <c r="A43" s="5"/>
      <c r="B43" s="549" t="s">
        <v>1370</v>
      </c>
      <c r="C43" s="550"/>
      <c r="D43" s="549" t="s">
        <v>1361</v>
      </c>
      <c r="E43" s="550"/>
      <c r="F43" s="5"/>
      <c r="G43" s="5"/>
      <c r="H43" s="5"/>
      <c r="I43" s="5"/>
      <c r="J43" s="5"/>
      <c r="K43" s="5"/>
      <c r="L43" s="5"/>
      <c r="M43" s="5"/>
      <c r="N43" s="5"/>
      <c r="O43" s="5"/>
      <c r="P43" s="5"/>
      <c r="Q43" s="5"/>
    </row>
    <row r="44" spans="1:17" ht="15" customHeight="1" x14ac:dyDescent="0.25">
      <c r="A44" s="5"/>
      <c r="B44" s="546" t="s">
        <v>1364</v>
      </c>
      <c r="C44" s="546"/>
      <c r="D44" s="546" t="s">
        <v>1365</v>
      </c>
      <c r="E44" s="546"/>
      <c r="F44" s="5"/>
      <c r="G44" s="5"/>
      <c r="H44" s="5"/>
      <c r="I44" s="5"/>
      <c r="J44" s="5"/>
      <c r="K44" s="5"/>
      <c r="L44" s="5"/>
      <c r="M44" s="5"/>
      <c r="N44" s="5"/>
      <c r="O44" s="5"/>
      <c r="P44" s="5"/>
      <c r="Q44" s="5"/>
    </row>
    <row r="45" spans="1:17" ht="96" customHeight="1" x14ac:dyDescent="0.25">
      <c r="A45" s="5"/>
      <c r="B45" s="546" t="s">
        <v>1366</v>
      </c>
      <c r="C45" s="546"/>
      <c r="D45" s="546"/>
      <c r="E45" s="546"/>
      <c r="F45" s="5"/>
      <c r="G45" s="5"/>
      <c r="H45" s="5"/>
      <c r="I45" s="5"/>
      <c r="J45" s="5"/>
      <c r="K45" s="5"/>
      <c r="L45" s="5"/>
      <c r="M45" s="5"/>
      <c r="N45" s="5"/>
      <c r="O45" s="5"/>
      <c r="P45" s="5"/>
      <c r="Q45" s="5"/>
    </row>
    <row r="46" spans="1:17" x14ac:dyDescent="0.25">
      <c r="A46" s="5"/>
      <c r="B46" s="5"/>
      <c r="C46" s="5"/>
      <c r="D46" s="5"/>
      <c r="E46" s="5"/>
      <c r="F46" s="5"/>
      <c r="G46" s="5"/>
      <c r="H46" s="5"/>
      <c r="I46" s="5"/>
      <c r="J46" s="5"/>
      <c r="K46" s="5"/>
      <c r="L46" s="5"/>
      <c r="M46" s="5"/>
      <c r="N46" s="5"/>
      <c r="O46" s="5"/>
      <c r="P46" s="5"/>
      <c r="Q46" s="5"/>
    </row>
    <row r="47" spans="1:17" x14ac:dyDescent="0.25">
      <c r="A47" s="5"/>
      <c r="B47" s="5"/>
      <c r="C47" s="5"/>
      <c r="D47" s="5"/>
      <c r="E47" s="5"/>
      <c r="F47" s="5"/>
      <c r="G47" s="5"/>
      <c r="H47" s="5"/>
      <c r="I47" s="5"/>
      <c r="J47" s="5"/>
      <c r="K47" s="5"/>
      <c r="L47" s="5"/>
      <c r="M47" s="5"/>
      <c r="N47" s="5"/>
      <c r="O47" s="5"/>
      <c r="P47" s="5"/>
      <c r="Q47" s="5"/>
    </row>
  </sheetData>
  <mergeCells count="15">
    <mergeCell ref="A37:Q37"/>
    <mergeCell ref="B39:C39"/>
    <mergeCell ref="B40:C40"/>
    <mergeCell ref="D39:E39"/>
    <mergeCell ref="D40:E40"/>
    <mergeCell ref="B41:C41"/>
    <mergeCell ref="D41:E41"/>
    <mergeCell ref="B45:C45"/>
    <mergeCell ref="D45:E45"/>
    <mergeCell ref="D42:E42"/>
    <mergeCell ref="B42:C42"/>
    <mergeCell ref="B43:C43"/>
    <mergeCell ref="D43:E43"/>
    <mergeCell ref="D44:E44"/>
    <mergeCell ref="B44:C44"/>
  </mergeCells>
  <pageMargins left="1.6929133858267718" right="0.70866141732283472" top="1.1417322834645669" bottom="0.74803149606299213" header="0.31496062992125984" footer="0.31496062992125984"/>
  <pageSetup paperSize="9" scale="56" fitToWidth="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L68"/>
  <sheetViews>
    <sheetView view="pageBreakPreview" topLeftCell="A14" zoomScale="60" zoomScaleNormal="85" workbookViewId="0">
      <selection activeCell="A33" sqref="A33:B35"/>
    </sheetView>
  </sheetViews>
  <sheetFormatPr baseColWidth="10" defaultRowHeight="12.75" x14ac:dyDescent="0.2"/>
  <cols>
    <col min="1" max="1" width="17.28515625" style="78" customWidth="1"/>
    <col min="2" max="2" width="26.42578125" style="78" customWidth="1"/>
    <col min="3" max="3" width="25.85546875" style="78" customWidth="1"/>
    <col min="4" max="4" width="29.5703125" style="78" customWidth="1"/>
    <col min="5" max="5" width="27.7109375" style="78" customWidth="1"/>
    <col min="6" max="6" width="19.28515625" style="78" customWidth="1"/>
    <col min="7" max="7" width="24.85546875" style="78" customWidth="1"/>
    <col min="8" max="9" width="20.85546875" style="78" customWidth="1"/>
    <col min="10" max="11" width="10.28515625" style="78" customWidth="1"/>
    <col min="12" max="13" width="16.85546875" style="78" customWidth="1"/>
    <col min="14" max="15" width="18.5703125" style="78" customWidth="1"/>
    <col min="16" max="19" width="10" style="78" customWidth="1"/>
    <col min="20" max="16384" width="11.42578125" style="78"/>
  </cols>
  <sheetData>
    <row r="1" spans="1:18" x14ac:dyDescent="0.2">
      <c r="B1" s="765"/>
      <c r="C1" s="763" t="s">
        <v>1355</v>
      </c>
      <c r="D1" s="763"/>
      <c r="E1" s="763"/>
      <c r="F1" s="763"/>
      <c r="G1" s="763"/>
      <c r="H1" s="763"/>
      <c r="I1" s="763"/>
      <c r="J1" s="763"/>
      <c r="K1" s="763"/>
      <c r="L1" s="763"/>
      <c r="M1" s="763"/>
      <c r="N1" s="763"/>
      <c r="O1" s="763"/>
    </row>
    <row r="2" spans="1:18" x14ac:dyDescent="0.2">
      <c r="B2" s="765"/>
      <c r="C2" s="763"/>
      <c r="D2" s="763"/>
      <c r="E2" s="763"/>
      <c r="F2" s="763"/>
      <c r="G2" s="763"/>
      <c r="H2" s="763"/>
      <c r="I2" s="763"/>
      <c r="J2" s="763"/>
      <c r="K2" s="763"/>
      <c r="L2" s="763"/>
      <c r="M2" s="763"/>
      <c r="N2" s="763"/>
      <c r="O2" s="763"/>
    </row>
    <row r="3" spans="1:18" x14ac:dyDescent="0.2">
      <c r="B3" s="765"/>
      <c r="C3" s="763"/>
      <c r="D3" s="763"/>
      <c r="E3" s="763"/>
      <c r="F3" s="763"/>
      <c r="G3" s="763"/>
      <c r="H3" s="763"/>
      <c r="I3" s="763"/>
      <c r="J3" s="763"/>
      <c r="K3" s="763"/>
      <c r="L3" s="763"/>
      <c r="M3" s="763"/>
      <c r="N3" s="763"/>
      <c r="O3" s="763"/>
    </row>
    <row r="4" spans="1:18" x14ac:dyDescent="0.2">
      <c r="B4" s="765"/>
      <c r="C4" s="763"/>
      <c r="D4" s="763"/>
      <c r="E4" s="763"/>
      <c r="F4" s="763"/>
      <c r="G4" s="763"/>
      <c r="H4" s="763"/>
      <c r="I4" s="763"/>
      <c r="J4" s="763"/>
      <c r="K4" s="763"/>
      <c r="L4" s="763"/>
      <c r="M4" s="763"/>
      <c r="N4" s="763"/>
      <c r="O4" s="763"/>
    </row>
    <row r="5" spans="1:18" x14ac:dyDescent="0.2">
      <c r="B5" s="765"/>
      <c r="C5" s="763"/>
      <c r="D5" s="763"/>
      <c r="E5" s="763"/>
      <c r="F5" s="763"/>
      <c r="G5" s="763"/>
      <c r="H5" s="763"/>
      <c r="I5" s="763"/>
      <c r="J5" s="763"/>
      <c r="K5" s="763"/>
      <c r="L5" s="763"/>
      <c r="M5" s="763"/>
      <c r="N5" s="763"/>
      <c r="O5" s="763"/>
    </row>
    <row r="6" spans="1:18" x14ac:dyDescent="0.2">
      <c r="B6" s="765"/>
      <c r="C6" s="763"/>
      <c r="D6" s="763"/>
      <c r="E6" s="763"/>
      <c r="F6" s="763"/>
      <c r="G6" s="763"/>
      <c r="H6" s="763"/>
      <c r="I6" s="763"/>
      <c r="J6" s="763"/>
      <c r="K6" s="763"/>
      <c r="L6" s="763"/>
      <c r="M6" s="763"/>
      <c r="N6" s="763"/>
      <c r="O6" s="763"/>
    </row>
    <row r="7" spans="1:18" x14ac:dyDescent="0.2">
      <c r="B7" s="765"/>
      <c r="C7" s="763"/>
      <c r="D7" s="763"/>
      <c r="E7" s="763"/>
      <c r="F7" s="763"/>
      <c r="G7" s="763"/>
      <c r="H7" s="763"/>
      <c r="I7" s="763"/>
      <c r="J7" s="763"/>
      <c r="K7" s="763"/>
      <c r="L7" s="763"/>
      <c r="M7" s="763"/>
      <c r="N7" s="763"/>
      <c r="O7" s="763"/>
    </row>
    <row r="8" spans="1:18" x14ac:dyDescent="0.2">
      <c r="B8" s="765"/>
      <c r="C8" s="763"/>
      <c r="D8" s="763"/>
      <c r="E8" s="763"/>
      <c r="F8" s="763"/>
      <c r="G8" s="763"/>
      <c r="H8" s="763"/>
      <c r="I8" s="763"/>
      <c r="J8" s="763"/>
      <c r="K8" s="763"/>
      <c r="L8" s="763"/>
      <c r="M8" s="763"/>
      <c r="N8" s="763"/>
      <c r="O8" s="763"/>
    </row>
    <row r="9" spans="1:18" x14ac:dyDescent="0.2">
      <c r="B9" s="765"/>
      <c r="C9" s="763"/>
      <c r="D9" s="763"/>
      <c r="E9" s="763"/>
      <c r="F9" s="763"/>
      <c r="G9" s="763"/>
      <c r="H9" s="763"/>
      <c r="I9" s="763"/>
      <c r="J9" s="763"/>
      <c r="K9" s="763"/>
      <c r="L9" s="763"/>
      <c r="M9" s="763"/>
      <c r="N9" s="763"/>
      <c r="O9" s="763"/>
    </row>
    <row r="10" spans="1:18" x14ac:dyDescent="0.2">
      <c r="B10" s="765"/>
      <c r="C10" s="763"/>
      <c r="D10" s="763"/>
      <c r="E10" s="763"/>
      <c r="F10" s="763"/>
      <c r="G10" s="763"/>
      <c r="H10" s="763"/>
      <c r="I10" s="763"/>
      <c r="J10" s="763"/>
      <c r="K10" s="763"/>
      <c r="L10" s="763"/>
      <c r="M10" s="763"/>
      <c r="N10" s="763"/>
      <c r="O10" s="763"/>
    </row>
    <row r="11" spans="1:18" x14ac:dyDescent="0.2">
      <c r="B11" s="765"/>
      <c r="C11" s="763"/>
      <c r="D11" s="763"/>
      <c r="E11" s="763"/>
      <c r="F11" s="763"/>
      <c r="G11" s="763"/>
      <c r="H11" s="763"/>
      <c r="I11" s="763"/>
      <c r="J11" s="763"/>
      <c r="K11" s="763"/>
      <c r="L11" s="763"/>
      <c r="M11" s="763"/>
      <c r="N11" s="763"/>
      <c r="O11" s="763"/>
    </row>
    <row r="12" spans="1:18" x14ac:dyDescent="0.2">
      <c r="B12" s="765"/>
      <c r="C12" s="763"/>
      <c r="D12" s="763"/>
      <c r="E12" s="763"/>
      <c r="F12" s="763"/>
      <c r="G12" s="763"/>
      <c r="H12" s="763"/>
      <c r="I12" s="763"/>
      <c r="J12" s="763"/>
      <c r="K12" s="763"/>
      <c r="L12" s="763"/>
      <c r="M12" s="763"/>
      <c r="N12" s="763"/>
      <c r="O12" s="763"/>
    </row>
    <row r="13" spans="1:18" x14ac:dyDescent="0.2">
      <c r="B13" s="765"/>
      <c r="C13" s="763"/>
      <c r="D13" s="763"/>
      <c r="E13" s="763"/>
      <c r="F13" s="763"/>
      <c r="G13" s="763"/>
      <c r="H13" s="763"/>
      <c r="I13" s="763"/>
      <c r="J13" s="763"/>
      <c r="K13" s="763"/>
      <c r="L13" s="763"/>
      <c r="M13" s="763"/>
      <c r="N13" s="763"/>
      <c r="O13" s="763"/>
    </row>
    <row r="14" spans="1:18" x14ac:dyDescent="0.2">
      <c r="B14" s="766"/>
      <c r="C14" s="764"/>
      <c r="D14" s="764"/>
      <c r="E14" s="764"/>
      <c r="F14" s="764"/>
      <c r="G14" s="764"/>
      <c r="H14" s="764"/>
      <c r="I14" s="764"/>
      <c r="J14" s="764"/>
      <c r="K14" s="764"/>
      <c r="L14" s="764"/>
      <c r="M14" s="764"/>
      <c r="N14" s="764"/>
      <c r="O14" s="764"/>
    </row>
    <row r="15" spans="1:18" ht="22.5" customHeight="1" x14ac:dyDescent="0.2">
      <c r="A15" s="814"/>
      <c r="B15" s="815"/>
      <c r="C15" s="816"/>
      <c r="D15" s="828" t="s">
        <v>167</v>
      </c>
      <c r="E15" s="829"/>
      <c r="F15" s="829"/>
      <c r="G15" s="829"/>
      <c r="H15" s="829"/>
      <c r="I15" s="829"/>
      <c r="J15" s="829"/>
      <c r="K15" s="829"/>
      <c r="L15" s="829"/>
      <c r="M15" s="830"/>
      <c r="N15" s="845" t="s">
        <v>1040</v>
      </c>
      <c r="O15" s="845"/>
      <c r="P15" s="388"/>
      <c r="Q15" s="388"/>
      <c r="R15" s="388"/>
    </row>
    <row r="16" spans="1:18" ht="22.5" customHeight="1" x14ac:dyDescent="0.2">
      <c r="A16" s="817"/>
      <c r="B16" s="818"/>
      <c r="C16" s="819"/>
      <c r="D16" s="831"/>
      <c r="E16" s="832"/>
      <c r="F16" s="832"/>
      <c r="G16" s="832"/>
      <c r="H16" s="832"/>
      <c r="I16" s="832"/>
      <c r="J16" s="832"/>
      <c r="K16" s="832"/>
      <c r="L16" s="832"/>
      <c r="M16" s="833"/>
      <c r="N16" s="845"/>
      <c r="O16" s="845"/>
      <c r="P16" s="388"/>
      <c r="Q16" s="388"/>
      <c r="R16" s="388"/>
    </row>
    <row r="17" spans="1:20" ht="23.25" customHeight="1" x14ac:dyDescent="0.2">
      <c r="A17" s="820"/>
      <c r="B17" s="821"/>
      <c r="C17" s="822"/>
      <c r="D17" s="834" t="s">
        <v>1039</v>
      </c>
      <c r="E17" s="835"/>
      <c r="F17" s="835"/>
      <c r="G17" s="835"/>
      <c r="H17" s="835"/>
      <c r="I17" s="835"/>
      <c r="J17" s="835"/>
      <c r="K17" s="835"/>
      <c r="L17" s="835"/>
      <c r="M17" s="836"/>
      <c r="N17" s="845"/>
      <c r="O17" s="845"/>
      <c r="P17" s="388"/>
      <c r="Q17" s="388"/>
      <c r="R17" s="388"/>
    </row>
    <row r="18" spans="1:20" ht="13.5" thickBot="1" x14ac:dyDescent="0.25">
      <c r="A18" s="846"/>
      <c r="B18" s="846"/>
      <c r="C18" s="846"/>
      <c r="D18" s="846"/>
      <c r="E18" s="846"/>
      <c r="F18" s="846"/>
      <c r="G18" s="846"/>
      <c r="H18" s="846"/>
      <c r="I18" s="846"/>
      <c r="J18" s="846"/>
      <c r="K18" s="846"/>
      <c r="L18" s="846"/>
      <c r="M18" s="846"/>
      <c r="N18" s="846"/>
      <c r="O18" s="846"/>
      <c r="P18" s="387"/>
      <c r="Q18" s="387"/>
      <c r="R18" s="387"/>
    </row>
    <row r="19" spans="1:20" ht="17.25" customHeight="1" thickBot="1" x14ac:dyDescent="0.25">
      <c r="A19" s="823" t="s">
        <v>1038</v>
      </c>
      <c r="B19" s="824"/>
      <c r="C19" s="824"/>
      <c r="D19" s="825">
        <v>46035</v>
      </c>
      <c r="E19" s="826"/>
      <c r="F19" s="827"/>
      <c r="G19" s="387"/>
      <c r="H19" s="387"/>
      <c r="I19" s="387"/>
      <c r="J19" s="387"/>
      <c r="K19" s="387"/>
      <c r="L19" s="387"/>
      <c r="M19" s="387"/>
      <c r="N19" s="387"/>
      <c r="O19" s="387"/>
      <c r="P19" s="387"/>
      <c r="Q19" s="387"/>
      <c r="R19" s="387"/>
    </row>
    <row r="20" spans="1:20" ht="13.5" customHeight="1" thickBot="1" x14ac:dyDescent="0.25">
      <c r="A20" s="387"/>
      <c r="B20" s="387"/>
      <c r="C20" s="387"/>
      <c r="D20" s="387"/>
      <c r="E20" s="387"/>
      <c r="F20" s="387"/>
      <c r="G20" s="387"/>
      <c r="H20" s="387"/>
      <c r="I20" s="387"/>
      <c r="J20" s="387"/>
      <c r="K20" s="387"/>
      <c r="L20" s="387"/>
      <c r="M20" s="387"/>
      <c r="N20" s="387"/>
      <c r="O20" s="387"/>
      <c r="P20" s="387"/>
      <c r="Q20" s="387"/>
      <c r="R20" s="387"/>
    </row>
    <row r="21" spans="1:20" ht="29.25" customHeight="1" thickBot="1" x14ac:dyDescent="0.25">
      <c r="A21" s="823" t="s">
        <v>1037</v>
      </c>
      <c r="B21" s="837"/>
      <c r="C21" s="386" t="s">
        <v>1036</v>
      </c>
      <c r="D21" s="842" t="s">
        <v>1035</v>
      </c>
      <c r="E21" s="843"/>
      <c r="F21" s="842" t="s">
        <v>1034</v>
      </c>
      <c r="G21" s="843"/>
      <c r="H21" s="842" t="s">
        <v>1031</v>
      </c>
      <c r="I21" s="843"/>
      <c r="J21" s="842" t="s">
        <v>171</v>
      </c>
      <c r="K21" s="843"/>
      <c r="L21" s="842" t="s">
        <v>1033</v>
      </c>
      <c r="M21" s="843"/>
      <c r="N21" s="823" t="s">
        <v>1032</v>
      </c>
      <c r="O21" s="837"/>
      <c r="P21" s="823" t="s">
        <v>1031</v>
      </c>
      <c r="Q21" s="824"/>
      <c r="R21" s="824"/>
      <c r="S21" s="824"/>
      <c r="T21" s="837"/>
    </row>
    <row r="22" spans="1:20" ht="55.5" customHeight="1" x14ac:dyDescent="0.2">
      <c r="A22" s="794" t="s">
        <v>1030</v>
      </c>
      <c r="B22" s="794"/>
      <c r="C22" s="840" t="s">
        <v>1029</v>
      </c>
      <c r="D22" s="794" t="s">
        <v>1028</v>
      </c>
      <c r="E22" s="794"/>
      <c r="F22" s="794" t="s">
        <v>1027</v>
      </c>
      <c r="G22" s="794"/>
      <c r="H22" s="794" t="s">
        <v>1026</v>
      </c>
      <c r="I22" s="794"/>
      <c r="J22" s="847">
        <v>1</v>
      </c>
      <c r="K22" s="848"/>
      <c r="L22" s="797" t="s">
        <v>484</v>
      </c>
      <c r="M22" s="796"/>
      <c r="N22" s="794" t="s">
        <v>1025</v>
      </c>
      <c r="O22" s="794"/>
      <c r="P22" s="802"/>
      <c r="Q22" s="802"/>
      <c r="R22" s="802"/>
      <c r="S22" s="802"/>
      <c r="T22" s="385"/>
    </row>
    <row r="23" spans="1:20" ht="50.25" customHeight="1" x14ac:dyDescent="0.2">
      <c r="A23" s="852" t="s">
        <v>1024</v>
      </c>
      <c r="B23" s="852"/>
      <c r="C23" s="844"/>
      <c r="D23" s="850" t="s">
        <v>1023</v>
      </c>
      <c r="E23" s="851"/>
      <c r="F23" s="850" t="s">
        <v>963</v>
      </c>
      <c r="G23" s="851"/>
      <c r="H23" s="850" t="s">
        <v>1022</v>
      </c>
      <c r="I23" s="851"/>
      <c r="J23" s="853" t="s">
        <v>985</v>
      </c>
      <c r="K23" s="796"/>
      <c r="L23" s="797" t="s">
        <v>420</v>
      </c>
      <c r="M23" s="796"/>
      <c r="N23" s="794" t="s">
        <v>1019</v>
      </c>
      <c r="O23" s="850"/>
      <c r="P23" s="382"/>
      <c r="Q23" s="382"/>
      <c r="R23" s="382"/>
      <c r="S23" s="381"/>
      <c r="T23" s="383"/>
    </row>
    <row r="24" spans="1:20" ht="50.25" customHeight="1" x14ac:dyDescent="0.2">
      <c r="A24" s="808" t="s">
        <v>989</v>
      </c>
      <c r="B24" s="809"/>
      <c r="C24" s="841"/>
      <c r="D24" s="850" t="s">
        <v>1021</v>
      </c>
      <c r="E24" s="851"/>
      <c r="F24" s="850" t="s">
        <v>983</v>
      </c>
      <c r="G24" s="851"/>
      <c r="H24" s="850" t="s">
        <v>1020</v>
      </c>
      <c r="I24" s="851"/>
      <c r="J24" s="853" t="s">
        <v>981</v>
      </c>
      <c r="K24" s="796"/>
      <c r="L24" s="797" t="s">
        <v>420</v>
      </c>
      <c r="M24" s="796"/>
      <c r="N24" s="794" t="s">
        <v>1019</v>
      </c>
      <c r="O24" s="794"/>
      <c r="P24" s="382"/>
      <c r="Q24" s="382"/>
      <c r="R24" s="382"/>
      <c r="S24" s="381"/>
      <c r="T24" s="383" t="str">
        <f t="shared" ref="T24:T38" si="0">IFERROR(AVERAGE(P24:S24),"")</f>
        <v/>
      </c>
    </row>
    <row r="25" spans="1:20" ht="50.25" customHeight="1" x14ac:dyDescent="0.2">
      <c r="A25" s="810"/>
      <c r="B25" s="811"/>
      <c r="C25" s="840" t="s">
        <v>1018</v>
      </c>
      <c r="D25" s="794" t="s">
        <v>1017</v>
      </c>
      <c r="E25" s="794"/>
      <c r="F25" s="794" t="s">
        <v>1016</v>
      </c>
      <c r="G25" s="794"/>
      <c r="H25" s="794" t="s">
        <v>1015</v>
      </c>
      <c r="I25" s="794"/>
      <c r="J25" s="795">
        <v>1</v>
      </c>
      <c r="K25" s="796"/>
      <c r="L25" s="797" t="s">
        <v>420</v>
      </c>
      <c r="M25" s="796"/>
      <c r="N25" s="794" t="s">
        <v>1014</v>
      </c>
      <c r="O25" s="794"/>
      <c r="P25" s="382"/>
      <c r="Q25" s="382"/>
      <c r="R25" s="382"/>
      <c r="S25" s="381"/>
      <c r="T25" s="383" t="str">
        <f t="shared" si="0"/>
        <v/>
      </c>
    </row>
    <row r="26" spans="1:20" ht="50.25" customHeight="1" x14ac:dyDescent="0.2">
      <c r="A26" s="812"/>
      <c r="B26" s="813"/>
      <c r="C26" s="841"/>
      <c r="D26" s="850" t="s">
        <v>1013</v>
      </c>
      <c r="E26" s="851"/>
      <c r="F26" s="850" t="s">
        <v>963</v>
      </c>
      <c r="G26" s="851"/>
      <c r="H26" s="850" t="s">
        <v>1012</v>
      </c>
      <c r="I26" s="851"/>
      <c r="J26" s="853" t="s">
        <v>985</v>
      </c>
      <c r="K26" s="796"/>
      <c r="L26" s="797" t="s">
        <v>420</v>
      </c>
      <c r="M26" s="796"/>
      <c r="N26" s="794" t="s">
        <v>998</v>
      </c>
      <c r="O26" s="794"/>
      <c r="P26" s="382"/>
      <c r="Q26" s="382"/>
      <c r="R26" s="382"/>
      <c r="S26" s="381"/>
      <c r="T26" s="383" t="str">
        <f t="shared" si="0"/>
        <v/>
      </c>
    </row>
    <row r="27" spans="1:20" ht="63.75" customHeight="1" x14ac:dyDescent="0.2">
      <c r="A27" s="808" t="s">
        <v>1011</v>
      </c>
      <c r="B27" s="809"/>
      <c r="C27" s="840" t="s">
        <v>1010</v>
      </c>
      <c r="D27" s="850" t="s">
        <v>1009</v>
      </c>
      <c r="E27" s="851"/>
      <c r="F27" s="850" t="s">
        <v>963</v>
      </c>
      <c r="G27" s="851"/>
      <c r="H27" s="850" t="s">
        <v>1008</v>
      </c>
      <c r="I27" s="851"/>
      <c r="J27" s="853" t="s">
        <v>985</v>
      </c>
      <c r="K27" s="796"/>
      <c r="L27" s="797" t="s">
        <v>969</v>
      </c>
      <c r="M27" s="796"/>
      <c r="N27" s="794" t="s">
        <v>998</v>
      </c>
      <c r="O27" s="794"/>
      <c r="P27" s="838"/>
      <c r="Q27" s="839"/>
      <c r="R27" s="838"/>
      <c r="S27" s="839"/>
      <c r="T27" s="383" t="str">
        <f t="shared" si="0"/>
        <v/>
      </c>
    </row>
    <row r="28" spans="1:20" ht="50.25" customHeight="1" x14ac:dyDescent="0.2">
      <c r="A28" s="812"/>
      <c r="B28" s="813"/>
      <c r="C28" s="841"/>
      <c r="D28" s="850" t="s">
        <v>1007</v>
      </c>
      <c r="E28" s="851"/>
      <c r="F28" s="850" t="s">
        <v>983</v>
      </c>
      <c r="G28" s="851"/>
      <c r="H28" s="850" t="s">
        <v>1006</v>
      </c>
      <c r="I28" s="851"/>
      <c r="J28" s="853" t="s">
        <v>981</v>
      </c>
      <c r="K28" s="796"/>
      <c r="L28" s="797" t="s">
        <v>969</v>
      </c>
      <c r="M28" s="796"/>
      <c r="N28" s="794" t="s">
        <v>998</v>
      </c>
      <c r="O28" s="794"/>
      <c r="P28" s="838"/>
      <c r="Q28" s="839"/>
      <c r="R28" s="838"/>
      <c r="S28" s="839"/>
      <c r="T28" s="383" t="str">
        <f t="shared" si="0"/>
        <v/>
      </c>
    </row>
    <row r="29" spans="1:20" ht="50.25" customHeight="1" x14ac:dyDescent="0.2">
      <c r="A29" s="852" t="s">
        <v>1005</v>
      </c>
      <c r="B29" s="852"/>
      <c r="C29" s="840" t="s">
        <v>1004</v>
      </c>
      <c r="D29" s="850" t="s">
        <v>1003</v>
      </c>
      <c r="E29" s="851"/>
      <c r="F29" s="850" t="s">
        <v>963</v>
      </c>
      <c r="G29" s="851"/>
      <c r="H29" s="850" t="s">
        <v>1002</v>
      </c>
      <c r="I29" s="851"/>
      <c r="J29" s="853" t="s">
        <v>985</v>
      </c>
      <c r="K29" s="796"/>
      <c r="L29" s="797" t="s">
        <v>420</v>
      </c>
      <c r="M29" s="796"/>
      <c r="N29" s="794" t="s">
        <v>998</v>
      </c>
      <c r="O29" s="794"/>
      <c r="P29" s="382"/>
      <c r="Q29" s="382"/>
      <c r="R29" s="382"/>
      <c r="S29" s="381"/>
      <c r="T29" s="383" t="str">
        <f t="shared" si="0"/>
        <v/>
      </c>
    </row>
    <row r="30" spans="1:20" ht="64.5" customHeight="1" x14ac:dyDescent="0.2">
      <c r="A30" s="794" t="s">
        <v>1001</v>
      </c>
      <c r="B30" s="794"/>
      <c r="C30" s="844"/>
      <c r="D30" s="794" t="s">
        <v>1000</v>
      </c>
      <c r="E30" s="794"/>
      <c r="F30" s="850" t="s">
        <v>963</v>
      </c>
      <c r="G30" s="851"/>
      <c r="H30" s="850" t="s">
        <v>999</v>
      </c>
      <c r="I30" s="851"/>
      <c r="J30" s="853" t="s">
        <v>985</v>
      </c>
      <c r="K30" s="796"/>
      <c r="L30" s="797" t="s">
        <v>420</v>
      </c>
      <c r="M30" s="796"/>
      <c r="N30" s="794" t="s">
        <v>998</v>
      </c>
      <c r="O30" s="794"/>
      <c r="P30" s="382"/>
      <c r="Q30" s="382"/>
      <c r="R30" s="382"/>
      <c r="S30" s="381"/>
      <c r="T30" s="383" t="str">
        <f t="shared" si="0"/>
        <v/>
      </c>
    </row>
    <row r="31" spans="1:20" ht="50.25" customHeight="1" x14ac:dyDescent="0.2">
      <c r="A31" s="794" t="s">
        <v>997</v>
      </c>
      <c r="B31" s="794"/>
      <c r="C31" s="841"/>
      <c r="D31" s="794" t="s">
        <v>996</v>
      </c>
      <c r="E31" s="794"/>
      <c r="F31" s="850" t="s">
        <v>963</v>
      </c>
      <c r="G31" s="851"/>
      <c r="H31" s="850" t="s">
        <v>995</v>
      </c>
      <c r="I31" s="851"/>
      <c r="J31" s="795">
        <v>1</v>
      </c>
      <c r="K31" s="796"/>
      <c r="L31" s="797" t="s">
        <v>420</v>
      </c>
      <c r="M31" s="796"/>
      <c r="N31" s="794" t="s">
        <v>994</v>
      </c>
      <c r="O31" s="794"/>
      <c r="P31" s="382"/>
      <c r="Q31" s="382"/>
      <c r="R31" s="382"/>
      <c r="S31" s="381"/>
      <c r="T31" s="383" t="str">
        <f t="shared" si="0"/>
        <v/>
      </c>
    </row>
    <row r="32" spans="1:20" ht="81" customHeight="1" x14ac:dyDescent="0.2">
      <c r="A32" s="794" t="s">
        <v>993</v>
      </c>
      <c r="B32" s="794"/>
      <c r="C32" s="384" t="s">
        <v>377</v>
      </c>
      <c r="D32" s="850" t="s">
        <v>992</v>
      </c>
      <c r="E32" s="851"/>
      <c r="F32" s="850" t="s">
        <v>963</v>
      </c>
      <c r="G32" s="851"/>
      <c r="H32" s="850" t="s">
        <v>991</v>
      </c>
      <c r="I32" s="851"/>
      <c r="J32" s="853" t="s">
        <v>985</v>
      </c>
      <c r="K32" s="796"/>
      <c r="L32" s="797" t="s">
        <v>420</v>
      </c>
      <c r="M32" s="796"/>
      <c r="N32" s="794" t="s">
        <v>990</v>
      </c>
      <c r="O32" s="794"/>
      <c r="P32" s="382"/>
      <c r="Q32" s="382"/>
      <c r="R32" s="382"/>
      <c r="S32" s="381"/>
      <c r="T32" s="383" t="str">
        <f t="shared" si="0"/>
        <v/>
      </c>
    </row>
    <row r="33" spans="1:38" ht="50.25" customHeight="1" x14ac:dyDescent="0.2">
      <c r="A33" s="808" t="s">
        <v>989</v>
      </c>
      <c r="B33" s="809"/>
      <c r="C33" s="840" t="s">
        <v>158</v>
      </c>
      <c r="D33" s="794" t="s">
        <v>988</v>
      </c>
      <c r="E33" s="794"/>
      <c r="F33" s="794" t="s">
        <v>987</v>
      </c>
      <c r="G33" s="794"/>
      <c r="H33" s="794" t="s">
        <v>986</v>
      </c>
      <c r="I33" s="794"/>
      <c r="J33" s="853" t="s">
        <v>985</v>
      </c>
      <c r="K33" s="796"/>
      <c r="L33" s="797" t="s">
        <v>420</v>
      </c>
      <c r="M33" s="796"/>
      <c r="N33" s="794" t="s">
        <v>980</v>
      </c>
      <c r="O33" s="794"/>
      <c r="P33" s="382"/>
      <c r="Q33" s="382"/>
      <c r="R33" s="382"/>
      <c r="S33" s="381"/>
      <c r="T33" s="383" t="str">
        <f t="shared" si="0"/>
        <v/>
      </c>
    </row>
    <row r="34" spans="1:38" ht="50.25" customHeight="1" x14ac:dyDescent="0.2">
      <c r="A34" s="810"/>
      <c r="B34" s="811"/>
      <c r="C34" s="841"/>
      <c r="D34" s="850" t="s">
        <v>984</v>
      </c>
      <c r="E34" s="851"/>
      <c r="F34" s="850" t="s">
        <v>983</v>
      </c>
      <c r="G34" s="851"/>
      <c r="H34" s="850" t="s">
        <v>982</v>
      </c>
      <c r="I34" s="851"/>
      <c r="J34" s="853" t="s">
        <v>981</v>
      </c>
      <c r="K34" s="796"/>
      <c r="L34" s="797" t="s">
        <v>420</v>
      </c>
      <c r="M34" s="796"/>
      <c r="N34" s="794" t="s">
        <v>980</v>
      </c>
      <c r="O34" s="794"/>
      <c r="P34" s="382"/>
      <c r="Q34" s="382"/>
      <c r="R34" s="382"/>
      <c r="S34" s="381"/>
      <c r="T34" s="383" t="str">
        <f t="shared" si="0"/>
        <v/>
      </c>
    </row>
    <row r="35" spans="1:38" ht="50.25" customHeight="1" x14ac:dyDescent="0.2">
      <c r="A35" s="812"/>
      <c r="B35" s="813"/>
      <c r="C35" s="384" t="s">
        <v>979</v>
      </c>
      <c r="D35" s="794" t="s">
        <v>978</v>
      </c>
      <c r="E35" s="794"/>
      <c r="F35" s="794" t="s">
        <v>977</v>
      </c>
      <c r="G35" s="794"/>
      <c r="H35" s="794" t="s">
        <v>976</v>
      </c>
      <c r="I35" s="794"/>
      <c r="J35" s="795">
        <v>1</v>
      </c>
      <c r="K35" s="796"/>
      <c r="L35" s="797" t="s">
        <v>420</v>
      </c>
      <c r="M35" s="796"/>
      <c r="N35" s="794" t="s">
        <v>975</v>
      </c>
      <c r="O35" s="794"/>
      <c r="P35" s="382"/>
      <c r="Q35" s="382"/>
      <c r="R35" s="382"/>
      <c r="S35" s="381"/>
      <c r="T35" s="383" t="str">
        <f t="shared" si="0"/>
        <v/>
      </c>
    </row>
    <row r="36" spans="1:38" ht="50.25" customHeight="1" x14ac:dyDescent="0.2">
      <c r="A36" s="794" t="s">
        <v>974</v>
      </c>
      <c r="B36" s="794"/>
      <c r="C36" s="794" t="s">
        <v>973</v>
      </c>
      <c r="D36" s="794" t="s">
        <v>972</v>
      </c>
      <c r="E36" s="794"/>
      <c r="F36" s="794" t="s">
        <v>971</v>
      </c>
      <c r="G36" s="794"/>
      <c r="H36" s="794" t="s">
        <v>970</v>
      </c>
      <c r="I36" s="794"/>
      <c r="J36" s="803">
        <v>1</v>
      </c>
      <c r="K36" s="804"/>
      <c r="L36" s="804" t="s">
        <v>969</v>
      </c>
      <c r="M36" s="804"/>
      <c r="N36" s="794" t="s">
        <v>968</v>
      </c>
      <c r="O36" s="794"/>
      <c r="P36" s="849"/>
      <c r="Q36" s="849"/>
      <c r="R36" s="849"/>
      <c r="S36" s="849"/>
      <c r="T36" s="380" t="str">
        <f t="shared" si="0"/>
        <v/>
      </c>
    </row>
    <row r="37" spans="1:38" ht="50.25" customHeight="1" x14ac:dyDescent="0.2">
      <c r="A37" s="794"/>
      <c r="B37" s="794"/>
      <c r="C37" s="794"/>
      <c r="D37" s="794" t="s">
        <v>967</v>
      </c>
      <c r="E37" s="794"/>
      <c r="F37" s="794" t="s">
        <v>963</v>
      </c>
      <c r="G37" s="794"/>
      <c r="H37" s="794" t="s">
        <v>966</v>
      </c>
      <c r="I37" s="794"/>
      <c r="J37" s="803">
        <v>1</v>
      </c>
      <c r="K37" s="804"/>
      <c r="L37" s="804" t="s">
        <v>420</v>
      </c>
      <c r="M37" s="804"/>
      <c r="N37" s="794" t="s">
        <v>965</v>
      </c>
      <c r="O37" s="794"/>
      <c r="P37" s="382"/>
      <c r="Q37" s="382"/>
      <c r="R37" s="382"/>
      <c r="S37" s="381"/>
      <c r="T37" s="380" t="str">
        <f t="shared" si="0"/>
        <v/>
      </c>
    </row>
    <row r="38" spans="1:38" ht="50.25" customHeight="1" thickBot="1" x14ac:dyDescent="0.25">
      <c r="A38" s="794"/>
      <c r="B38" s="794"/>
      <c r="C38" s="794"/>
      <c r="D38" s="794" t="s">
        <v>964</v>
      </c>
      <c r="E38" s="794"/>
      <c r="F38" s="794" t="s">
        <v>963</v>
      </c>
      <c r="G38" s="794"/>
      <c r="H38" s="794" t="s">
        <v>962</v>
      </c>
      <c r="I38" s="794"/>
      <c r="J38" s="803">
        <v>1</v>
      </c>
      <c r="K38" s="804"/>
      <c r="L38" s="804" t="s">
        <v>420</v>
      </c>
      <c r="M38" s="804"/>
      <c r="N38" s="794" t="s">
        <v>961</v>
      </c>
      <c r="O38" s="794"/>
      <c r="P38" s="379"/>
      <c r="Q38" s="378"/>
      <c r="R38" s="378"/>
      <c r="S38" s="377"/>
      <c r="T38" s="377" t="str">
        <f t="shared" si="0"/>
        <v/>
      </c>
    </row>
    <row r="39" spans="1:38" ht="18" customHeight="1" thickBot="1" x14ac:dyDescent="0.25">
      <c r="A39" s="857"/>
      <c r="B39" s="857"/>
      <c r="C39" s="857"/>
      <c r="D39" s="857"/>
      <c r="E39" s="857"/>
      <c r="F39" s="857"/>
      <c r="G39" s="857"/>
      <c r="H39" s="857"/>
      <c r="I39" s="857"/>
      <c r="J39" s="857"/>
      <c r="K39" s="857"/>
      <c r="L39" s="857"/>
      <c r="M39" s="857"/>
      <c r="N39" s="857"/>
      <c r="O39" s="857"/>
      <c r="P39" s="791" t="s">
        <v>960</v>
      </c>
      <c r="Q39" s="792"/>
      <c r="R39" s="792"/>
      <c r="S39" s="793"/>
      <c r="T39" s="376" t="str">
        <f>IFERROR(AVERAGE(T22:T38),"")</f>
        <v/>
      </c>
    </row>
    <row r="40" spans="1:38" ht="13.5" thickBot="1" x14ac:dyDescent="0.25">
      <c r="A40" s="375"/>
      <c r="B40" s="375"/>
      <c r="C40" s="375"/>
      <c r="D40" s="375"/>
      <c r="E40" s="375"/>
      <c r="F40" s="375"/>
      <c r="G40" s="375"/>
      <c r="H40" s="375"/>
      <c r="I40" s="375"/>
      <c r="J40" s="375"/>
      <c r="K40" s="375"/>
      <c r="L40" s="375"/>
      <c r="M40" s="375"/>
      <c r="N40" s="375"/>
      <c r="O40" s="375"/>
      <c r="P40" s="375"/>
      <c r="Q40" s="375"/>
      <c r="R40" s="375"/>
      <c r="S40" s="374"/>
      <c r="T40" s="374"/>
    </row>
    <row r="41" spans="1:38" ht="13.5" customHeight="1" thickBot="1" x14ac:dyDescent="0.25">
      <c r="A41" s="788" t="s">
        <v>400</v>
      </c>
      <c r="B41" s="789"/>
      <c r="C41" s="789"/>
      <c r="D41" s="789"/>
      <c r="E41" s="789"/>
      <c r="F41" s="789"/>
      <c r="G41" s="789"/>
      <c r="H41" s="789"/>
      <c r="I41" s="789"/>
      <c r="J41" s="789"/>
      <c r="K41" s="789"/>
      <c r="L41" s="789"/>
      <c r="M41" s="789"/>
      <c r="N41" s="789"/>
      <c r="O41" s="789"/>
      <c r="P41" s="789"/>
      <c r="Q41" s="789"/>
      <c r="R41" s="789"/>
      <c r="S41" s="789"/>
      <c r="T41" s="790"/>
      <c r="U41" s="373"/>
      <c r="V41" s="373"/>
      <c r="W41" s="373"/>
      <c r="X41" s="373"/>
      <c r="Y41" s="373"/>
      <c r="Z41" s="373"/>
      <c r="AA41" s="373"/>
      <c r="AB41" s="373"/>
      <c r="AC41" s="373"/>
      <c r="AD41" s="373"/>
      <c r="AE41" s="373"/>
      <c r="AF41" s="373"/>
      <c r="AG41" s="373"/>
      <c r="AH41" s="373"/>
      <c r="AI41" s="373"/>
      <c r="AJ41" s="373"/>
      <c r="AK41" s="373"/>
      <c r="AL41" s="373"/>
    </row>
    <row r="42" spans="1:38" x14ac:dyDescent="0.2">
      <c r="A42" s="798"/>
      <c r="B42" s="799"/>
      <c r="C42" s="799"/>
      <c r="D42" s="799"/>
      <c r="E42" s="799"/>
      <c r="F42" s="800"/>
      <c r="G42" s="805" t="s">
        <v>401</v>
      </c>
      <c r="H42" s="806"/>
      <c r="I42" s="806"/>
      <c r="J42" s="806"/>
      <c r="K42" s="806"/>
      <c r="L42" s="807"/>
      <c r="M42" s="801"/>
      <c r="N42" s="799"/>
      <c r="O42" s="799"/>
      <c r="P42" s="799"/>
      <c r="Q42" s="799"/>
      <c r="R42" s="799"/>
      <c r="S42" s="799"/>
      <c r="T42" s="799"/>
      <c r="U42" s="370"/>
      <c r="V42" s="370"/>
      <c r="W42" s="370"/>
      <c r="X42" s="370"/>
      <c r="Y42" s="854"/>
      <c r="Z42" s="854"/>
      <c r="AA42" s="854"/>
      <c r="AB42" s="854"/>
      <c r="AC42" s="854"/>
      <c r="AD42" s="854"/>
      <c r="AE42" s="854"/>
      <c r="AF42" s="854"/>
      <c r="AG42" s="854"/>
      <c r="AH42" s="854"/>
      <c r="AI42" s="854"/>
      <c r="AJ42" s="854"/>
      <c r="AK42" s="854"/>
      <c r="AL42" s="854"/>
    </row>
    <row r="43" spans="1:38" ht="24" customHeight="1" x14ac:dyDescent="0.2">
      <c r="A43" s="782" t="s">
        <v>959</v>
      </c>
      <c r="B43" s="783"/>
      <c r="C43" s="772"/>
      <c r="D43" s="773"/>
      <c r="E43" s="773"/>
      <c r="F43" s="773"/>
      <c r="G43" s="773"/>
      <c r="H43" s="773"/>
      <c r="I43" s="773"/>
      <c r="J43" s="773"/>
      <c r="K43" s="773"/>
      <c r="L43" s="773"/>
      <c r="M43" s="773"/>
      <c r="N43" s="773"/>
      <c r="O43" s="773"/>
      <c r="P43" s="773"/>
      <c r="Q43" s="773"/>
      <c r="R43" s="773"/>
      <c r="S43" s="773"/>
      <c r="T43" s="774"/>
      <c r="U43" s="372"/>
      <c r="V43" s="372"/>
      <c r="W43" s="372"/>
      <c r="X43" s="372"/>
      <c r="Y43" s="372"/>
      <c r="Z43" s="372"/>
      <c r="AA43" s="372"/>
      <c r="AB43" s="372"/>
      <c r="AC43" s="372"/>
      <c r="AD43" s="372"/>
      <c r="AE43" s="372"/>
      <c r="AF43" s="372"/>
      <c r="AG43" s="372"/>
      <c r="AH43" s="372"/>
      <c r="AI43" s="372"/>
      <c r="AJ43" s="372"/>
      <c r="AK43" s="372"/>
      <c r="AL43" s="372"/>
    </row>
    <row r="44" spans="1:38" ht="24" customHeight="1" x14ac:dyDescent="0.2">
      <c r="A44" s="784"/>
      <c r="B44" s="785"/>
      <c r="C44" s="775"/>
      <c r="D44" s="776"/>
      <c r="E44" s="776"/>
      <c r="F44" s="776"/>
      <c r="G44" s="776"/>
      <c r="H44" s="776"/>
      <c r="I44" s="776"/>
      <c r="J44" s="776"/>
      <c r="K44" s="776"/>
      <c r="L44" s="776"/>
      <c r="M44" s="776"/>
      <c r="N44" s="776"/>
      <c r="O44" s="776"/>
      <c r="P44" s="776"/>
      <c r="Q44" s="776"/>
      <c r="R44" s="776"/>
      <c r="S44" s="776"/>
      <c r="T44" s="777"/>
      <c r="U44" s="372"/>
      <c r="V44" s="372"/>
      <c r="W44" s="372"/>
      <c r="X44" s="372"/>
      <c r="Y44" s="372"/>
      <c r="Z44" s="372"/>
      <c r="AA44" s="372"/>
      <c r="AB44" s="372"/>
      <c r="AC44" s="372"/>
      <c r="AD44" s="372"/>
      <c r="AE44" s="372"/>
      <c r="AF44" s="372"/>
      <c r="AG44" s="372"/>
      <c r="AH44" s="372"/>
      <c r="AI44" s="372"/>
      <c r="AJ44" s="372"/>
      <c r="AK44" s="372"/>
      <c r="AL44" s="372"/>
    </row>
    <row r="45" spans="1:38" ht="32.25" customHeight="1" x14ac:dyDescent="0.2">
      <c r="A45" s="175" t="s">
        <v>403</v>
      </c>
      <c r="B45" s="768"/>
      <c r="C45" s="769"/>
      <c r="D45" s="769"/>
      <c r="E45" s="769"/>
      <c r="F45" s="769"/>
      <c r="G45" s="769"/>
      <c r="H45" s="770"/>
      <c r="I45" s="771" t="s">
        <v>149</v>
      </c>
      <c r="J45" s="771"/>
      <c r="K45" s="771"/>
      <c r="L45" s="771"/>
      <c r="M45" s="771"/>
      <c r="N45" s="175" t="s">
        <v>704</v>
      </c>
      <c r="O45" s="181"/>
      <c r="P45" s="771" t="s">
        <v>405</v>
      </c>
      <c r="Q45" s="771"/>
      <c r="R45" s="771"/>
      <c r="S45" s="767" t="s">
        <v>179</v>
      </c>
      <c r="T45" s="767"/>
      <c r="U45" s="372"/>
      <c r="V45" s="855"/>
      <c r="W45" s="855"/>
      <c r="X45" s="855"/>
      <c r="Y45" s="856"/>
      <c r="Z45" s="856"/>
      <c r="AA45" s="856"/>
      <c r="AB45" s="856"/>
      <c r="AC45" s="856"/>
      <c r="AD45" s="856"/>
      <c r="AE45" s="856"/>
      <c r="AF45" s="856"/>
      <c r="AG45" s="856"/>
      <c r="AH45" s="854"/>
      <c r="AI45" s="854"/>
      <c r="AJ45" s="854"/>
      <c r="AK45" s="854"/>
      <c r="AL45" s="371"/>
    </row>
    <row r="46" spans="1:38" ht="12.75" customHeight="1" x14ac:dyDescent="0.2">
      <c r="A46" s="865"/>
      <c r="B46" s="866"/>
      <c r="C46" s="866"/>
      <c r="D46" s="867"/>
      <c r="E46" s="868" t="s">
        <v>406</v>
      </c>
      <c r="F46" s="869"/>
      <c r="G46" s="869"/>
      <c r="H46" s="869"/>
      <c r="I46" s="869"/>
      <c r="J46" s="869"/>
      <c r="K46" s="869"/>
      <c r="L46" s="870"/>
      <c r="M46" s="871"/>
      <c r="N46" s="866"/>
      <c r="O46" s="866"/>
      <c r="P46" s="369"/>
      <c r="Q46" s="369"/>
      <c r="R46" s="369"/>
      <c r="S46" s="370"/>
      <c r="T46" s="370"/>
      <c r="U46" s="370"/>
      <c r="V46" s="370"/>
      <c r="W46" s="370"/>
      <c r="X46" s="370"/>
      <c r="Y46" s="854"/>
      <c r="Z46" s="854"/>
      <c r="AA46" s="854"/>
      <c r="AB46" s="854"/>
      <c r="AC46" s="854"/>
      <c r="AD46" s="854"/>
      <c r="AE46" s="854"/>
      <c r="AF46" s="854"/>
      <c r="AG46" s="854"/>
      <c r="AH46" s="854"/>
      <c r="AI46" s="854"/>
      <c r="AJ46" s="854"/>
      <c r="AK46" s="854"/>
      <c r="AL46" s="854"/>
    </row>
    <row r="47" spans="1:38" ht="24" customHeight="1" x14ac:dyDescent="0.2">
      <c r="A47" s="782" t="s">
        <v>958</v>
      </c>
      <c r="B47" s="786"/>
      <c r="C47" s="772"/>
      <c r="D47" s="773"/>
      <c r="E47" s="773"/>
      <c r="F47" s="773"/>
      <c r="G47" s="773"/>
      <c r="H47" s="773"/>
      <c r="I47" s="773"/>
      <c r="J47" s="773"/>
      <c r="K47" s="773"/>
      <c r="L47" s="773"/>
      <c r="M47" s="773"/>
      <c r="N47" s="773"/>
      <c r="O47" s="773"/>
      <c r="P47" s="773"/>
      <c r="Q47" s="773"/>
      <c r="R47" s="773"/>
      <c r="S47" s="773"/>
      <c r="T47" s="774"/>
    </row>
    <row r="48" spans="1:38" ht="24" customHeight="1" x14ac:dyDescent="0.2">
      <c r="A48" s="784"/>
      <c r="B48" s="787"/>
      <c r="C48" s="775"/>
      <c r="D48" s="776"/>
      <c r="E48" s="776"/>
      <c r="F48" s="776"/>
      <c r="G48" s="776"/>
      <c r="H48" s="776"/>
      <c r="I48" s="776"/>
      <c r="J48" s="776"/>
      <c r="K48" s="776"/>
      <c r="L48" s="776"/>
      <c r="M48" s="776"/>
      <c r="N48" s="776"/>
      <c r="O48" s="776"/>
      <c r="P48" s="776"/>
      <c r="Q48" s="776"/>
      <c r="R48" s="776"/>
      <c r="S48" s="776"/>
      <c r="T48" s="777"/>
    </row>
    <row r="49" spans="1:20" ht="32.25" customHeight="1" thickBot="1" x14ac:dyDescent="0.25">
      <c r="A49" s="175" t="s">
        <v>403</v>
      </c>
      <c r="B49" s="768"/>
      <c r="C49" s="769"/>
      <c r="D49" s="769"/>
      <c r="E49" s="769"/>
      <c r="F49" s="769"/>
      <c r="G49" s="769"/>
      <c r="H49" s="770"/>
      <c r="I49" s="771" t="s">
        <v>149</v>
      </c>
      <c r="J49" s="771"/>
      <c r="K49" s="771"/>
      <c r="L49" s="771"/>
      <c r="M49" s="771"/>
      <c r="N49" s="175" t="s">
        <v>704</v>
      </c>
      <c r="O49" s="181"/>
      <c r="P49" s="771" t="s">
        <v>405</v>
      </c>
      <c r="Q49" s="771"/>
      <c r="R49" s="771"/>
      <c r="S49" s="767" t="s">
        <v>179</v>
      </c>
      <c r="T49" s="767"/>
    </row>
    <row r="50" spans="1:20" x14ac:dyDescent="0.2">
      <c r="A50" s="858"/>
      <c r="B50" s="859"/>
      <c r="C50" s="859"/>
      <c r="D50" s="860"/>
      <c r="E50" s="861" t="s">
        <v>408</v>
      </c>
      <c r="F50" s="862"/>
      <c r="G50" s="862"/>
      <c r="H50" s="862"/>
      <c r="I50" s="862"/>
      <c r="J50" s="862"/>
      <c r="K50" s="862"/>
      <c r="L50" s="863"/>
      <c r="M50" s="864"/>
      <c r="N50" s="859"/>
      <c r="O50" s="859"/>
      <c r="P50" s="369"/>
      <c r="Q50" s="369"/>
      <c r="R50" s="369"/>
    </row>
    <row r="51" spans="1:20" ht="24" customHeight="1" x14ac:dyDescent="0.2">
      <c r="A51" s="782" t="s">
        <v>957</v>
      </c>
      <c r="B51" s="786"/>
      <c r="C51" s="772"/>
      <c r="D51" s="773"/>
      <c r="E51" s="773"/>
      <c r="F51" s="773"/>
      <c r="G51" s="773"/>
      <c r="H51" s="773"/>
      <c r="I51" s="773"/>
      <c r="J51" s="773"/>
      <c r="K51" s="773"/>
      <c r="L51" s="773"/>
      <c r="M51" s="773"/>
      <c r="N51" s="773"/>
      <c r="O51" s="773"/>
      <c r="P51" s="773"/>
      <c r="Q51" s="773"/>
      <c r="R51" s="773"/>
      <c r="S51" s="773"/>
      <c r="T51" s="774"/>
    </row>
    <row r="52" spans="1:20" ht="24" customHeight="1" x14ac:dyDescent="0.2">
      <c r="A52" s="784"/>
      <c r="B52" s="787"/>
      <c r="C52" s="775"/>
      <c r="D52" s="776"/>
      <c r="E52" s="776"/>
      <c r="F52" s="776"/>
      <c r="G52" s="776"/>
      <c r="H52" s="776"/>
      <c r="I52" s="776"/>
      <c r="J52" s="776"/>
      <c r="K52" s="776"/>
      <c r="L52" s="776"/>
      <c r="M52" s="776"/>
      <c r="N52" s="776"/>
      <c r="O52" s="776"/>
      <c r="P52" s="776"/>
      <c r="Q52" s="776"/>
      <c r="R52" s="776"/>
      <c r="S52" s="776"/>
      <c r="T52" s="777"/>
    </row>
    <row r="53" spans="1:20" ht="32.25" customHeight="1" thickBot="1" x14ac:dyDescent="0.25">
      <c r="A53" s="175" t="s">
        <v>403</v>
      </c>
      <c r="B53" s="768"/>
      <c r="C53" s="769"/>
      <c r="D53" s="769"/>
      <c r="E53" s="769"/>
      <c r="F53" s="769"/>
      <c r="G53" s="769"/>
      <c r="H53" s="770"/>
      <c r="I53" s="771" t="s">
        <v>149</v>
      </c>
      <c r="J53" s="771"/>
      <c r="K53" s="771"/>
      <c r="L53" s="771"/>
      <c r="M53" s="771"/>
      <c r="N53" s="175" t="s">
        <v>704</v>
      </c>
      <c r="O53" s="181"/>
      <c r="P53" s="771" t="s">
        <v>405</v>
      </c>
      <c r="Q53" s="771"/>
      <c r="R53" s="771"/>
      <c r="S53" s="767" t="s">
        <v>179</v>
      </c>
      <c r="T53" s="767"/>
    </row>
    <row r="54" spans="1:20" x14ac:dyDescent="0.2">
      <c r="A54" s="858"/>
      <c r="B54" s="859"/>
      <c r="C54" s="859"/>
      <c r="D54" s="860"/>
      <c r="E54" s="861" t="s">
        <v>410</v>
      </c>
      <c r="F54" s="862"/>
      <c r="G54" s="862"/>
      <c r="H54" s="862"/>
      <c r="I54" s="862"/>
      <c r="J54" s="862"/>
      <c r="K54" s="862"/>
      <c r="L54" s="863"/>
      <c r="M54" s="864"/>
      <c r="N54" s="859"/>
      <c r="O54" s="859"/>
      <c r="P54" s="369"/>
      <c r="Q54" s="369"/>
      <c r="R54" s="369"/>
    </row>
    <row r="55" spans="1:20" ht="24" customHeight="1" x14ac:dyDescent="0.2">
      <c r="A55" s="782" t="s">
        <v>956</v>
      </c>
      <c r="B55" s="786"/>
      <c r="C55" s="772"/>
      <c r="D55" s="773"/>
      <c r="E55" s="773"/>
      <c r="F55" s="773"/>
      <c r="G55" s="773"/>
      <c r="H55" s="773"/>
      <c r="I55" s="773"/>
      <c r="J55" s="773"/>
      <c r="K55" s="773"/>
      <c r="L55" s="773"/>
      <c r="M55" s="773"/>
      <c r="N55" s="773"/>
      <c r="O55" s="773"/>
      <c r="P55" s="773"/>
      <c r="Q55" s="773"/>
      <c r="R55" s="773"/>
      <c r="S55" s="773"/>
      <c r="T55" s="774"/>
    </row>
    <row r="56" spans="1:20" ht="24" customHeight="1" x14ac:dyDescent="0.2">
      <c r="A56" s="784"/>
      <c r="B56" s="787"/>
      <c r="C56" s="775"/>
      <c r="D56" s="776"/>
      <c r="E56" s="776"/>
      <c r="F56" s="776"/>
      <c r="G56" s="776"/>
      <c r="H56" s="776"/>
      <c r="I56" s="776"/>
      <c r="J56" s="776"/>
      <c r="K56" s="776"/>
      <c r="L56" s="776"/>
      <c r="M56" s="776"/>
      <c r="N56" s="776"/>
      <c r="O56" s="776"/>
      <c r="P56" s="776"/>
      <c r="Q56" s="776"/>
      <c r="R56" s="776"/>
      <c r="S56" s="776"/>
      <c r="T56" s="777"/>
    </row>
    <row r="57" spans="1:20" ht="32.25" customHeight="1" thickBot="1" x14ac:dyDescent="0.25">
      <c r="A57" s="175" t="s">
        <v>403</v>
      </c>
      <c r="B57" s="768"/>
      <c r="C57" s="769"/>
      <c r="D57" s="769"/>
      <c r="E57" s="769"/>
      <c r="F57" s="769"/>
      <c r="G57" s="769"/>
      <c r="H57" s="770"/>
      <c r="I57" s="771" t="s">
        <v>149</v>
      </c>
      <c r="J57" s="771"/>
      <c r="K57" s="771"/>
      <c r="L57" s="771"/>
      <c r="M57" s="771"/>
      <c r="N57" s="175" t="s">
        <v>704</v>
      </c>
      <c r="O57" s="181"/>
      <c r="P57" s="771" t="s">
        <v>405</v>
      </c>
      <c r="Q57" s="771"/>
      <c r="R57" s="771"/>
      <c r="S57" s="767" t="s">
        <v>179</v>
      </c>
      <c r="T57" s="767"/>
    </row>
    <row r="58" spans="1:20" x14ac:dyDescent="0.2">
      <c r="A58" s="858"/>
      <c r="B58" s="859"/>
      <c r="C58" s="859"/>
      <c r="D58" s="860"/>
      <c r="E58" s="861" t="s">
        <v>955</v>
      </c>
      <c r="F58" s="862"/>
      <c r="G58" s="862"/>
      <c r="H58" s="862"/>
      <c r="I58" s="862"/>
      <c r="J58" s="862"/>
      <c r="K58" s="862"/>
      <c r="L58" s="863"/>
      <c r="M58" s="864"/>
      <c r="N58" s="859"/>
      <c r="O58" s="859"/>
      <c r="P58" s="369"/>
      <c r="Q58" s="369"/>
      <c r="R58" s="369"/>
    </row>
    <row r="59" spans="1:20" ht="24" customHeight="1" x14ac:dyDescent="0.2">
      <c r="A59" s="782" t="s">
        <v>954</v>
      </c>
      <c r="B59" s="786"/>
      <c r="C59" s="772"/>
      <c r="D59" s="773"/>
      <c r="E59" s="773"/>
      <c r="F59" s="773"/>
      <c r="G59" s="773"/>
      <c r="H59" s="773"/>
      <c r="I59" s="773"/>
      <c r="J59" s="773"/>
      <c r="K59" s="773"/>
      <c r="L59" s="773"/>
      <c r="M59" s="773"/>
      <c r="N59" s="773"/>
      <c r="O59" s="773"/>
      <c r="P59" s="773"/>
      <c r="Q59" s="773"/>
      <c r="R59" s="773"/>
      <c r="S59" s="773"/>
      <c r="T59" s="774"/>
    </row>
    <row r="60" spans="1:20" ht="24" customHeight="1" x14ac:dyDescent="0.2">
      <c r="A60" s="784"/>
      <c r="B60" s="787"/>
      <c r="C60" s="775"/>
      <c r="D60" s="776"/>
      <c r="E60" s="776"/>
      <c r="F60" s="776"/>
      <c r="G60" s="776"/>
      <c r="H60" s="776"/>
      <c r="I60" s="776"/>
      <c r="J60" s="776"/>
      <c r="K60" s="776"/>
      <c r="L60" s="776"/>
      <c r="M60" s="776"/>
      <c r="N60" s="776"/>
      <c r="O60" s="776"/>
      <c r="P60" s="776"/>
      <c r="Q60" s="776"/>
      <c r="R60" s="776"/>
      <c r="S60" s="776"/>
      <c r="T60" s="777"/>
    </row>
    <row r="61" spans="1:20" ht="32.25" customHeight="1" x14ac:dyDescent="0.2">
      <c r="A61" s="175" t="s">
        <v>403</v>
      </c>
      <c r="B61" s="768"/>
      <c r="C61" s="769"/>
      <c r="D61" s="769"/>
      <c r="E61" s="769"/>
      <c r="F61" s="769"/>
      <c r="G61" s="769"/>
      <c r="H61" s="770"/>
      <c r="I61" s="771" t="s">
        <v>149</v>
      </c>
      <c r="J61" s="771"/>
      <c r="K61" s="771"/>
      <c r="L61" s="771"/>
      <c r="M61" s="771"/>
      <c r="N61" s="175" t="s">
        <v>704</v>
      </c>
      <c r="O61" s="181"/>
      <c r="P61" s="771" t="s">
        <v>405</v>
      </c>
      <c r="Q61" s="771"/>
      <c r="R61" s="771"/>
      <c r="S61" s="767" t="s">
        <v>179</v>
      </c>
      <c r="T61" s="767"/>
    </row>
    <row r="64" spans="1:20" ht="18" thickBot="1" x14ac:dyDescent="0.25">
      <c r="B64" s="778"/>
      <c r="C64" s="778"/>
      <c r="D64" s="778"/>
      <c r="E64" s="778"/>
    </row>
    <row r="65" spans="2:7" ht="18" thickBot="1" x14ac:dyDescent="0.25">
      <c r="B65" s="781" t="s">
        <v>393</v>
      </c>
      <c r="C65" s="780"/>
      <c r="D65" s="779" t="s">
        <v>394</v>
      </c>
      <c r="E65" s="780"/>
      <c r="F65" s="779" t="s">
        <v>395</v>
      </c>
      <c r="G65" s="780"/>
    </row>
    <row r="66" spans="2:7" ht="28.5" customHeight="1" x14ac:dyDescent="0.2">
      <c r="B66" s="367" t="s">
        <v>396</v>
      </c>
      <c r="C66" s="368" t="s">
        <v>397</v>
      </c>
      <c r="D66" s="367" t="s">
        <v>396</v>
      </c>
      <c r="E66" s="366" t="s">
        <v>398</v>
      </c>
      <c r="F66" s="367" t="s">
        <v>396</v>
      </c>
      <c r="G66" s="366" t="s">
        <v>953</v>
      </c>
    </row>
    <row r="67" spans="2:7" ht="38.25" customHeight="1" thickBot="1" x14ac:dyDescent="0.25">
      <c r="B67" s="364" t="s">
        <v>399</v>
      </c>
      <c r="C67" s="365"/>
      <c r="D67" s="364" t="s">
        <v>399</v>
      </c>
      <c r="E67" s="363"/>
      <c r="F67" s="364" t="s">
        <v>399</v>
      </c>
      <c r="G67" s="363"/>
    </row>
    <row r="68" spans="2:7" x14ac:dyDescent="0.2">
      <c r="B68" s="362"/>
      <c r="C68" s="362"/>
      <c r="D68" s="362"/>
      <c r="E68" s="362"/>
    </row>
  </sheetData>
  <mergeCells count="205">
    <mergeCell ref="N31:O31"/>
    <mergeCell ref="D24:E24"/>
    <mergeCell ref="D27:E27"/>
    <mergeCell ref="F27:G27"/>
    <mergeCell ref="D28:E28"/>
    <mergeCell ref="F28:G28"/>
    <mergeCell ref="N29:O29"/>
    <mergeCell ref="L27:M27"/>
    <mergeCell ref="N27:O27"/>
    <mergeCell ref="L25:M25"/>
    <mergeCell ref="N25:O25"/>
    <mergeCell ref="L26:M26"/>
    <mergeCell ref="N26:O26"/>
    <mergeCell ref="F24:G24"/>
    <mergeCell ref="F29:G29"/>
    <mergeCell ref="L28:M28"/>
    <mergeCell ref="N28:O28"/>
    <mergeCell ref="L24:M24"/>
    <mergeCell ref="L29:M29"/>
    <mergeCell ref="I61:J61"/>
    <mergeCell ref="A50:D50"/>
    <mergeCell ref="E50:L50"/>
    <mergeCell ref="B49:H49"/>
    <mergeCell ref="K49:M49"/>
    <mergeCell ref="P49:R49"/>
    <mergeCell ref="B53:H53"/>
    <mergeCell ref="K53:M53"/>
    <mergeCell ref="A46:D46"/>
    <mergeCell ref="E46:L46"/>
    <mergeCell ref="M46:O46"/>
    <mergeCell ref="I49:J49"/>
    <mergeCell ref="M50:O50"/>
    <mergeCell ref="N30:O30"/>
    <mergeCell ref="J23:K23"/>
    <mergeCell ref="J24:K24"/>
    <mergeCell ref="J29:K29"/>
    <mergeCell ref="H23:I23"/>
    <mergeCell ref="H24:I24"/>
    <mergeCell ref="H29:I29"/>
    <mergeCell ref="L23:M23"/>
    <mergeCell ref="A32:B32"/>
    <mergeCell ref="D30:E30"/>
    <mergeCell ref="F30:G30"/>
    <mergeCell ref="H30:I30"/>
    <mergeCell ref="J30:K30"/>
    <mergeCell ref="A23:B23"/>
    <mergeCell ref="D25:E25"/>
    <mergeCell ref="F25:G25"/>
    <mergeCell ref="H25:I25"/>
    <mergeCell ref="J25:K25"/>
    <mergeCell ref="D26:E26"/>
    <mergeCell ref="F26:G26"/>
    <mergeCell ref="H26:I26"/>
    <mergeCell ref="J26:K26"/>
    <mergeCell ref="D32:E32"/>
    <mergeCell ref="D29:E29"/>
    <mergeCell ref="I57:J57"/>
    <mergeCell ref="A58:D58"/>
    <mergeCell ref="E58:L58"/>
    <mergeCell ref="M58:O58"/>
    <mergeCell ref="A54:D54"/>
    <mergeCell ref="E54:L54"/>
    <mergeCell ref="M54:O54"/>
    <mergeCell ref="I45:J45"/>
    <mergeCell ref="I53:J53"/>
    <mergeCell ref="Y46:AL46"/>
    <mergeCell ref="V45:X45"/>
    <mergeCell ref="Y45:AG45"/>
    <mergeCell ref="AH45:AK45"/>
    <mergeCell ref="Y42:AL42"/>
    <mergeCell ref="L34:M34"/>
    <mergeCell ref="A39:O39"/>
    <mergeCell ref="L33:M33"/>
    <mergeCell ref="L32:M32"/>
    <mergeCell ref="J32:K32"/>
    <mergeCell ref="N33:O33"/>
    <mergeCell ref="F32:G32"/>
    <mergeCell ref="P28:Q28"/>
    <mergeCell ref="R28:S28"/>
    <mergeCell ref="P36:Q36"/>
    <mergeCell ref="R36:S36"/>
    <mergeCell ref="D34:E34"/>
    <mergeCell ref="N32:O32"/>
    <mergeCell ref="H31:I31"/>
    <mergeCell ref="H32:I32"/>
    <mergeCell ref="A29:B29"/>
    <mergeCell ref="A31:B31"/>
    <mergeCell ref="A27:B28"/>
    <mergeCell ref="H33:I33"/>
    <mergeCell ref="H27:I27"/>
    <mergeCell ref="H28:I28"/>
    <mergeCell ref="F33:G33"/>
    <mergeCell ref="D33:E33"/>
    <mergeCell ref="N34:O34"/>
    <mergeCell ref="J36:K36"/>
    <mergeCell ref="L36:M36"/>
    <mergeCell ref="N36:O36"/>
    <mergeCell ref="C27:C28"/>
    <mergeCell ref="C29:C31"/>
    <mergeCell ref="C33:C34"/>
    <mergeCell ref="F34:G34"/>
    <mergeCell ref="P21:T21"/>
    <mergeCell ref="P27:Q27"/>
    <mergeCell ref="R27:S27"/>
    <mergeCell ref="C25:C26"/>
    <mergeCell ref="H22:I22"/>
    <mergeCell ref="F22:G22"/>
    <mergeCell ref="H21:I21"/>
    <mergeCell ref="C22:C24"/>
    <mergeCell ref="N15:O17"/>
    <mergeCell ref="A18:O18"/>
    <mergeCell ref="J22:K22"/>
    <mergeCell ref="D21:E21"/>
    <mergeCell ref="F21:G21"/>
    <mergeCell ref="D22:E22"/>
    <mergeCell ref="N21:O21"/>
    <mergeCell ref="L21:M21"/>
    <mergeCell ref="L22:M22"/>
    <mergeCell ref="J21:K21"/>
    <mergeCell ref="J27:K27"/>
    <mergeCell ref="D23:E23"/>
    <mergeCell ref="F23:G23"/>
    <mergeCell ref="N23:O23"/>
    <mergeCell ref="N24:O24"/>
    <mergeCell ref="N22:O22"/>
    <mergeCell ref="A36:B38"/>
    <mergeCell ref="A33:B35"/>
    <mergeCell ref="D37:E37"/>
    <mergeCell ref="F37:G37"/>
    <mergeCell ref="A15:C17"/>
    <mergeCell ref="A24:B26"/>
    <mergeCell ref="A19:C19"/>
    <mergeCell ref="D19:F19"/>
    <mergeCell ref="D15:M16"/>
    <mergeCell ref="D17:M17"/>
    <mergeCell ref="J33:K33"/>
    <mergeCell ref="J34:K34"/>
    <mergeCell ref="J28:K28"/>
    <mergeCell ref="H34:I34"/>
    <mergeCell ref="L31:M31"/>
    <mergeCell ref="L30:M30"/>
    <mergeCell ref="D31:E31"/>
    <mergeCell ref="J31:K31"/>
    <mergeCell ref="A30:B30"/>
    <mergeCell ref="A21:B21"/>
    <mergeCell ref="A22:B22"/>
    <mergeCell ref="F31:G31"/>
    <mergeCell ref="D36:E36"/>
    <mergeCell ref="F36:G36"/>
    <mergeCell ref="H36:I36"/>
    <mergeCell ref="H37:I37"/>
    <mergeCell ref="A42:F42"/>
    <mergeCell ref="M42:T42"/>
    <mergeCell ref="B45:H45"/>
    <mergeCell ref="P22:S22"/>
    <mergeCell ref="D38:E38"/>
    <mergeCell ref="F38:G38"/>
    <mergeCell ref="H38:I38"/>
    <mergeCell ref="J38:K38"/>
    <mergeCell ref="L38:M38"/>
    <mergeCell ref="N38:O38"/>
    <mergeCell ref="J37:K37"/>
    <mergeCell ref="L37:M37"/>
    <mergeCell ref="N37:O37"/>
    <mergeCell ref="D35:E35"/>
    <mergeCell ref="F35:G35"/>
    <mergeCell ref="S45:T45"/>
    <mergeCell ref="P45:R45"/>
    <mergeCell ref="K45:M45"/>
    <mergeCell ref="G42:L42"/>
    <mergeCell ref="C36:C38"/>
    <mergeCell ref="B64:C64"/>
    <mergeCell ref="D64:E64"/>
    <mergeCell ref="D65:E65"/>
    <mergeCell ref="F65:G65"/>
    <mergeCell ref="B65:C65"/>
    <mergeCell ref="A43:B44"/>
    <mergeCell ref="A47:B48"/>
    <mergeCell ref="A51:B52"/>
    <mergeCell ref="A55:B56"/>
    <mergeCell ref="A59:B60"/>
    <mergeCell ref="C1:O14"/>
    <mergeCell ref="B1:B14"/>
    <mergeCell ref="S57:T57"/>
    <mergeCell ref="B61:H61"/>
    <mergeCell ref="K61:M61"/>
    <mergeCell ref="P61:R61"/>
    <mergeCell ref="C59:T60"/>
    <mergeCell ref="C55:T56"/>
    <mergeCell ref="C51:T52"/>
    <mergeCell ref="C47:T48"/>
    <mergeCell ref="C43:T44"/>
    <mergeCell ref="P53:R53"/>
    <mergeCell ref="S53:T53"/>
    <mergeCell ref="B57:H57"/>
    <mergeCell ref="K57:M57"/>
    <mergeCell ref="P57:R57"/>
    <mergeCell ref="S61:T61"/>
    <mergeCell ref="S49:T49"/>
    <mergeCell ref="A41:T41"/>
    <mergeCell ref="P39:S39"/>
    <mergeCell ref="H35:I35"/>
    <mergeCell ref="J35:K35"/>
    <mergeCell ref="L35:M35"/>
    <mergeCell ref="N35:O35"/>
  </mergeCells>
  <dataValidations count="1">
    <dataValidation type="list" allowBlank="1" showInputMessage="1" showErrorMessage="1" sqref="AL45 O57 S45 O49 O53 O45 S49 S53 S57 S61 O61">
      <formula1>"Cumplido,No Cumplido,N/A"</formula1>
    </dataValidation>
  </dataValidations>
  <pageMargins left="0.7" right="0.7" top="0.75" bottom="0.75" header="0.3" footer="0.3"/>
  <pageSetup paperSize="9" scale="24" orientation="portrait" r:id="rId1"/>
  <colBreaks count="1" manualBreakCount="1">
    <brk id="20" max="1048575" man="1"/>
  </col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pageSetUpPr autoPageBreaks="0"/>
  </sheetPr>
  <dimension ref="A1:AK199"/>
  <sheetViews>
    <sheetView showGridLines="0" view="pageBreakPreview" topLeftCell="I1" zoomScale="70" zoomScaleNormal="85" zoomScaleSheetLayoutView="70" workbookViewId="0">
      <selection activeCell="AQ20" sqref="AQ20"/>
    </sheetView>
  </sheetViews>
  <sheetFormatPr baseColWidth="10" defaultColWidth="11.42578125" defaultRowHeight="36.75" customHeight="1" x14ac:dyDescent="0.25"/>
  <cols>
    <col min="1" max="1" width="1.5703125" style="34" customWidth="1"/>
    <col min="2" max="2" width="37.42578125" style="38" customWidth="1"/>
    <col min="3" max="3" width="30.28515625" style="39" customWidth="1"/>
    <col min="4" max="4" width="30" style="39" customWidth="1"/>
    <col min="5" max="5" width="29.7109375" style="39" customWidth="1"/>
    <col min="6" max="7" width="29.5703125" style="39" customWidth="1"/>
    <col min="8" max="8" width="35.85546875" style="40" customWidth="1"/>
    <col min="9" max="9" width="39.42578125" style="40" customWidth="1"/>
    <col min="10" max="25" width="5.5703125" style="41" customWidth="1"/>
    <col min="26" max="27" width="5.7109375" style="41" customWidth="1"/>
    <col min="28" max="33" width="5.5703125" style="41" customWidth="1"/>
    <col min="34" max="34" width="15.7109375" style="34" customWidth="1"/>
    <col min="35" max="35" width="12.42578125" style="34" customWidth="1"/>
    <col min="36" max="36" width="83.140625" style="34" customWidth="1"/>
    <col min="37" max="16384" width="11.42578125" style="34"/>
  </cols>
  <sheetData>
    <row r="1" spans="1:37" ht="10.5" customHeight="1" thickBot="1" x14ac:dyDescent="0.3">
      <c r="A1" s="397" t="s">
        <v>166</v>
      </c>
      <c r="B1" s="30"/>
      <c r="C1" s="31"/>
      <c r="D1" s="31"/>
      <c r="E1" s="31"/>
      <c r="F1" s="31"/>
      <c r="G1" s="31"/>
      <c r="H1" s="32"/>
      <c r="I1" s="32"/>
      <c r="J1" s="33"/>
      <c r="K1" s="33"/>
      <c r="L1" s="33"/>
      <c r="M1" s="33"/>
      <c r="N1" s="33"/>
      <c r="O1" s="33"/>
      <c r="P1" s="33"/>
      <c r="Q1" s="33"/>
      <c r="R1" s="33"/>
      <c r="S1" s="33"/>
      <c r="T1" s="33"/>
      <c r="U1" s="33"/>
      <c r="V1" s="33"/>
      <c r="W1" s="33"/>
      <c r="X1" s="33"/>
      <c r="Y1" s="33"/>
      <c r="Z1" s="33"/>
      <c r="AA1" s="33"/>
      <c r="AB1" s="33"/>
      <c r="AC1" s="33"/>
      <c r="AD1" s="33"/>
      <c r="AE1" s="33"/>
      <c r="AF1" s="33"/>
      <c r="AG1" s="33"/>
      <c r="AH1" s="29"/>
      <c r="AI1" s="29"/>
      <c r="AJ1" s="29"/>
      <c r="AK1" s="29"/>
    </row>
    <row r="2" spans="1:37" s="36" customFormat="1" ht="36.75" customHeight="1" x14ac:dyDescent="0.3">
      <c r="A2" s="35"/>
      <c r="B2" s="1040"/>
      <c r="C2" s="1041"/>
      <c r="D2" s="1041"/>
      <c r="E2" s="1041"/>
      <c r="F2" s="1056" t="s">
        <v>167</v>
      </c>
      <c r="G2" s="1057"/>
      <c r="H2" s="1057"/>
      <c r="I2" s="1057"/>
      <c r="J2" s="1057"/>
      <c r="K2" s="1057"/>
      <c r="L2" s="1057"/>
      <c r="M2" s="1057"/>
      <c r="N2" s="1057"/>
      <c r="O2" s="1057"/>
      <c r="P2" s="1057"/>
      <c r="Q2" s="1057"/>
      <c r="R2" s="1057"/>
      <c r="S2" s="1057"/>
      <c r="T2" s="1057"/>
      <c r="U2" s="1057"/>
      <c r="V2" s="1057"/>
      <c r="W2" s="1057"/>
      <c r="X2" s="1057"/>
      <c r="Y2" s="1057"/>
      <c r="Z2" s="1057"/>
      <c r="AA2" s="1057"/>
      <c r="AB2" s="1057"/>
      <c r="AC2" s="1057"/>
      <c r="AD2" s="1057"/>
      <c r="AE2" s="1057"/>
      <c r="AF2" s="1057"/>
      <c r="AG2" s="1057"/>
      <c r="AH2" s="1057"/>
      <c r="AI2" s="1057"/>
      <c r="AJ2" s="1058"/>
      <c r="AK2" s="35"/>
    </row>
    <row r="3" spans="1:37" s="36" customFormat="1" ht="36.75" customHeight="1" thickBot="1" x14ac:dyDescent="0.35">
      <c r="A3" s="35"/>
      <c r="B3" s="1042"/>
      <c r="C3" s="1043"/>
      <c r="D3" s="1043"/>
      <c r="E3" s="1043"/>
      <c r="F3" s="1059"/>
      <c r="G3" s="1060"/>
      <c r="H3" s="1060"/>
      <c r="I3" s="1060"/>
      <c r="J3" s="1060"/>
      <c r="K3" s="1060"/>
      <c r="L3" s="1060"/>
      <c r="M3" s="1060"/>
      <c r="N3" s="1060"/>
      <c r="O3" s="1060"/>
      <c r="P3" s="1060"/>
      <c r="Q3" s="1060"/>
      <c r="R3" s="1060"/>
      <c r="S3" s="1060"/>
      <c r="T3" s="1060"/>
      <c r="U3" s="1060"/>
      <c r="V3" s="1060"/>
      <c r="W3" s="1060"/>
      <c r="X3" s="1060"/>
      <c r="Y3" s="1060"/>
      <c r="Z3" s="1060"/>
      <c r="AA3" s="1060"/>
      <c r="AB3" s="1060"/>
      <c r="AC3" s="1060"/>
      <c r="AD3" s="1060"/>
      <c r="AE3" s="1060"/>
      <c r="AF3" s="1060"/>
      <c r="AG3" s="1060"/>
      <c r="AH3" s="1060"/>
      <c r="AI3" s="1060"/>
      <c r="AJ3" s="1061"/>
      <c r="AK3" s="35"/>
    </row>
    <row r="4" spans="1:37" s="36" customFormat="1" ht="35.25" customHeight="1" thickBot="1" x14ac:dyDescent="0.35">
      <c r="A4" s="35"/>
      <c r="B4" s="1044"/>
      <c r="C4" s="1045"/>
      <c r="D4" s="1045"/>
      <c r="E4" s="1045"/>
      <c r="F4" s="1046" t="s">
        <v>1046</v>
      </c>
      <c r="G4" s="1047"/>
      <c r="H4" s="1047"/>
      <c r="I4" s="1047"/>
      <c r="J4" s="1047"/>
      <c r="K4" s="1047"/>
      <c r="L4" s="1047"/>
      <c r="M4" s="1047"/>
      <c r="N4" s="1047"/>
      <c r="O4" s="1047"/>
      <c r="P4" s="1047"/>
      <c r="Q4" s="1047"/>
      <c r="R4" s="1047"/>
      <c r="S4" s="1047"/>
      <c r="T4" s="1047"/>
      <c r="U4" s="1047"/>
      <c r="V4" s="1047"/>
      <c r="W4" s="1047"/>
      <c r="X4" s="1047"/>
      <c r="Y4" s="1047"/>
      <c r="Z4" s="1047"/>
      <c r="AA4" s="1047"/>
      <c r="AB4" s="1047"/>
      <c r="AC4" s="1047"/>
      <c r="AD4" s="1047"/>
      <c r="AE4" s="1047"/>
      <c r="AF4" s="1047"/>
      <c r="AG4" s="1047"/>
      <c r="AH4" s="1047"/>
      <c r="AI4" s="1047"/>
      <c r="AJ4" s="1048"/>
      <c r="AK4" s="35"/>
    </row>
    <row r="5" spans="1:37" s="36" customFormat="1" ht="12.75" customHeight="1" thickBot="1" x14ac:dyDescent="0.35">
      <c r="A5" s="35"/>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37"/>
      <c r="AK5" s="35"/>
    </row>
    <row r="6" spans="1:37" s="36" customFormat="1" ht="24" customHeight="1" x14ac:dyDescent="0.3">
      <c r="A6" s="35"/>
      <c r="B6" s="1049" t="s">
        <v>168</v>
      </c>
      <c r="C6" s="1050"/>
      <c r="D6" s="1053" t="s">
        <v>169</v>
      </c>
      <c r="E6" s="1053"/>
      <c r="F6" s="1053"/>
      <c r="G6" s="1053"/>
      <c r="H6" s="1053"/>
      <c r="I6" s="1053"/>
      <c r="J6" s="1053"/>
      <c r="K6" s="1053"/>
      <c r="L6" s="1053"/>
      <c r="M6" s="1053"/>
      <c r="N6" s="1053"/>
      <c r="O6" s="1053"/>
      <c r="P6" s="1053"/>
      <c r="Q6" s="1053"/>
      <c r="R6" s="1053"/>
      <c r="S6" s="1053"/>
      <c r="T6" s="1053"/>
      <c r="U6" s="1053"/>
      <c r="V6" s="1053"/>
      <c r="W6" s="1053"/>
      <c r="X6" s="1034" t="s">
        <v>170</v>
      </c>
      <c r="Y6" s="1035"/>
      <c r="Z6" s="1035"/>
      <c r="AA6" s="1035"/>
      <c r="AB6" s="1035"/>
      <c r="AC6" s="1035"/>
      <c r="AD6" s="1035"/>
      <c r="AE6" s="1035"/>
      <c r="AF6" s="1035"/>
      <c r="AG6" s="1035"/>
      <c r="AH6" s="1036"/>
      <c r="AI6" s="1029">
        <v>46035</v>
      </c>
      <c r="AJ6" s="1030"/>
      <c r="AK6" s="35"/>
    </row>
    <row r="7" spans="1:37" s="36" customFormat="1" ht="21.75" customHeight="1" thickBot="1" x14ac:dyDescent="0.35">
      <c r="A7" s="35"/>
      <c r="B7" s="1051" t="s">
        <v>171</v>
      </c>
      <c r="C7" s="1052"/>
      <c r="D7" s="1033" t="s">
        <v>172</v>
      </c>
      <c r="E7" s="1033"/>
      <c r="F7" s="1033"/>
      <c r="G7" s="1033"/>
      <c r="H7" s="1033"/>
      <c r="I7" s="1033"/>
      <c r="J7" s="1033"/>
      <c r="K7" s="1033"/>
      <c r="L7" s="1033"/>
      <c r="M7" s="1033"/>
      <c r="N7" s="1033"/>
      <c r="O7" s="1033"/>
      <c r="P7" s="1033"/>
      <c r="Q7" s="1033"/>
      <c r="R7" s="1033"/>
      <c r="S7" s="1033"/>
      <c r="T7" s="1033"/>
      <c r="U7" s="1033"/>
      <c r="V7" s="1033"/>
      <c r="W7" s="1033"/>
      <c r="X7" s="1037"/>
      <c r="Y7" s="1038"/>
      <c r="Z7" s="1038"/>
      <c r="AA7" s="1038"/>
      <c r="AB7" s="1038"/>
      <c r="AC7" s="1038"/>
      <c r="AD7" s="1038"/>
      <c r="AE7" s="1038"/>
      <c r="AF7" s="1038"/>
      <c r="AG7" s="1038"/>
      <c r="AH7" s="1039"/>
      <c r="AI7" s="1031"/>
      <c r="AJ7" s="1032"/>
      <c r="AK7" s="35"/>
    </row>
    <row r="8" spans="1:37" ht="8.25" customHeight="1" thickBot="1" x14ac:dyDescent="0.3">
      <c r="A8" s="29"/>
      <c r="AK8" s="29"/>
    </row>
    <row r="9" spans="1:37" ht="23.25" customHeight="1" x14ac:dyDescent="0.25">
      <c r="A9" s="29"/>
      <c r="H9" s="945" t="s">
        <v>173</v>
      </c>
      <c r="I9" s="946"/>
      <c r="J9" s="925" t="s">
        <v>174</v>
      </c>
      <c r="K9" s="926"/>
      <c r="L9" s="926"/>
      <c r="M9" s="926"/>
      <c r="N9" s="926"/>
      <c r="O9" s="926"/>
      <c r="P9" s="926"/>
      <c r="Q9" s="926"/>
      <c r="R9" s="926"/>
      <c r="S9" s="926"/>
      <c r="T9" s="926"/>
      <c r="U9" s="926"/>
      <c r="V9" s="926"/>
      <c r="AK9" s="29"/>
    </row>
    <row r="10" spans="1:37" ht="23.25" customHeight="1" x14ac:dyDescent="0.25">
      <c r="A10" s="29"/>
      <c r="E10" s="42" t="s">
        <v>175</v>
      </c>
      <c r="F10" s="936"/>
      <c r="G10" s="937"/>
      <c r="H10" s="947"/>
      <c r="I10" s="937"/>
      <c r="J10" s="925" t="s">
        <v>176</v>
      </c>
      <c r="K10" s="926"/>
      <c r="L10" s="926"/>
      <c r="M10" s="926"/>
      <c r="N10" s="926"/>
      <c r="O10" s="926"/>
      <c r="P10" s="926"/>
      <c r="Q10" s="926"/>
      <c r="R10" s="926"/>
      <c r="S10" s="926"/>
      <c r="T10" s="926"/>
      <c r="U10" s="926"/>
      <c r="V10" s="926"/>
      <c r="AK10" s="29"/>
    </row>
    <row r="11" spans="1:37" ht="23.25" customHeight="1" x14ac:dyDescent="0.25">
      <c r="A11" s="29"/>
      <c r="E11" s="42" t="s">
        <v>177</v>
      </c>
      <c r="F11" s="936"/>
      <c r="G11" s="937"/>
      <c r="H11" s="947"/>
      <c r="I11" s="937"/>
      <c r="J11" s="925" t="s">
        <v>178</v>
      </c>
      <c r="K11" s="926"/>
      <c r="L11" s="926"/>
      <c r="M11" s="926"/>
      <c r="N11" s="926"/>
      <c r="O11" s="926"/>
      <c r="P11" s="926"/>
      <c r="Q11" s="926"/>
      <c r="R11" s="926"/>
      <c r="S11" s="926"/>
      <c r="T11" s="926"/>
      <c r="U11" s="926"/>
      <c r="V11" s="926"/>
      <c r="AK11" s="29"/>
    </row>
    <row r="12" spans="1:37" ht="23.25" customHeight="1" thickBot="1" x14ac:dyDescent="0.3">
      <c r="A12" s="29"/>
      <c r="E12" s="42" t="s">
        <v>179</v>
      </c>
      <c r="H12" s="948"/>
      <c r="I12" s="949"/>
      <c r="J12" s="925" t="s">
        <v>180</v>
      </c>
      <c r="K12" s="926"/>
      <c r="L12" s="926"/>
      <c r="M12" s="926"/>
      <c r="N12" s="926"/>
      <c r="O12" s="926"/>
      <c r="P12" s="926"/>
      <c r="Q12" s="926"/>
      <c r="R12" s="926"/>
      <c r="S12" s="926"/>
      <c r="T12" s="926"/>
      <c r="U12" s="926"/>
      <c r="V12" s="926"/>
      <c r="AK12" s="29"/>
    </row>
    <row r="13" spans="1:37" ht="8.25" customHeight="1" thickBot="1" x14ac:dyDescent="0.3">
      <c r="A13" s="29"/>
      <c r="AK13" s="29"/>
    </row>
    <row r="14" spans="1:37" ht="23.25" customHeight="1" thickBot="1" x14ac:dyDescent="0.3">
      <c r="A14" s="29"/>
      <c r="B14" s="917" t="s">
        <v>181</v>
      </c>
      <c r="C14" s="917" t="s">
        <v>182</v>
      </c>
      <c r="D14" s="917" t="s">
        <v>183</v>
      </c>
      <c r="E14" s="917" t="s">
        <v>184</v>
      </c>
      <c r="F14" s="938" t="s">
        <v>185</v>
      </c>
      <c r="G14" s="939"/>
      <c r="H14" s="917" t="s">
        <v>186</v>
      </c>
      <c r="I14" s="917" t="s">
        <v>187</v>
      </c>
      <c r="J14" s="927" t="s">
        <v>188</v>
      </c>
      <c r="K14" s="928"/>
      <c r="L14" s="928"/>
      <c r="M14" s="928"/>
      <c r="N14" s="928"/>
      <c r="O14" s="928"/>
      <c r="P14" s="928"/>
      <c r="Q14" s="928"/>
      <c r="R14" s="928"/>
      <c r="S14" s="928"/>
      <c r="T14" s="928"/>
      <c r="U14" s="928"/>
      <c r="V14" s="928"/>
      <c r="W14" s="928"/>
      <c r="X14" s="928"/>
      <c r="Y14" s="928"/>
      <c r="Z14" s="928"/>
      <c r="AA14" s="928"/>
      <c r="AB14" s="928"/>
      <c r="AC14" s="928"/>
      <c r="AD14" s="928"/>
      <c r="AE14" s="928"/>
      <c r="AF14" s="928"/>
      <c r="AG14" s="929"/>
      <c r="AH14" s="938" t="s">
        <v>189</v>
      </c>
      <c r="AI14" s="939"/>
      <c r="AJ14" s="942" t="s">
        <v>190</v>
      </c>
      <c r="AK14" s="29"/>
    </row>
    <row r="15" spans="1:37" ht="23.25" customHeight="1" thickBot="1" x14ac:dyDescent="0.3">
      <c r="A15" s="29"/>
      <c r="B15" s="944"/>
      <c r="C15" s="918"/>
      <c r="D15" s="918"/>
      <c r="E15" s="918"/>
      <c r="F15" s="940"/>
      <c r="G15" s="941"/>
      <c r="H15" s="918"/>
      <c r="I15" s="918"/>
      <c r="J15" s="930"/>
      <c r="K15" s="931"/>
      <c r="L15" s="931"/>
      <c r="M15" s="931"/>
      <c r="N15" s="931"/>
      <c r="O15" s="931"/>
      <c r="P15" s="931"/>
      <c r="Q15" s="931"/>
      <c r="R15" s="931"/>
      <c r="S15" s="931"/>
      <c r="T15" s="931"/>
      <c r="U15" s="931"/>
      <c r="V15" s="931"/>
      <c r="W15" s="931"/>
      <c r="X15" s="931"/>
      <c r="Y15" s="931"/>
      <c r="Z15" s="931"/>
      <c r="AA15" s="931"/>
      <c r="AB15" s="931"/>
      <c r="AC15" s="931"/>
      <c r="AD15" s="931"/>
      <c r="AE15" s="931"/>
      <c r="AF15" s="931"/>
      <c r="AG15" s="932"/>
      <c r="AH15" s="940"/>
      <c r="AI15" s="941"/>
      <c r="AJ15" s="942"/>
      <c r="AK15" s="29"/>
    </row>
    <row r="16" spans="1:37" ht="28.5" customHeight="1" thickBot="1" x14ac:dyDescent="0.3">
      <c r="A16" s="29"/>
      <c r="B16" s="944"/>
      <c r="C16" s="918"/>
      <c r="D16" s="918"/>
      <c r="E16" s="918"/>
      <c r="F16" s="940"/>
      <c r="G16" s="941"/>
      <c r="H16" s="918"/>
      <c r="I16" s="918"/>
      <c r="J16" s="933" t="s">
        <v>191</v>
      </c>
      <c r="K16" s="935"/>
      <c r="L16" s="933" t="s">
        <v>192</v>
      </c>
      <c r="M16" s="935"/>
      <c r="N16" s="933" t="s">
        <v>193</v>
      </c>
      <c r="O16" s="935"/>
      <c r="P16" s="933" t="s">
        <v>194</v>
      </c>
      <c r="Q16" s="935"/>
      <c r="R16" s="933" t="s">
        <v>195</v>
      </c>
      <c r="S16" s="935"/>
      <c r="T16" s="933" t="s">
        <v>196</v>
      </c>
      <c r="U16" s="935"/>
      <c r="V16" s="933" t="s">
        <v>197</v>
      </c>
      <c r="W16" s="935"/>
      <c r="X16" s="933" t="s">
        <v>198</v>
      </c>
      <c r="Y16" s="935"/>
      <c r="Z16" s="933" t="s">
        <v>199</v>
      </c>
      <c r="AA16" s="935"/>
      <c r="AB16" s="933" t="s">
        <v>200</v>
      </c>
      <c r="AC16" s="935"/>
      <c r="AD16" s="933" t="s">
        <v>201</v>
      </c>
      <c r="AE16" s="935"/>
      <c r="AF16" s="933" t="s">
        <v>202</v>
      </c>
      <c r="AG16" s="934"/>
      <c r="AH16" s="940"/>
      <c r="AI16" s="941"/>
      <c r="AJ16" s="943"/>
      <c r="AK16" s="29"/>
    </row>
    <row r="17" spans="1:37" ht="39.6" customHeight="1" x14ac:dyDescent="0.25">
      <c r="A17" s="904"/>
      <c r="B17" s="953" t="s">
        <v>203</v>
      </c>
      <c r="C17" s="959">
        <v>1</v>
      </c>
      <c r="D17" s="956" t="s">
        <v>204</v>
      </c>
      <c r="E17" s="956" t="s">
        <v>175</v>
      </c>
      <c r="F17" s="889" t="s">
        <v>205</v>
      </c>
      <c r="G17" s="889"/>
      <c r="H17" s="895" t="s">
        <v>206</v>
      </c>
      <c r="I17" s="895" t="s">
        <v>207</v>
      </c>
      <c r="J17" s="924"/>
      <c r="K17" s="919"/>
      <c r="L17" s="919"/>
      <c r="M17" s="919"/>
      <c r="N17" s="924"/>
      <c r="O17" s="919"/>
      <c r="P17" s="924" t="s">
        <v>208</v>
      </c>
      <c r="Q17" s="919"/>
      <c r="R17" s="924"/>
      <c r="S17" s="919"/>
      <c r="T17" s="924"/>
      <c r="U17" s="919"/>
      <c r="V17" s="924"/>
      <c r="W17" s="919"/>
      <c r="X17" s="924"/>
      <c r="Y17" s="919"/>
      <c r="Z17" s="919"/>
      <c r="AA17" s="919"/>
      <c r="AB17" s="919"/>
      <c r="AC17" s="919"/>
      <c r="AD17" s="919"/>
      <c r="AE17" s="919"/>
      <c r="AF17" s="919"/>
      <c r="AG17" s="919"/>
      <c r="AH17" s="43">
        <f t="shared" ref="AH17:AH48" si="0">IFERROR((COUNTIF((J17:AG17),"I")/(COUNTIF((J17:AG17),"P")+COUNTIF((J17:AG17),"I")+COUNTIF((J17:AG17),"NC"))),"")</f>
        <v>0</v>
      </c>
      <c r="AI17" s="44">
        <f t="shared" ref="AI17:AI48" si="1">AH17</f>
        <v>0</v>
      </c>
      <c r="AJ17" s="45"/>
      <c r="AK17" s="29"/>
    </row>
    <row r="18" spans="1:37" ht="41.45" customHeight="1" x14ac:dyDescent="0.25">
      <c r="A18" s="904"/>
      <c r="B18" s="954"/>
      <c r="C18" s="960"/>
      <c r="D18" s="957"/>
      <c r="E18" s="957"/>
      <c r="F18" s="875" t="s">
        <v>209</v>
      </c>
      <c r="G18" s="875"/>
      <c r="H18" s="896"/>
      <c r="I18" s="896"/>
      <c r="J18" s="892"/>
      <c r="K18" s="892"/>
      <c r="L18" s="891"/>
      <c r="M18" s="892"/>
      <c r="N18" s="891"/>
      <c r="O18" s="892"/>
      <c r="P18" s="892"/>
      <c r="Q18" s="892"/>
      <c r="R18" s="891" t="s">
        <v>208</v>
      </c>
      <c r="S18" s="892"/>
      <c r="T18" s="891"/>
      <c r="U18" s="892"/>
      <c r="V18" s="892"/>
      <c r="W18" s="892"/>
      <c r="X18" s="892"/>
      <c r="Y18" s="892"/>
      <c r="Z18" s="892"/>
      <c r="AA18" s="892"/>
      <c r="AB18" s="892"/>
      <c r="AC18" s="892"/>
      <c r="AD18" s="891" t="s">
        <v>208</v>
      </c>
      <c r="AE18" s="892"/>
      <c r="AF18" s="892"/>
      <c r="AG18" s="892"/>
      <c r="AH18" s="46">
        <f t="shared" si="0"/>
        <v>0</v>
      </c>
      <c r="AI18" s="47">
        <f t="shared" si="1"/>
        <v>0</v>
      </c>
      <c r="AJ18" s="48"/>
      <c r="AK18" s="29"/>
    </row>
    <row r="19" spans="1:37" ht="41.45" customHeight="1" x14ac:dyDescent="0.25">
      <c r="A19" s="904"/>
      <c r="B19" s="954"/>
      <c r="C19" s="960"/>
      <c r="D19" s="957"/>
      <c r="E19" s="957"/>
      <c r="F19" s="920" t="s">
        <v>210</v>
      </c>
      <c r="G19" s="921"/>
      <c r="H19" s="896"/>
      <c r="I19" s="896"/>
      <c r="J19" s="892"/>
      <c r="K19" s="892"/>
      <c r="L19" s="891" t="s">
        <v>208</v>
      </c>
      <c r="M19" s="892"/>
      <c r="N19" s="891"/>
      <c r="O19" s="892"/>
      <c r="P19" s="892"/>
      <c r="Q19" s="892"/>
      <c r="R19" s="891"/>
      <c r="S19" s="892"/>
      <c r="T19" s="891"/>
      <c r="U19" s="892"/>
      <c r="V19" s="892"/>
      <c r="W19" s="892"/>
      <c r="X19" s="892"/>
      <c r="Y19" s="892"/>
      <c r="Z19" s="892"/>
      <c r="AA19" s="892"/>
      <c r="AB19" s="892"/>
      <c r="AC19" s="892"/>
      <c r="AD19" s="891"/>
      <c r="AE19" s="892"/>
      <c r="AF19" s="892"/>
      <c r="AG19" s="892"/>
      <c r="AH19" s="46">
        <f t="shared" si="0"/>
        <v>0</v>
      </c>
      <c r="AI19" s="47">
        <f t="shared" si="1"/>
        <v>0</v>
      </c>
      <c r="AJ19" s="48"/>
      <c r="AK19" s="29"/>
    </row>
    <row r="20" spans="1:37" ht="43.5" customHeight="1" x14ac:dyDescent="0.25">
      <c r="A20" s="904"/>
      <c r="B20" s="954"/>
      <c r="C20" s="960"/>
      <c r="D20" s="957"/>
      <c r="E20" s="957"/>
      <c r="F20" s="920" t="s">
        <v>211</v>
      </c>
      <c r="G20" s="921"/>
      <c r="H20" s="896"/>
      <c r="I20" s="896"/>
      <c r="J20" s="922"/>
      <c r="K20" s="923"/>
      <c r="L20" s="922" t="s">
        <v>208</v>
      </c>
      <c r="M20" s="923"/>
      <c r="N20" s="922" t="s">
        <v>208</v>
      </c>
      <c r="O20" s="923"/>
      <c r="P20" s="922" t="s">
        <v>208</v>
      </c>
      <c r="Q20" s="923"/>
      <c r="R20" s="922"/>
      <c r="S20" s="923"/>
      <c r="T20" s="922"/>
      <c r="U20" s="923"/>
      <c r="V20" s="922"/>
      <c r="W20" s="923"/>
      <c r="X20" s="922"/>
      <c r="Y20" s="923"/>
      <c r="Z20" s="950"/>
      <c r="AA20" s="951"/>
      <c r="AB20" s="950"/>
      <c r="AC20" s="951"/>
      <c r="AD20" s="950"/>
      <c r="AE20" s="951"/>
      <c r="AF20" s="950"/>
      <c r="AG20" s="951"/>
      <c r="AH20" s="46">
        <f t="shared" si="0"/>
        <v>0</v>
      </c>
      <c r="AI20" s="47">
        <f t="shared" si="1"/>
        <v>0</v>
      </c>
      <c r="AJ20" s="49"/>
      <c r="AK20" s="29"/>
    </row>
    <row r="21" spans="1:37" ht="60.75" customHeight="1" x14ac:dyDescent="0.25">
      <c r="A21" s="904"/>
      <c r="B21" s="954"/>
      <c r="C21" s="960"/>
      <c r="D21" s="957"/>
      <c r="E21" s="957"/>
      <c r="F21" s="875" t="s">
        <v>1045</v>
      </c>
      <c r="G21" s="875"/>
      <c r="H21" s="896"/>
      <c r="I21" s="896"/>
      <c r="J21" s="892"/>
      <c r="K21" s="892"/>
      <c r="L21" s="891" t="s">
        <v>208</v>
      </c>
      <c r="M21" s="892"/>
      <c r="N21" s="891" t="s">
        <v>208</v>
      </c>
      <c r="O21" s="892"/>
      <c r="P21" s="892"/>
      <c r="Q21" s="892"/>
      <c r="R21" s="892"/>
      <c r="S21" s="892"/>
      <c r="T21" s="892"/>
      <c r="U21" s="892"/>
      <c r="V21" s="892"/>
      <c r="W21" s="892"/>
      <c r="X21" s="891"/>
      <c r="Y21" s="892"/>
      <c r="Z21" s="891"/>
      <c r="AA21" s="892"/>
      <c r="AB21" s="892"/>
      <c r="AC21" s="892"/>
      <c r="AD21" s="892"/>
      <c r="AE21" s="892"/>
      <c r="AF21" s="892"/>
      <c r="AG21" s="892"/>
      <c r="AH21" s="46">
        <f t="shared" si="0"/>
        <v>0</v>
      </c>
      <c r="AI21" s="47">
        <f t="shared" si="1"/>
        <v>0</v>
      </c>
      <c r="AJ21" s="50"/>
      <c r="AK21" s="29"/>
    </row>
    <row r="22" spans="1:37" ht="43.5" customHeight="1" x14ac:dyDescent="0.25">
      <c r="A22" s="904"/>
      <c r="B22" s="954"/>
      <c r="C22" s="960"/>
      <c r="D22" s="957"/>
      <c r="E22" s="957"/>
      <c r="F22" s="875" t="s">
        <v>212</v>
      </c>
      <c r="G22" s="875"/>
      <c r="H22" s="896"/>
      <c r="I22" s="896"/>
      <c r="J22" s="892"/>
      <c r="K22" s="892"/>
      <c r="L22" s="892"/>
      <c r="M22" s="892"/>
      <c r="N22" s="892"/>
      <c r="O22" s="892"/>
      <c r="P22" s="891"/>
      <c r="Q22" s="892"/>
      <c r="R22" s="891"/>
      <c r="S22" s="892"/>
      <c r="T22" s="891"/>
      <c r="U22" s="892"/>
      <c r="V22" s="891" t="s">
        <v>208</v>
      </c>
      <c r="W22" s="892"/>
      <c r="X22" s="891" t="s">
        <v>208</v>
      </c>
      <c r="Y22" s="892"/>
      <c r="Z22" s="892"/>
      <c r="AA22" s="892"/>
      <c r="AB22" s="892"/>
      <c r="AC22" s="892"/>
      <c r="AD22" s="892"/>
      <c r="AE22" s="892"/>
      <c r="AF22" s="892"/>
      <c r="AG22" s="892"/>
      <c r="AH22" s="46">
        <f t="shared" si="0"/>
        <v>0</v>
      </c>
      <c r="AI22" s="47">
        <f t="shared" si="1"/>
        <v>0</v>
      </c>
      <c r="AJ22" s="50"/>
      <c r="AK22" s="29"/>
    </row>
    <row r="23" spans="1:37" ht="43.5" customHeight="1" x14ac:dyDescent="0.25">
      <c r="A23" s="904"/>
      <c r="B23" s="954"/>
      <c r="C23" s="960"/>
      <c r="D23" s="957"/>
      <c r="E23" s="957"/>
      <c r="F23" s="875" t="s">
        <v>213</v>
      </c>
      <c r="G23" s="875"/>
      <c r="H23" s="896"/>
      <c r="I23" s="896"/>
      <c r="J23" s="892"/>
      <c r="K23" s="892"/>
      <c r="L23" s="892"/>
      <c r="M23" s="892"/>
      <c r="N23" s="892"/>
      <c r="O23" s="892"/>
      <c r="P23" s="891"/>
      <c r="Q23" s="892"/>
      <c r="R23" s="891"/>
      <c r="S23" s="892"/>
      <c r="T23" s="891"/>
      <c r="U23" s="892"/>
      <c r="V23" s="891"/>
      <c r="W23" s="892"/>
      <c r="X23" s="891"/>
      <c r="Y23" s="892"/>
      <c r="Z23" s="891" t="s">
        <v>208</v>
      </c>
      <c r="AA23" s="892"/>
      <c r="AB23" s="892"/>
      <c r="AC23" s="892"/>
      <c r="AD23" s="892"/>
      <c r="AE23" s="892"/>
      <c r="AF23" s="892"/>
      <c r="AG23" s="892"/>
      <c r="AH23" s="46">
        <f t="shared" si="0"/>
        <v>0</v>
      </c>
      <c r="AI23" s="47">
        <f t="shared" si="1"/>
        <v>0</v>
      </c>
      <c r="AJ23" s="51"/>
      <c r="AK23" s="29"/>
    </row>
    <row r="24" spans="1:37" ht="38.1" customHeight="1" x14ac:dyDescent="0.25">
      <c r="A24" s="904"/>
      <c r="B24" s="954"/>
      <c r="C24" s="960"/>
      <c r="D24" s="957"/>
      <c r="E24" s="957"/>
      <c r="F24" s="875" t="s">
        <v>214</v>
      </c>
      <c r="G24" s="875"/>
      <c r="H24" s="896"/>
      <c r="I24" s="896"/>
      <c r="J24" s="892"/>
      <c r="K24" s="892"/>
      <c r="L24" s="892"/>
      <c r="M24" s="892"/>
      <c r="N24" s="892"/>
      <c r="O24" s="892"/>
      <c r="P24" s="892"/>
      <c r="Q24" s="892"/>
      <c r="R24" s="891" t="s">
        <v>208</v>
      </c>
      <c r="S24" s="892"/>
      <c r="T24" s="892"/>
      <c r="U24" s="892"/>
      <c r="V24" s="891"/>
      <c r="W24" s="892"/>
      <c r="X24" s="891"/>
      <c r="Y24" s="892"/>
      <c r="Z24" s="892"/>
      <c r="AA24" s="892"/>
      <c r="AB24" s="892"/>
      <c r="AC24" s="892"/>
      <c r="AD24" s="952"/>
      <c r="AE24" s="952"/>
      <c r="AF24" s="892"/>
      <c r="AG24" s="892"/>
      <c r="AH24" s="46">
        <f t="shared" si="0"/>
        <v>0</v>
      </c>
      <c r="AI24" s="47">
        <f t="shared" si="1"/>
        <v>0</v>
      </c>
      <c r="AJ24" s="52"/>
      <c r="AK24" s="29"/>
    </row>
    <row r="25" spans="1:37" ht="38.1" customHeight="1" x14ac:dyDescent="0.25">
      <c r="A25" s="904"/>
      <c r="B25" s="954"/>
      <c r="C25" s="960"/>
      <c r="D25" s="957"/>
      <c r="E25" s="957"/>
      <c r="F25" s="875" t="s">
        <v>215</v>
      </c>
      <c r="G25" s="875"/>
      <c r="H25" s="896"/>
      <c r="I25" s="896"/>
      <c r="J25" s="892"/>
      <c r="K25" s="892"/>
      <c r="L25" s="892"/>
      <c r="M25" s="892"/>
      <c r="N25" s="891" t="s">
        <v>208</v>
      </c>
      <c r="O25" s="892"/>
      <c r="P25" s="891"/>
      <c r="Q25" s="892"/>
      <c r="R25" s="892"/>
      <c r="S25" s="892"/>
      <c r="T25" s="892"/>
      <c r="U25" s="892"/>
      <c r="V25" s="892"/>
      <c r="W25" s="892"/>
      <c r="X25" s="891" t="s">
        <v>208</v>
      </c>
      <c r="Y25" s="892"/>
      <c r="Z25" s="891"/>
      <c r="AA25" s="892"/>
      <c r="AB25" s="892"/>
      <c r="AC25" s="892"/>
      <c r="AD25" s="891"/>
      <c r="AE25" s="892"/>
      <c r="AF25" s="891" t="s">
        <v>208</v>
      </c>
      <c r="AG25" s="892"/>
      <c r="AH25" s="46">
        <f t="shared" si="0"/>
        <v>0</v>
      </c>
      <c r="AI25" s="47">
        <f t="shared" si="1"/>
        <v>0</v>
      </c>
      <c r="AJ25" s="52"/>
      <c r="AK25" s="29"/>
    </row>
    <row r="26" spans="1:37" ht="43.5" customHeight="1" thickBot="1" x14ac:dyDescent="0.3">
      <c r="A26" s="904"/>
      <c r="B26" s="955"/>
      <c r="C26" s="961"/>
      <c r="D26" s="958"/>
      <c r="E26" s="958"/>
      <c r="F26" s="890" t="s">
        <v>216</v>
      </c>
      <c r="G26" s="890"/>
      <c r="H26" s="897"/>
      <c r="I26" s="897"/>
      <c r="J26" s="893" t="s">
        <v>208</v>
      </c>
      <c r="K26" s="894"/>
      <c r="L26" s="893" t="s">
        <v>208</v>
      </c>
      <c r="M26" s="894"/>
      <c r="N26" s="893" t="s">
        <v>208</v>
      </c>
      <c r="O26" s="894"/>
      <c r="P26" s="893" t="s">
        <v>208</v>
      </c>
      <c r="Q26" s="894"/>
      <c r="R26" s="893" t="s">
        <v>208</v>
      </c>
      <c r="S26" s="894"/>
      <c r="T26" s="893" t="s">
        <v>208</v>
      </c>
      <c r="U26" s="894"/>
      <c r="V26" s="893" t="s">
        <v>208</v>
      </c>
      <c r="W26" s="894"/>
      <c r="X26" s="893" t="s">
        <v>208</v>
      </c>
      <c r="Y26" s="894"/>
      <c r="Z26" s="893" t="s">
        <v>208</v>
      </c>
      <c r="AA26" s="894"/>
      <c r="AB26" s="893" t="s">
        <v>208</v>
      </c>
      <c r="AC26" s="894"/>
      <c r="AD26" s="893" t="s">
        <v>208</v>
      </c>
      <c r="AE26" s="894"/>
      <c r="AF26" s="893" t="s">
        <v>208</v>
      </c>
      <c r="AG26" s="894"/>
      <c r="AH26" s="53">
        <f t="shared" si="0"/>
        <v>0</v>
      </c>
      <c r="AI26" s="54">
        <f t="shared" si="1"/>
        <v>0</v>
      </c>
      <c r="AJ26" s="55"/>
      <c r="AK26" s="29"/>
    </row>
    <row r="27" spans="1:37" ht="43.5" customHeight="1" x14ac:dyDescent="0.25">
      <c r="A27" s="904"/>
      <c r="B27" s="905" t="s">
        <v>217</v>
      </c>
      <c r="C27" s="908">
        <v>1</v>
      </c>
      <c r="D27" s="965" t="s">
        <v>218</v>
      </c>
      <c r="E27" s="902" t="s">
        <v>175</v>
      </c>
      <c r="F27" s="889" t="s">
        <v>219</v>
      </c>
      <c r="G27" s="889"/>
      <c r="H27" s="401" t="s">
        <v>220</v>
      </c>
      <c r="I27" s="962" t="s">
        <v>207</v>
      </c>
      <c r="J27" s="880"/>
      <c r="K27" s="881"/>
      <c r="L27" s="881"/>
      <c r="M27" s="881"/>
      <c r="N27" s="880" t="s">
        <v>208</v>
      </c>
      <c r="O27" s="881"/>
      <c r="P27" s="880"/>
      <c r="Q27" s="881"/>
      <c r="R27" s="880"/>
      <c r="S27" s="881"/>
      <c r="T27" s="880"/>
      <c r="U27" s="881"/>
      <c r="V27" s="880"/>
      <c r="W27" s="881"/>
      <c r="X27" s="880"/>
      <c r="Y27" s="881"/>
      <c r="Z27" s="881"/>
      <c r="AA27" s="881"/>
      <c r="AB27" s="881"/>
      <c r="AC27" s="881"/>
      <c r="AD27" s="881"/>
      <c r="AE27" s="881"/>
      <c r="AF27" s="880" t="s">
        <v>208</v>
      </c>
      <c r="AG27" s="881"/>
      <c r="AH27" s="43">
        <f t="shared" si="0"/>
        <v>0</v>
      </c>
      <c r="AI27" s="44">
        <f t="shared" si="1"/>
        <v>0</v>
      </c>
      <c r="AJ27" s="56"/>
      <c r="AK27" s="29"/>
    </row>
    <row r="28" spans="1:37" ht="43.5" customHeight="1" x14ac:dyDescent="0.25">
      <c r="A28" s="904"/>
      <c r="B28" s="906"/>
      <c r="C28" s="909"/>
      <c r="D28" s="966"/>
      <c r="E28" s="903"/>
      <c r="F28" s="875" t="s">
        <v>221</v>
      </c>
      <c r="G28" s="875"/>
      <c r="H28" s="878" t="s">
        <v>222</v>
      </c>
      <c r="I28" s="963"/>
      <c r="J28" s="873"/>
      <c r="K28" s="872"/>
      <c r="L28" s="873"/>
      <c r="M28" s="872"/>
      <c r="N28" s="873"/>
      <c r="O28" s="872"/>
      <c r="P28" s="873" t="s">
        <v>208</v>
      </c>
      <c r="Q28" s="872"/>
      <c r="R28" s="873"/>
      <c r="S28" s="872"/>
      <c r="T28" s="873"/>
      <c r="U28" s="872"/>
      <c r="V28" s="873"/>
      <c r="W28" s="872"/>
      <c r="X28" s="873"/>
      <c r="Y28" s="872"/>
      <c r="Z28" s="873"/>
      <c r="AA28" s="872"/>
      <c r="AB28" s="873"/>
      <c r="AC28" s="872"/>
      <c r="AD28" s="873"/>
      <c r="AE28" s="872"/>
      <c r="AF28" s="873"/>
      <c r="AG28" s="872"/>
      <c r="AH28" s="46">
        <f t="shared" si="0"/>
        <v>0</v>
      </c>
      <c r="AI28" s="47">
        <f t="shared" si="1"/>
        <v>0</v>
      </c>
      <c r="AJ28" s="52"/>
      <c r="AK28" s="29"/>
    </row>
    <row r="29" spans="1:37" ht="43.5" customHeight="1" x14ac:dyDescent="0.25">
      <c r="A29" s="904"/>
      <c r="B29" s="906"/>
      <c r="C29" s="909"/>
      <c r="D29" s="966"/>
      <c r="E29" s="903"/>
      <c r="F29" s="875" t="s">
        <v>223</v>
      </c>
      <c r="G29" s="875"/>
      <c r="H29" s="878"/>
      <c r="I29" s="963"/>
      <c r="J29" s="898"/>
      <c r="K29" s="898"/>
      <c r="L29" s="898"/>
      <c r="M29" s="898"/>
      <c r="N29" s="898"/>
      <c r="O29" s="898"/>
      <c r="P29" s="899" t="s">
        <v>208</v>
      </c>
      <c r="Q29" s="898"/>
      <c r="R29" s="898"/>
      <c r="S29" s="898"/>
      <c r="T29" s="898"/>
      <c r="U29" s="898"/>
      <c r="V29" s="899"/>
      <c r="W29" s="898"/>
      <c r="X29" s="899" t="s">
        <v>208</v>
      </c>
      <c r="Y29" s="898"/>
      <c r="Z29" s="898"/>
      <c r="AA29" s="898"/>
      <c r="AB29" s="898"/>
      <c r="AC29" s="898"/>
      <c r="AD29" s="898"/>
      <c r="AE29" s="898"/>
      <c r="AF29" s="899" t="s">
        <v>208</v>
      </c>
      <c r="AG29" s="898"/>
      <c r="AH29" s="57">
        <f t="shared" si="0"/>
        <v>0</v>
      </c>
      <c r="AI29" s="58">
        <f t="shared" si="1"/>
        <v>0</v>
      </c>
      <c r="AJ29" s="52"/>
      <c r="AK29" s="29"/>
    </row>
    <row r="30" spans="1:37" ht="36.950000000000003" customHeight="1" x14ac:dyDescent="0.25">
      <c r="A30" s="904"/>
      <c r="B30" s="906"/>
      <c r="C30" s="909"/>
      <c r="D30" s="966"/>
      <c r="E30" s="903"/>
      <c r="F30" s="875" t="s">
        <v>224</v>
      </c>
      <c r="G30" s="875"/>
      <c r="H30" s="878"/>
      <c r="I30" s="963"/>
      <c r="J30" s="872"/>
      <c r="K30" s="872"/>
      <c r="L30" s="872"/>
      <c r="M30" s="872"/>
      <c r="N30" s="872"/>
      <c r="O30" s="872"/>
      <c r="P30" s="872"/>
      <c r="Q30" s="872"/>
      <c r="R30" s="872"/>
      <c r="S30" s="872"/>
      <c r="T30" s="872"/>
      <c r="U30" s="872"/>
      <c r="V30" s="873" t="s">
        <v>208</v>
      </c>
      <c r="W30" s="872"/>
      <c r="X30" s="872"/>
      <c r="Y30" s="872"/>
      <c r="Z30" s="872"/>
      <c r="AA30" s="872"/>
      <c r="AB30" s="873"/>
      <c r="AC30" s="872"/>
      <c r="AD30" s="873" t="s">
        <v>208</v>
      </c>
      <c r="AE30" s="872"/>
      <c r="AF30" s="872"/>
      <c r="AG30" s="872"/>
      <c r="AH30" s="46">
        <f t="shared" si="0"/>
        <v>0</v>
      </c>
      <c r="AI30" s="47">
        <f t="shared" si="1"/>
        <v>0</v>
      </c>
      <c r="AJ30" s="48"/>
      <c r="AK30" s="29"/>
    </row>
    <row r="31" spans="1:37" ht="36.950000000000003" customHeight="1" x14ac:dyDescent="0.25">
      <c r="A31" s="904"/>
      <c r="B31" s="906"/>
      <c r="C31" s="909"/>
      <c r="D31" s="966"/>
      <c r="E31" s="903"/>
      <c r="F31" s="875" t="s">
        <v>225</v>
      </c>
      <c r="G31" s="875"/>
      <c r="H31" s="399" t="s">
        <v>220</v>
      </c>
      <c r="I31" s="963"/>
      <c r="J31" s="873"/>
      <c r="K31" s="872"/>
      <c r="L31" s="873" t="s">
        <v>208</v>
      </c>
      <c r="M31" s="872"/>
      <c r="N31" s="873"/>
      <c r="O31" s="872"/>
      <c r="P31" s="873" t="s">
        <v>208</v>
      </c>
      <c r="Q31" s="872"/>
      <c r="R31" s="873"/>
      <c r="S31" s="872"/>
      <c r="T31" s="873" t="s">
        <v>208</v>
      </c>
      <c r="U31" s="872"/>
      <c r="V31" s="873"/>
      <c r="W31" s="872"/>
      <c r="X31" s="873" t="s">
        <v>208</v>
      </c>
      <c r="Y31" s="872"/>
      <c r="Z31" s="873"/>
      <c r="AA31" s="872"/>
      <c r="AB31" s="873" t="s">
        <v>208</v>
      </c>
      <c r="AC31" s="872"/>
      <c r="AD31" s="873"/>
      <c r="AE31" s="872"/>
      <c r="AF31" s="873" t="s">
        <v>208</v>
      </c>
      <c r="AG31" s="872"/>
      <c r="AH31" s="46">
        <f t="shared" si="0"/>
        <v>0</v>
      </c>
      <c r="AI31" s="47">
        <f t="shared" si="1"/>
        <v>0</v>
      </c>
      <c r="AJ31" s="52"/>
      <c r="AK31" s="29"/>
    </row>
    <row r="32" spans="1:37" ht="36.950000000000003" customHeight="1" x14ac:dyDescent="0.25">
      <c r="A32" s="904"/>
      <c r="B32" s="906"/>
      <c r="C32" s="909"/>
      <c r="D32" s="966"/>
      <c r="E32" s="903"/>
      <c r="F32" s="875" t="s">
        <v>1044</v>
      </c>
      <c r="G32" s="875"/>
      <c r="H32" s="402" t="s">
        <v>226</v>
      </c>
      <c r="I32" s="963"/>
      <c r="J32" s="873"/>
      <c r="K32" s="872"/>
      <c r="L32" s="873"/>
      <c r="M32" s="872"/>
      <c r="N32" s="873"/>
      <c r="O32" s="872"/>
      <c r="P32" s="873"/>
      <c r="Q32" s="872"/>
      <c r="R32" s="873"/>
      <c r="S32" s="872"/>
      <c r="T32" s="873"/>
      <c r="U32" s="872"/>
      <c r="V32" s="873"/>
      <c r="W32" s="872"/>
      <c r="X32" s="873" t="s">
        <v>208</v>
      </c>
      <c r="Y32" s="872"/>
      <c r="Z32" s="873"/>
      <c r="AA32" s="872"/>
      <c r="AB32" s="873"/>
      <c r="AC32" s="872"/>
      <c r="AD32" s="873"/>
      <c r="AE32" s="872"/>
      <c r="AF32" s="873"/>
      <c r="AG32" s="872"/>
      <c r="AH32" s="46">
        <f t="shared" si="0"/>
        <v>0</v>
      </c>
      <c r="AI32" s="47">
        <f t="shared" si="1"/>
        <v>0</v>
      </c>
      <c r="AJ32" s="52"/>
      <c r="AK32" s="29"/>
    </row>
    <row r="33" spans="1:37" ht="36.950000000000003" customHeight="1" thickBot="1" x14ac:dyDescent="0.3">
      <c r="A33" s="904"/>
      <c r="B33" s="907"/>
      <c r="C33" s="910"/>
      <c r="D33" s="967"/>
      <c r="E33" s="916"/>
      <c r="F33" s="890" t="s">
        <v>227</v>
      </c>
      <c r="G33" s="890"/>
      <c r="H33" s="400" t="s">
        <v>220</v>
      </c>
      <c r="I33" s="964"/>
      <c r="J33" s="885" t="s">
        <v>208</v>
      </c>
      <c r="K33" s="886"/>
      <c r="L33" s="885" t="s">
        <v>208</v>
      </c>
      <c r="M33" s="886"/>
      <c r="N33" s="885" t="s">
        <v>208</v>
      </c>
      <c r="O33" s="886"/>
      <c r="P33" s="885" t="s">
        <v>208</v>
      </c>
      <c r="Q33" s="886"/>
      <c r="R33" s="885" t="s">
        <v>208</v>
      </c>
      <c r="S33" s="886"/>
      <c r="T33" s="885" t="s">
        <v>208</v>
      </c>
      <c r="U33" s="886"/>
      <c r="V33" s="885" t="s">
        <v>208</v>
      </c>
      <c r="W33" s="886"/>
      <c r="X33" s="885" t="s">
        <v>208</v>
      </c>
      <c r="Y33" s="886"/>
      <c r="Z33" s="885" t="s">
        <v>208</v>
      </c>
      <c r="AA33" s="886"/>
      <c r="AB33" s="885" t="s">
        <v>208</v>
      </c>
      <c r="AC33" s="886"/>
      <c r="AD33" s="885" t="s">
        <v>208</v>
      </c>
      <c r="AE33" s="886"/>
      <c r="AF33" s="885" t="s">
        <v>208</v>
      </c>
      <c r="AG33" s="886"/>
      <c r="AH33" s="53">
        <f t="shared" si="0"/>
        <v>0</v>
      </c>
      <c r="AI33" s="54">
        <f t="shared" si="1"/>
        <v>0</v>
      </c>
      <c r="AJ33" s="55"/>
      <c r="AK33" s="29"/>
    </row>
    <row r="34" spans="1:37" ht="42" customHeight="1" x14ac:dyDescent="0.25">
      <c r="A34" s="904"/>
      <c r="B34" s="905" t="s">
        <v>228</v>
      </c>
      <c r="C34" s="908">
        <v>1</v>
      </c>
      <c r="D34" s="911" t="s">
        <v>229</v>
      </c>
      <c r="E34" s="902" t="s">
        <v>175</v>
      </c>
      <c r="F34" s="875" t="s">
        <v>230</v>
      </c>
      <c r="G34" s="875"/>
      <c r="H34" s="877" t="s">
        <v>222</v>
      </c>
      <c r="I34" s="877" t="s">
        <v>207</v>
      </c>
      <c r="J34" s="872"/>
      <c r="K34" s="872"/>
      <c r="L34" s="873"/>
      <c r="M34" s="872"/>
      <c r="N34" s="873"/>
      <c r="O34" s="872"/>
      <c r="P34" s="873" t="s">
        <v>208</v>
      </c>
      <c r="Q34" s="872"/>
      <c r="R34" s="872"/>
      <c r="S34" s="872"/>
      <c r="T34" s="873"/>
      <c r="U34" s="872"/>
      <c r="V34" s="872"/>
      <c r="W34" s="872"/>
      <c r="X34" s="873"/>
      <c r="Y34" s="872"/>
      <c r="Z34" s="873"/>
      <c r="AA34" s="872"/>
      <c r="AB34" s="873" t="s">
        <v>208</v>
      </c>
      <c r="AC34" s="872"/>
      <c r="AD34" s="872"/>
      <c r="AE34" s="872"/>
      <c r="AF34" s="872"/>
      <c r="AG34" s="872"/>
      <c r="AH34" s="43">
        <f t="shared" si="0"/>
        <v>0</v>
      </c>
      <c r="AI34" s="44">
        <f t="shared" si="1"/>
        <v>0</v>
      </c>
      <c r="AJ34" s="56"/>
      <c r="AK34" s="29"/>
    </row>
    <row r="35" spans="1:37" ht="36.950000000000003" customHeight="1" x14ac:dyDescent="0.25">
      <c r="A35" s="904"/>
      <c r="B35" s="906"/>
      <c r="C35" s="909"/>
      <c r="D35" s="913"/>
      <c r="E35" s="903"/>
      <c r="F35" s="875" t="s">
        <v>231</v>
      </c>
      <c r="G35" s="875"/>
      <c r="H35" s="878"/>
      <c r="I35" s="878"/>
      <c r="J35" s="872"/>
      <c r="K35" s="872"/>
      <c r="L35" s="873"/>
      <c r="M35" s="872"/>
      <c r="N35" s="873"/>
      <c r="O35" s="872"/>
      <c r="P35" s="873"/>
      <c r="Q35" s="872"/>
      <c r="R35" s="872"/>
      <c r="S35" s="872"/>
      <c r="T35" s="873"/>
      <c r="U35" s="872"/>
      <c r="V35" s="872"/>
      <c r="W35" s="872"/>
      <c r="X35" s="873" t="s">
        <v>208</v>
      </c>
      <c r="Y35" s="872"/>
      <c r="Z35" s="873"/>
      <c r="AA35" s="872"/>
      <c r="AB35" s="872"/>
      <c r="AC35" s="872"/>
      <c r="AD35" s="872"/>
      <c r="AE35" s="872"/>
      <c r="AF35" s="872"/>
      <c r="AG35" s="872"/>
      <c r="AH35" s="46">
        <f t="shared" si="0"/>
        <v>0</v>
      </c>
      <c r="AI35" s="47">
        <f t="shared" si="1"/>
        <v>0</v>
      </c>
      <c r="AJ35" s="48"/>
      <c r="AK35" s="29"/>
    </row>
    <row r="36" spans="1:37" ht="36.950000000000003" customHeight="1" x14ac:dyDescent="0.25">
      <c r="A36" s="904"/>
      <c r="B36" s="906"/>
      <c r="C36" s="909"/>
      <c r="D36" s="914"/>
      <c r="E36" s="903"/>
      <c r="F36" s="875" t="s">
        <v>232</v>
      </c>
      <c r="G36" s="875"/>
      <c r="H36" s="399" t="s">
        <v>233</v>
      </c>
      <c r="I36" s="878"/>
      <c r="J36" s="872"/>
      <c r="K36" s="872"/>
      <c r="L36" s="873"/>
      <c r="M36" s="872"/>
      <c r="N36" s="872"/>
      <c r="O36" s="872"/>
      <c r="P36" s="873"/>
      <c r="Q36" s="872"/>
      <c r="R36" s="872"/>
      <c r="S36" s="872"/>
      <c r="T36" s="872"/>
      <c r="U36" s="872"/>
      <c r="V36" s="873" t="s">
        <v>208</v>
      </c>
      <c r="W36" s="872"/>
      <c r="X36" s="873"/>
      <c r="Y36" s="872"/>
      <c r="Z36" s="873"/>
      <c r="AA36" s="872"/>
      <c r="AB36" s="872"/>
      <c r="AC36" s="872"/>
      <c r="AD36" s="872"/>
      <c r="AE36" s="872"/>
      <c r="AF36" s="872"/>
      <c r="AG36" s="872"/>
      <c r="AH36" s="46">
        <f t="shared" si="0"/>
        <v>0</v>
      </c>
      <c r="AI36" s="47">
        <f t="shared" si="1"/>
        <v>0</v>
      </c>
      <c r="AJ36" s="52"/>
      <c r="AK36" s="29"/>
    </row>
    <row r="37" spans="1:37" ht="36.950000000000003" customHeight="1" thickBot="1" x14ac:dyDescent="0.3">
      <c r="A37" s="904"/>
      <c r="B37" s="906"/>
      <c r="C37" s="909"/>
      <c r="D37" s="914"/>
      <c r="E37" s="903"/>
      <c r="F37" s="875" t="s">
        <v>234</v>
      </c>
      <c r="G37" s="875"/>
      <c r="H37" s="399"/>
      <c r="I37" s="878"/>
      <c r="J37" s="872"/>
      <c r="K37" s="872"/>
      <c r="L37" s="873"/>
      <c r="M37" s="872"/>
      <c r="N37" s="872"/>
      <c r="O37" s="872"/>
      <c r="P37" s="873"/>
      <c r="Q37" s="872"/>
      <c r="R37" s="872"/>
      <c r="S37" s="872"/>
      <c r="T37" s="872"/>
      <c r="U37" s="872"/>
      <c r="V37" s="872"/>
      <c r="W37" s="872"/>
      <c r="X37" s="873"/>
      <c r="Y37" s="872"/>
      <c r="Z37" s="873" t="s">
        <v>208</v>
      </c>
      <c r="AA37" s="872"/>
      <c r="AB37" s="872"/>
      <c r="AC37" s="872"/>
      <c r="AD37" s="872"/>
      <c r="AE37" s="872"/>
      <c r="AF37" s="872"/>
      <c r="AG37" s="872"/>
      <c r="AH37" s="46">
        <f t="shared" si="0"/>
        <v>0</v>
      </c>
      <c r="AI37" s="47">
        <f t="shared" si="1"/>
        <v>0</v>
      </c>
      <c r="AJ37" s="52"/>
      <c r="AK37" s="29"/>
    </row>
    <row r="38" spans="1:37" ht="43.5" customHeight="1" x14ac:dyDescent="0.25">
      <c r="A38" s="904"/>
      <c r="B38" s="905" t="s">
        <v>235</v>
      </c>
      <c r="C38" s="908">
        <v>1</v>
      </c>
      <c r="D38" s="911" t="s">
        <v>236</v>
      </c>
      <c r="E38" s="902" t="s">
        <v>175</v>
      </c>
      <c r="F38" s="889" t="s">
        <v>237</v>
      </c>
      <c r="G38" s="889"/>
      <c r="H38" s="877" t="s">
        <v>222</v>
      </c>
      <c r="I38" s="877" t="s">
        <v>207</v>
      </c>
      <c r="J38" s="880" t="s">
        <v>208</v>
      </c>
      <c r="K38" s="881"/>
      <c r="L38" s="880" t="s">
        <v>208</v>
      </c>
      <c r="M38" s="881"/>
      <c r="N38" s="881"/>
      <c r="O38" s="881"/>
      <c r="P38" s="880"/>
      <c r="Q38" s="881"/>
      <c r="R38" s="881"/>
      <c r="S38" s="881"/>
      <c r="T38" s="881"/>
      <c r="U38" s="881"/>
      <c r="V38" s="880"/>
      <c r="W38" s="881"/>
      <c r="X38" s="881"/>
      <c r="Y38" s="881"/>
      <c r="Z38" s="881"/>
      <c r="AA38" s="881"/>
      <c r="AB38" s="881"/>
      <c r="AC38" s="881"/>
      <c r="AD38" s="881"/>
      <c r="AE38" s="881"/>
      <c r="AF38" s="881"/>
      <c r="AG38" s="881"/>
      <c r="AH38" s="60">
        <f t="shared" si="0"/>
        <v>0</v>
      </c>
      <c r="AI38" s="61">
        <f t="shared" si="1"/>
        <v>0</v>
      </c>
      <c r="AJ38" s="56"/>
      <c r="AK38" s="29"/>
    </row>
    <row r="39" spans="1:37" ht="43.5" customHeight="1" x14ac:dyDescent="0.25">
      <c r="A39" s="904"/>
      <c r="B39" s="906"/>
      <c r="C39" s="909"/>
      <c r="D39" s="912"/>
      <c r="E39" s="903"/>
      <c r="F39" s="875" t="s">
        <v>238</v>
      </c>
      <c r="G39" s="875"/>
      <c r="H39" s="878"/>
      <c r="I39" s="878"/>
      <c r="J39" s="872"/>
      <c r="K39" s="872"/>
      <c r="L39" s="873"/>
      <c r="M39" s="872"/>
      <c r="N39" s="873" t="s">
        <v>208</v>
      </c>
      <c r="O39" s="872"/>
      <c r="P39" s="872"/>
      <c r="Q39" s="872"/>
      <c r="R39" s="873"/>
      <c r="S39" s="872"/>
      <c r="T39" s="873"/>
      <c r="U39" s="872"/>
      <c r="V39" s="872"/>
      <c r="W39" s="872"/>
      <c r="X39" s="873"/>
      <c r="Y39" s="872"/>
      <c r="Z39" s="873"/>
      <c r="AA39" s="872"/>
      <c r="AB39" s="872"/>
      <c r="AC39" s="872"/>
      <c r="AD39" s="873"/>
      <c r="AE39" s="872"/>
      <c r="AF39" s="872"/>
      <c r="AG39" s="872"/>
      <c r="AH39" s="46">
        <f t="shared" si="0"/>
        <v>0</v>
      </c>
      <c r="AI39" s="47">
        <f t="shared" si="1"/>
        <v>0</v>
      </c>
      <c r="AJ39" s="59"/>
      <c r="AK39" s="29"/>
    </row>
    <row r="40" spans="1:37" ht="43.5" customHeight="1" x14ac:dyDescent="0.25">
      <c r="A40" s="904"/>
      <c r="B40" s="906"/>
      <c r="C40" s="909"/>
      <c r="D40" s="913"/>
      <c r="E40" s="903"/>
      <c r="F40" s="875" t="s">
        <v>239</v>
      </c>
      <c r="G40" s="875"/>
      <c r="H40" s="878" t="s">
        <v>220</v>
      </c>
      <c r="I40" s="878"/>
      <c r="J40" s="872"/>
      <c r="K40" s="872"/>
      <c r="L40" s="872"/>
      <c r="M40" s="872"/>
      <c r="N40" s="873"/>
      <c r="O40" s="872"/>
      <c r="P40" s="873" t="s">
        <v>208</v>
      </c>
      <c r="Q40" s="872"/>
      <c r="R40" s="873"/>
      <c r="S40" s="872"/>
      <c r="T40" s="873"/>
      <c r="U40" s="872"/>
      <c r="V40" s="872"/>
      <c r="W40" s="872"/>
      <c r="X40" s="872"/>
      <c r="Y40" s="872"/>
      <c r="Z40" s="873"/>
      <c r="AA40" s="872"/>
      <c r="AB40" s="872" t="s">
        <v>208</v>
      </c>
      <c r="AC40" s="872"/>
      <c r="AD40" s="873"/>
      <c r="AE40" s="872"/>
      <c r="AF40" s="872"/>
      <c r="AG40" s="872"/>
      <c r="AH40" s="46">
        <f t="shared" si="0"/>
        <v>0</v>
      </c>
      <c r="AI40" s="47">
        <f t="shared" si="1"/>
        <v>0</v>
      </c>
      <c r="AJ40" s="48"/>
      <c r="AK40" s="29"/>
    </row>
    <row r="41" spans="1:37" ht="43.5" customHeight="1" x14ac:dyDescent="0.25">
      <c r="A41" s="904"/>
      <c r="B41" s="906"/>
      <c r="C41" s="909"/>
      <c r="D41" s="914"/>
      <c r="E41" s="903"/>
      <c r="F41" s="875" t="s">
        <v>240</v>
      </c>
      <c r="G41" s="875"/>
      <c r="H41" s="878"/>
      <c r="I41" s="878"/>
      <c r="J41" s="873" t="s">
        <v>208</v>
      </c>
      <c r="K41" s="872"/>
      <c r="L41" s="873" t="s">
        <v>208</v>
      </c>
      <c r="M41" s="872"/>
      <c r="N41" s="873" t="s">
        <v>208</v>
      </c>
      <c r="O41" s="872"/>
      <c r="P41" s="873" t="s">
        <v>208</v>
      </c>
      <c r="Q41" s="872"/>
      <c r="R41" s="873" t="s">
        <v>208</v>
      </c>
      <c r="S41" s="872"/>
      <c r="T41" s="873" t="s">
        <v>208</v>
      </c>
      <c r="U41" s="872"/>
      <c r="V41" s="873" t="s">
        <v>208</v>
      </c>
      <c r="W41" s="872"/>
      <c r="X41" s="873" t="s">
        <v>208</v>
      </c>
      <c r="Y41" s="872"/>
      <c r="Z41" s="873" t="s">
        <v>208</v>
      </c>
      <c r="AA41" s="872"/>
      <c r="AB41" s="873" t="s">
        <v>208</v>
      </c>
      <c r="AC41" s="872"/>
      <c r="AD41" s="873" t="s">
        <v>208</v>
      </c>
      <c r="AE41" s="872"/>
      <c r="AF41" s="873" t="s">
        <v>208</v>
      </c>
      <c r="AG41" s="872"/>
      <c r="AH41" s="46">
        <f t="shared" si="0"/>
        <v>0</v>
      </c>
      <c r="AI41" s="47">
        <f t="shared" si="1"/>
        <v>0</v>
      </c>
      <c r="AJ41" s="52"/>
      <c r="AK41" s="29"/>
    </row>
    <row r="42" spans="1:37" ht="43.5" customHeight="1" x14ac:dyDescent="0.25">
      <c r="A42" s="904"/>
      <c r="B42" s="906"/>
      <c r="C42" s="909"/>
      <c r="D42" s="914"/>
      <c r="E42" s="903"/>
      <c r="F42" s="875" t="s">
        <v>241</v>
      </c>
      <c r="G42" s="875"/>
      <c r="H42" s="878" t="s">
        <v>222</v>
      </c>
      <c r="I42" s="878"/>
      <c r="J42" s="872"/>
      <c r="K42" s="872"/>
      <c r="L42" s="872"/>
      <c r="M42" s="872"/>
      <c r="N42" s="873"/>
      <c r="O42" s="872"/>
      <c r="P42" s="872"/>
      <c r="Q42" s="872"/>
      <c r="R42" s="873"/>
      <c r="S42" s="872"/>
      <c r="T42" s="873"/>
      <c r="U42" s="872"/>
      <c r="V42" s="872"/>
      <c r="W42" s="872"/>
      <c r="X42" s="872"/>
      <c r="Y42" s="872"/>
      <c r="Z42" s="873" t="s">
        <v>208</v>
      </c>
      <c r="AA42" s="872"/>
      <c r="AB42" s="872"/>
      <c r="AC42" s="872"/>
      <c r="AD42" s="873"/>
      <c r="AE42" s="872"/>
      <c r="AF42" s="872"/>
      <c r="AG42" s="872"/>
      <c r="AH42" s="46">
        <f t="shared" si="0"/>
        <v>0</v>
      </c>
      <c r="AI42" s="47">
        <f t="shared" si="1"/>
        <v>0</v>
      </c>
      <c r="AJ42" s="52"/>
      <c r="AK42" s="29"/>
    </row>
    <row r="43" spans="1:37" ht="43.5" customHeight="1" x14ac:dyDescent="0.25">
      <c r="A43" s="904"/>
      <c r="B43" s="906"/>
      <c r="C43" s="909"/>
      <c r="D43" s="914"/>
      <c r="E43" s="903"/>
      <c r="F43" s="875" t="s">
        <v>242</v>
      </c>
      <c r="G43" s="875"/>
      <c r="H43" s="878"/>
      <c r="I43" s="878"/>
      <c r="J43" s="872"/>
      <c r="K43" s="872"/>
      <c r="L43" s="872"/>
      <c r="M43" s="872"/>
      <c r="N43" s="873"/>
      <c r="O43" s="872"/>
      <c r="P43" s="872"/>
      <c r="Q43" s="872"/>
      <c r="R43" s="873"/>
      <c r="S43" s="872"/>
      <c r="T43" s="873" t="s">
        <v>208</v>
      </c>
      <c r="U43" s="872"/>
      <c r="V43" s="872"/>
      <c r="W43" s="872"/>
      <c r="X43" s="872"/>
      <c r="Y43" s="872"/>
      <c r="Z43" s="873"/>
      <c r="AA43" s="872"/>
      <c r="AB43" s="872"/>
      <c r="AC43" s="872"/>
      <c r="AD43" s="873"/>
      <c r="AE43" s="872"/>
      <c r="AF43" s="872"/>
      <c r="AG43" s="872"/>
      <c r="AH43" s="46">
        <f t="shared" si="0"/>
        <v>0</v>
      </c>
      <c r="AI43" s="47">
        <f t="shared" si="1"/>
        <v>0</v>
      </c>
      <c r="AJ43" s="52"/>
      <c r="AK43" s="29"/>
    </row>
    <row r="44" spans="1:37" ht="43.5" customHeight="1" thickBot="1" x14ac:dyDescent="0.3">
      <c r="A44" s="904"/>
      <c r="B44" s="907"/>
      <c r="C44" s="910"/>
      <c r="D44" s="915"/>
      <c r="E44" s="916"/>
      <c r="F44" s="888" t="s">
        <v>243</v>
      </c>
      <c r="G44" s="888"/>
      <c r="H44" s="400" t="s">
        <v>244</v>
      </c>
      <c r="I44" s="879"/>
      <c r="J44" s="900" t="s">
        <v>208</v>
      </c>
      <c r="K44" s="901"/>
      <c r="L44" s="900" t="s">
        <v>208</v>
      </c>
      <c r="M44" s="901"/>
      <c r="N44" s="900" t="s">
        <v>208</v>
      </c>
      <c r="O44" s="901"/>
      <c r="P44" s="900" t="s">
        <v>208</v>
      </c>
      <c r="Q44" s="901"/>
      <c r="R44" s="900" t="s">
        <v>208</v>
      </c>
      <c r="S44" s="901"/>
      <c r="T44" s="900" t="s">
        <v>208</v>
      </c>
      <c r="U44" s="901"/>
      <c r="V44" s="900" t="s">
        <v>208</v>
      </c>
      <c r="W44" s="901"/>
      <c r="X44" s="900" t="s">
        <v>208</v>
      </c>
      <c r="Y44" s="901"/>
      <c r="Z44" s="900" t="s">
        <v>208</v>
      </c>
      <c r="AA44" s="901"/>
      <c r="AB44" s="900" t="s">
        <v>208</v>
      </c>
      <c r="AC44" s="901"/>
      <c r="AD44" s="900" t="s">
        <v>208</v>
      </c>
      <c r="AE44" s="901"/>
      <c r="AF44" s="900" t="s">
        <v>208</v>
      </c>
      <c r="AG44" s="901"/>
      <c r="AH44" s="53">
        <f t="shared" si="0"/>
        <v>0</v>
      </c>
      <c r="AI44" s="54">
        <f t="shared" si="1"/>
        <v>0</v>
      </c>
      <c r="AJ44" s="55"/>
      <c r="AK44" s="29"/>
    </row>
    <row r="45" spans="1:37" ht="43.5" customHeight="1" x14ac:dyDescent="0.25">
      <c r="A45" s="904"/>
      <c r="B45" s="983" t="s">
        <v>245</v>
      </c>
      <c r="C45" s="908">
        <v>1</v>
      </c>
      <c r="D45" s="911" t="s">
        <v>246</v>
      </c>
      <c r="E45" s="902" t="s">
        <v>175</v>
      </c>
      <c r="F45" s="875" t="s">
        <v>247</v>
      </c>
      <c r="G45" s="875"/>
      <c r="H45" s="877" t="s">
        <v>248</v>
      </c>
      <c r="I45" s="877" t="s">
        <v>207</v>
      </c>
      <c r="J45" s="881"/>
      <c r="K45" s="881"/>
      <c r="L45" s="881"/>
      <c r="M45" s="881"/>
      <c r="N45" s="881"/>
      <c r="O45" s="881"/>
      <c r="P45" s="880"/>
      <c r="Q45" s="881"/>
      <c r="R45" s="880"/>
      <c r="S45" s="881"/>
      <c r="T45" s="880"/>
      <c r="U45" s="881"/>
      <c r="V45" s="880"/>
      <c r="W45" s="881"/>
      <c r="X45" s="880" t="s">
        <v>208</v>
      </c>
      <c r="Y45" s="881"/>
      <c r="Z45" s="880"/>
      <c r="AA45" s="881"/>
      <c r="AB45" s="881"/>
      <c r="AC45" s="881"/>
      <c r="AD45" s="881"/>
      <c r="AE45" s="881"/>
      <c r="AF45" s="881"/>
      <c r="AG45" s="881"/>
      <c r="AH45" s="43">
        <f t="shared" si="0"/>
        <v>0</v>
      </c>
      <c r="AI45" s="44">
        <f t="shared" si="1"/>
        <v>0</v>
      </c>
      <c r="AJ45" s="56"/>
      <c r="AK45" s="29"/>
    </row>
    <row r="46" spans="1:37" ht="43.5" customHeight="1" x14ac:dyDescent="0.25">
      <c r="A46" s="904"/>
      <c r="B46" s="984"/>
      <c r="C46" s="909"/>
      <c r="D46" s="912"/>
      <c r="E46" s="903"/>
      <c r="F46" s="875" t="s">
        <v>249</v>
      </c>
      <c r="G46" s="875"/>
      <c r="H46" s="878"/>
      <c r="I46" s="878"/>
      <c r="J46" s="872"/>
      <c r="K46" s="872"/>
      <c r="L46" s="873"/>
      <c r="M46" s="872"/>
      <c r="N46" s="873"/>
      <c r="O46" s="872"/>
      <c r="P46" s="872"/>
      <c r="Q46" s="872"/>
      <c r="R46" s="872"/>
      <c r="S46" s="872"/>
      <c r="T46" s="873"/>
      <c r="U46" s="872"/>
      <c r="V46" s="873"/>
      <c r="W46" s="872"/>
      <c r="X46" s="873"/>
      <c r="Y46" s="872"/>
      <c r="Z46" s="873"/>
      <c r="AA46" s="872"/>
      <c r="AB46" s="873"/>
      <c r="AC46" s="872"/>
      <c r="AD46" s="873" t="s">
        <v>208</v>
      </c>
      <c r="AE46" s="872"/>
      <c r="AF46" s="872" t="s">
        <v>208</v>
      </c>
      <c r="AG46" s="872"/>
      <c r="AH46" s="46">
        <f t="shared" si="0"/>
        <v>0</v>
      </c>
      <c r="AI46" s="47">
        <f t="shared" si="1"/>
        <v>0</v>
      </c>
      <c r="AJ46" s="59"/>
      <c r="AK46" s="29"/>
    </row>
    <row r="47" spans="1:37" ht="43.5" customHeight="1" x14ac:dyDescent="0.25">
      <c r="A47" s="904"/>
      <c r="B47" s="984"/>
      <c r="C47" s="909"/>
      <c r="D47" s="912"/>
      <c r="E47" s="903"/>
      <c r="F47" s="875" t="s">
        <v>250</v>
      </c>
      <c r="G47" s="875"/>
      <c r="H47" s="878"/>
      <c r="I47" s="878"/>
      <c r="J47" s="872"/>
      <c r="K47" s="872"/>
      <c r="L47" s="872"/>
      <c r="M47" s="872"/>
      <c r="N47" s="872"/>
      <c r="O47" s="872"/>
      <c r="P47" s="872"/>
      <c r="Q47" s="872"/>
      <c r="R47" s="872"/>
      <c r="S47" s="872"/>
      <c r="T47" s="873"/>
      <c r="U47" s="872"/>
      <c r="V47" s="873"/>
      <c r="W47" s="872"/>
      <c r="X47" s="873"/>
      <c r="Y47" s="872"/>
      <c r="Z47" s="872"/>
      <c r="AA47" s="872"/>
      <c r="AB47" s="872"/>
      <c r="AC47" s="872"/>
      <c r="AD47" s="873" t="s">
        <v>208</v>
      </c>
      <c r="AE47" s="872"/>
      <c r="AF47" s="872"/>
      <c r="AG47" s="872"/>
      <c r="AH47" s="46">
        <f t="shared" si="0"/>
        <v>0</v>
      </c>
      <c r="AI47" s="47">
        <f t="shared" si="1"/>
        <v>0</v>
      </c>
      <c r="AJ47" s="48"/>
      <c r="AK47" s="29"/>
    </row>
    <row r="48" spans="1:37" ht="44.45" customHeight="1" x14ac:dyDescent="0.25">
      <c r="A48" s="904"/>
      <c r="B48" s="984"/>
      <c r="C48" s="909"/>
      <c r="D48" s="913"/>
      <c r="E48" s="903"/>
      <c r="F48" s="875" t="s">
        <v>251</v>
      </c>
      <c r="G48" s="875"/>
      <c r="H48" s="878"/>
      <c r="I48" s="878"/>
      <c r="J48" s="873" t="s">
        <v>208</v>
      </c>
      <c r="K48" s="872"/>
      <c r="L48" s="872"/>
      <c r="M48" s="872"/>
      <c r="N48" s="872"/>
      <c r="O48" s="872"/>
      <c r="P48" s="872"/>
      <c r="Q48" s="872"/>
      <c r="R48" s="872"/>
      <c r="S48" s="872"/>
      <c r="T48" s="873"/>
      <c r="U48" s="872"/>
      <c r="V48" s="872"/>
      <c r="W48" s="872"/>
      <c r="X48" s="873"/>
      <c r="Y48" s="872"/>
      <c r="Z48" s="872"/>
      <c r="AA48" s="872"/>
      <c r="AB48" s="872"/>
      <c r="AC48" s="872"/>
      <c r="AD48" s="872"/>
      <c r="AE48" s="872"/>
      <c r="AF48" s="872"/>
      <c r="AG48" s="872"/>
      <c r="AH48" s="46">
        <f t="shared" si="0"/>
        <v>0</v>
      </c>
      <c r="AI48" s="47">
        <f t="shared" si="1"/>
        <v>0</v>
      </c>
      <c r="AJ48" s="48"/>
      <c r="AK48" s="29"/>
    </row>
    <row r="49" spans="1:37" ht="39.6" customHeight="1" x14ac:dyDescent="0.25">
      <c r="A49" s="904"/>
      <c r="B49" s="984"/>
      <c r="C49" s="909"/>
      <c r="D49" s="913"/>
      <c r="E49" s="903"/>
      <c r="F49" s="875" t="s">
        <v>252</v>
      </c>
      <c r="G49" s="875"/>
      <c r="H49" s="399" t="s">
        <v>244</v>
      </c>
      <c r="I49" s="878"/>
      <c r="J49" s="873" t="s">
        <v>208</v>
      </c>
      <c r="K49" s="872"/>
      <c r="L49" s="873" t="s">
        <v>208</v>
      </c>
      <c r="M49" s="872"/>
      <c r="N49" s="873" t="s">
        <v>208</v>
      </c>
      <c r="O49" s="872"/>
      <c r="P49" s="873" t="s">
        <v>208</v>
      </c>
      <c r="Q49" s="872"/>
      <c r="R49" s="873" t="s">
        <v>208</v>
      </c>
      <c r="S49" s="872"/>
      <c r="T49" s="873" t="s">
        <v>208</v>
      </c>
      <c r="U49" s="872"/>
      <c r="V49" s="873" t="s">
        <v>208</v>
      </c>
      <c r="W49" s="872"/>
      <c r="X49" s="873" t="s">
        <v>208</v>
      </c>
      <c r="Y49" s="872"/>
      <c r="Z49" s="873" t="s">
        <v>208</v>
      </c>
      <c r="AA49" s="872"/>
      <c r="AB49" s="873" t="s">
        <v>208</v>
      </c>
      <c r="AC49" s="872"/>
      <c r="AD49" s="873" t="s">
        <v>208</v>
      </c>
      <c r="AE49" s="872"/>
      <c r="AF49" s="873" t="s">
        <v>208</v>
      </c>
      <c r="AG49" s="872"/>
      <c r="AH49" s="46">
        <f t="shared" ref="AH49:AH80" si="2">IFERROR((COUNTIF((J49:AG49),"I")/(COUNTIF((J49:AG49),"P")+COUNTIF((J49:AG49),"I")+COUNTIF((J49:AG49),"NC"))),"")</f>
        <v>0</v>
      </c>
      <c r="AI49" s="47">
        <f t="shared" ref="AI49:AI80" si="3">AH49</f>
        <v>0</v>
      </c>
      <c r="AJ49" s="48"/>
      <c r="AK49" s="29"/>
    </row>
    <row r="50" spans="1:37" ht="39.6" customHeight="1" x14ac:dyDescent="0.25">
      <c r="A50" s="904"/>
      <c r="B50" s="984"/>
      <c r="C50" s="909"/>
      <c r="D50" s="913"/>
      <c r="E50" s="903"/>
      <c r="F50" s="875" t="s">
        <v>253</v>
      </c>
      <c r="G50" s="875"/>
      <c r="H50" s="399" t="s">
        <v>220</v>
      </c>
      <c r="I50" s="878"/>
      <c r="J50" s="873" t="s">
        <v>208</v>
      </c>
      <c r="K50" s="872"/>
      <c r="L50" s="873" t="s">
        <v>208</v>
      </c>
      <c r="M50" s="872"/>
      <c r="N50" s="873" t="s">
        <v>208</v>
      </c>
      <c r="O50" s="872"/>
      <c r="P50" s="873" t="s">
        <v>208</v>
      </c>
      <c r="Q50" s="872"/>
      <c r="R50" s="873" t="s">
        <v>208</v>
      </c>
      <c r="S50" s="872"/>
      <c r="T50" s="873" t="s">
        <v>208</v>
      </c>
      <c r="U50" s="872"/>
      <c r="V50" s="873" t="s">
        <v>208</v>
      </c>
      <c r="W50" s="872"/>
      <c r="X50" s="873" t="s">
        <v>208</v>
      </c>
      <c r="Y50" s="872"/>
      <c r="Z50" s="873" t="s">
        <v>208</v>
      </c>
      <c r="AA50" s="872"/>
      <c r="AB50" s="873" t="s">
        <v>208</v>
      </c>
      <c r="AC50" s="872"/>
      <c r="AD50" s="873" t="s">
        <v>208</v>
      </c>
      <c r="AE50" s="872"/>
      <c r="AF50" s="873" t="s">
        <v>208</v>
      </c>
      <c r="AG50" s="872"/>
      <c r="AH50" s="46">
        <f t="shared" si="2"/>
        <v>0</v>
      </c>
      <c r="AI50" s="47">
        <f t="shared" si="3"/>
        <v>0</v>
      </c>
      <c r="AJ50" s="48"/>
      <c r="AK50" s="29"/>
    </row>
    <row r="51" spans="1:37" ht="39.6" customHeight="1" x14ac:dyDescent="0.25">
      <c r="A51" s="904"/>
      <c r="B51" s="984"/>
      <c r="C51" s="909"/>
      <c r="D51" s="914"/>
      <c r="E51" s="903"/>
      <c r="F51" s="875" t="s">
        <v>254</v>
      </c>
      <c r="G51" s="875"/>
      <c r="H51" s="399" t="s">
        <v>255</v>
      </c>
      <c r="I51" s="878"/>
      <c r="J51" s="873"/>
      <c r="K51" s="872"/>
      <c r="L51" s="872"/>
      <c r="M51" s="872"/>
      <c r="N51" s="873" t="s">
        <v>208</v>
      </c>
      <c r="O51" s="872"/>
      <c r="P51" s="873"/>
      <c r="Q51" s="872"/>
      <c r="R51" s="873"/>
      <c r="S51" s="872"/>
      <c r="T51" s="873" t="s">
        <v>208</v>
      </c>
      <c r="U51" s="872"/>
      <c r="V51" s="873"/>
      <c r="W51" s="872"/>
      <c r="X51" s="872"/>
      <c r="Y51" s="872"/>
      <c r="Z51" s="873" t="s">
        <v>208</v>
      </c>
      <c r="AA51" s="872"/>
      <c r="AB51" s="873"/>
      <c r="AC51" s="872"/>
      <c r="AD51" s="872"/>
      <c r="AE51" s="872"/>
      <c r="AF51" s="873" t="s">
        <v>208</v>
      </c>
      <c r="AG51" s="872"/>
      <c r="AH51" s="46">
        <f t="shared" si="2"/>
        <v>0</v>
      </c>
      <c r="AI51" s="47">
        <f t="shared" si="3"/>
        <v>0</v>
      </c>
      <c r="AJ51" s="52"/>
      <c r="AK51" s="29"/>
    </row>
    <row r="52" spans="1:37" ht="43.5" customHeight="1" x14ac:dyDescent="0.25">
      <c r="A52" s="904"/>
      <c r="B52" s="984"/>
      <c r="C52" s="909"/>
      <c r="D52" s="914"/>
      <c r="E52" s="903"/>
      <c r="F52" s="875" t="s">
        <v>256</v>
      </c>
      <c r="G52" s="875"/>
      <c r="H52" s="399" t="s">
        <v>257</v>
      </c>
      <c r="I52" s="878"/>
      <c r="J52" s="873" t="s">
        <v>208</v>
      </c>
      <c r="K52" s="872"/>
      <c r="L52" s="873"/>
      <c r="M52" s="872"/>
      <c r="N52" s="873"/>
      <c r="O52" s="872"/>
      <c r="P52" s="873" t="s">
        <v>208</v>
      </c>
      <c r="Q52" s="872"/>
      <c r="R52" s="873"/>
      <c r="S52" s="872"/>
      <c r="T52" s="873" t="s">
        <v>208</v>
      </c>
      <c r="U52" s="872"/>
      <c r="V52" s="873" t="s">
        <v>208</v>
      </c>
      <c r="W52" s="872"/>
      <c r="X52" s="873"/>
      <c r="Y52" s="872"/>
      <c r="Z52" s="873"/>
      <c r="AA52" s="872"/>
      <c r="AB52" s="873"/>
      <c r="AC52" s="872"/>
      <c r="AD52" s="873" t="s">
        <v>208</v>
      </c>
      <c r="AE52" s="872"/>
      <c r="AF52" s="873"/>
      <c r="AG52" s="872"/>
      <c r="AH52" s="46">
        <f t="shared" si="2"/>
        <v>0</v>
      </c>
      <c r="AI52" s="47">
        <f t="shared" si="3"/>
        <v>0</v>
      </c>
      <c r="AJ52" s="52"/>
      <c r="AK52" s="29"/>
    </row>
    <row r="53" spans="1:37" ht="43.5" customHeight="1" x14ac:dyDescent="0.25">
      <c r="A53" s="904"/>
      <c r="B53" s="984"/>
      <c r="C53" s="909"/>
      <c r="D53" s="914"/>
      <c r="E53" s="903"/>
      <c r="F53" s="875" t="s">
        <v>258</v>
      </c>
      <c r="G53" s="875"/>
      <c r="H53" s="878" t="s">
        <v>220</v>
      </c>
      <c r="I53" s="878"/>
      <c r="J53" s="873" t="s">
        <v>208</v>
      </c>
      <c r="K53" s="872"/>
      <c r="L53" s="873"/>
      <c r="M53" s="872"/>
      <c r="N53" s="873"/>
      <c r="O53" s="872"/>
      <c r="P53" s="873" t="s">
        <v>208</v>
      </c>
      <c r="Q53" s="872"/>
      <c r="R53" s="873"/>
      <c r="S53" s="872"/>
      <c r="T53" s="873" t="s">
        <v>208</v>
      </c>
      <c r="U53" s="872"/>
      <c r="V53" s="873" t="s">
        <v>208</v>
      </c>
      <c r="W53" s="872"/>
      <c r="X53" s="872"/>
      <c r="Y53" s="872"/>
      <c r="Z53" s="873"/>
      <c r="AA53" s="872"/>
      <c r="AB53" s="873"/>
      <c r="AC53" s="872"/>
      <c r="AD53" s="873" t="s">
        <v>208</v>
      </c>
      <c r="AE53" s="872"/>
      <c r="AF53" s="872"/>
      <c r="AG53" s="872"/>
      <c r="AH53" s="46">
        <f t="shared" si="2"/>
        <v>0</v>
      </c>
      <c r="AI53" s="47">
        <f t="shared" si="3"/>
        <v>0</v>
      </c>
      <c r="AJ53" s="52"/>
      <c r="AK53" s="29"/>
    </row>
    <row r="54" spans="1:37" ht="43.5" customHeight="1" x14ac:dyDescent="0.25">
      <c r="A54" s="904"/>
      <c r="B54" s="984"/>
      <c r="C54" s="909"/>
      <c r="D54" s="914"/>
      <c r="E54" s="903"/>
      <c r="F54" s="875" t="s">
        <v>259</v>
      </c>
      <c r="G54" s="875"/>
      <c r="H54" s="878"/>
      <c r="I54" s="878"/>
      <c r="J54" s="873"/>
      <c r="K54" s="872"/>
      <c r="L54" s="873" t="s">
        <v>208</v>
      </c>
      <c r="M54" s="872"/>
      <c r="N54" s="873"/>
      <c r="O54" s="872"/>
      <c r="P54" s="873"/>
      <c r="Q54" s="872"/>
      <c r="R54" s="873" t="s">
        <v>208</v>
      </c>
      <c r="S54" s="872"/>
      <c r="T54" s="873"/>
      <c r="U54" s="872"/>
      <c r="V54" s="873"/>
      <c r="W54" s="872"/>
      <c r="X54" s="873" t="s">
        <v>208</v>
      </c>
      <c r="Y54" s="872"/>
      <c r="Z54" s="873"/>
      <c r="AA54" s="872"/>
      <c r="AB54" s="873"/>
      <c r="AC54" s="872"/>
      <c r="AD54" s="873" t="s">
        <v>208</v>
      </c>
      <c r="AE54" s="872"/>
      <c r="AF54" s="873"/>
      <c r="AG54" s="872"/>
      <c r="AH54" s="46">
        <f t="shared" si="2"/>
        <v>0</v>
      </c>
      <c r="AI54" s="47">
        <f t="shared" si="3"/>
        <v>0</v>
      </c>
      <c r="AJ54" s="52"/>
      <c r="AK54" s="29"/>
    </row>
    <row r="55" spans="1:37" ht="43.5" customHeight="1" x14ac:dyDescent="0.25">
      <c r="A55" s="904"/>
      <c r="B55" s="984"/>
      <c r="C55" s="909"/>
      <c r="D55" s="914"/>
      <c r="E55" s="903"/>
      <c r="F55" s="875" t="s">
        <v>260</v>
      </c>
      <c r="G55" s="875"/>
      <c r="H55" s="878" t="s">
        <v>248</v>
      </c>
      <c r="I55" s="878"/>
      <c r="J55" s="872"/>
      <c r="K55" s="872"/>
      <c r="L55" s="872"/>
      <c r="M55" s="872"/>
      <c r="N55" s="872"/>
      <c r="O55" s="872"/>
      <c r="P55" s="872"/>
      <c r="Q55" s="872"/>
      <c r="R55" s="872"/>
      <c r="S55" s="872"/>
      <c r="T55" s="873"/>
      <c r="U55" s="872"/>
      <c r="V55" s="873"/>
      <c r="W55" s="872"/>
      <c r="X55" s="873" t="s">
        <v>208</v>
      </c>
      <c r="Y55" s="872"/>
      <c r="Z55" s="873"/>
      <c r="AA55" s="872"/>
      <c r="AB55" s="872"/>
      <c r="AC55" s="872"/>
      <c r="AD55" s="874"/>
      <c r="AE55" s="874"/>
      <c r="AF55" s="872"/>
      <c r="AG55" s="872"/>
      <c r="AH55" s="46">
        <f t="shared" si="2"/>
        <v>0</v>
      </c>
      <c r="AI55" s="47">
        <f t="shared" si="3"/>
        <v>0</v>
      </c>
      <c r="AJ55" s="52"/>
      <c r="AK55" s="29"/>
    </row>
    <row r="56" spans="1:37" ht="43.5" customHeight="1" x14ac:dyDescent="0.25">
      <c r="A56" s="904"/>
      <c r="B56" s="984"/>
      <c r="C56" s="909"/>
      <c r="D56" s="914"/>
      <c r="E56" s="903"/>
      <c r="F56" s="875" t="s">
        <v>261</v>
      </c>
      <c r="G56" s="875"/>
      <c r="H56" s="878"/>
      <c r="I56" s="878"/>
      <c r="J56" s="872"/>
      <c r="K56" s="872"/>
      <c r="L56" s="872"/>
      <c r="M56" s="872"/>
      <c r="N56" s="872"/>
      <c r="O56" s="872"/>
      <c r="P56" s="872"/>
      <c r="Q56" s="872"/>
      <c r="R56" s="872"/>
      <c r="S56" s="872"/>
      <c r="T56" s="873" t="s">
        <v>208</v>
      </c>
      <c r="U56" s="872"/>
      <c r="V56" s="873"/>
      <c r="W56" s="872"/>
      <c r="X56" s="873"/>
      <c r="Y56" s="872"/>
      <c r="Z56" s="873"/>
      <c r="AA56" s="872"/>
      <c r="AB56" s="872"/>
      <c r="AC56" s="872"/>
      <c r="AD56" s="874" t="s">
        <v>208</v>
      </c>
      <c r="AE56" s="874"/>
      <c r="AF56" s="872"/>
      <c r="AG56" s="872"/>
      <c r="AH56" s="46">
        <f t="shared" si="2"/>
        <v>0</v>
      </c>
      <c r="AI56" s="47">
        <f t="shared" si="3"/>
        <v>0</v>
      </c>
      <c r="AJ56" s="52"/>
      <c r="AK56" s="29"/>
    </row>
    <row r="57" spans="1:37" ht="35.450000000000003" customHeight="1" x14ac:dyDescent="0.25">
      <c r="A57" s="904"/>
      <c r="B57" s="984"/>
      <c r="C57" s="909"/>
      <c r="D57" s="914"/>
      <c r="E57" s="903"/>
      <c r="F57" s="875" t="s">
        <v>262</v>
      </c>
      <c r="G57" s="875"/>
      <c r="H57" s="878"/>
      <c r="I57" s="878"/>
      <c r="J57" s="872"/>
      <c r="K57" s="872"/>
      <c r="L57" s="872"/>
      <c r="M57" s="872"/>
      <c r="N57" s="872"/>
      <c r="O57" s="872"/>
      <c r="P57" s="872"/>
      <c r="Q57" s="872"/>
      <c r="R57" s="873" t="s">
        <v>208</v>
      </c>
      <c r="S57" s="872"/>
      <c r="T57" s="873"/>
      <c r="U57" s="872"/>
      <c r="V57" s="873"/>
      <c r="W57" s="872"/>
      <c r="X57" s="872"/>
      <c r="Y57" s="872"/>
      <c r="Z57" s="872"/>
      <c r="AA57" s="872"/>
      <c r="AB57" s="872"/>
      <c r="AC57" s="872"/>
      <c r="AD57" s="872"/>
      <c r="AE57" s="872"/>
      <c r="AF57" s="872"/>
      <c r="AG57" s="872"/>
      <c r="AH57" s="46">
        <f t="shared" si="2"/>
        <v>0</v>
      </c>
      <c r="AI57" s="47">
        <f t="shared" si="3"/>
        <v>0</v>
      </c>
      <c r="AJ57" s="52"/>
      <c r="AK57" s="29"/>
    </row>
    <row r="58" spans="1:37" ht="43.5" customHeight="1" thickBot="1" x14ac:dyDescent="0.3">
      <c r="A58" s="904"/>
      <c r="B58" s="985"/>
      <c r="C58" s="910"/>
      <c r="D58" s="915"/>
      <c r="E58" s="916"/>
      <c r="F58" s="890" t="s">
        <v>263</v>
      </c>
      <c r="G58" s="890"/>
      <c r="H58" s="879"/>
      <c r="I58" s="879"/>
      <c r="J58" s="886"/>
      <c r="K58" s="886"/>
      <c r="L58" s="886"/>
      <c r="M58" s="886"/>
      <c r="N58" s="886"/>
      <c r="O58" s="886"/>
      <c r="P58" s="886"/>
      <c r="Q58" s="886"/>
      <c r="R58" s="886"/>
      <c r="S58" s="886"/>
      <c r="T58" s="885" t="s">
        <v>208</v>
      </c>
      <c r="U58" s="886"/>
      <c r="V58" s="885" t="s">
        <v>208</v>
      </c>
      <c r="W58" s="886"/>
      <c r="X58" s="885"/>
      <c r="Y58" s="886"/>
      <c r="Z58" s="885"/>
      <c r="AA58" s="886"/>
      <c r="AB58" s="886"/>
      <c r="AC58" s="886"/>
      <c r="AD58" s="886"/>
      <c r="AE58" s="886"/>
      <c r="AF58" s="886"/>
      <c r="AG58" s="886"/>
      <c r="AH58" s="53">
        <f t="shared" si="2"/>
        <v>0</v>
      </c>
      <c r="AI58" s="54">
        <f t="shared" si="3"/>
        <v>0</v>
      </c>
      <c r="AJ58" s="55"/>
      <c r="AK58" s="29"/>
    </row>
    <row r="59" spans="1:37" ht="43.5" customHeight="1" x14ac:dyDescent="0.25">
      <c r="A59" s="178"/>
      <c r="B59" s="905" t="s">
        <v>264</v>
      </c>
      <c r="C59" s="908">
        <v>1</v>
      </c>
      <c r="D59" s="911" t="s">
        <v>265</v>
      </c>
      <c r="E59" s="902" t="s">
        <v>175</v>
      </c>
      <c r="F59" s="889" t="s">
        <v>266</v>
      </c>
      <c r="G59" s="889"/>
      <c r="H59" s="401" t="s">
        <v>220</v>
      </c>
      <c r="I59" s="877" t="s">
        <v>207</v>
      </c>
      <c r="J59" s="880" t="s">
        <v>208</v>
      </c>
      <c r="K59" s="881"/>
      <c r="L59" s="880" t="s">
        <v>208</v>
      </c>
      <c r="M59" s="881"/>
      <c r="N59" s="880" t="s">
        <v>208</v>
      </c>
      <c r="O59" s="881"/>
      <c r="P59" s="880" t="s">
        <v>208</v>
      </c>
      <c r="Q59" s="881"/>
      <c r="R59" s="880" t="s">
        <v>208</v>
      </c>
      <c r="S59" s="881"/>
      <c r="T59" s="880" t="s">
        <v>208</v>
      </c>
      <c r="U59" s="881"/>
      <c r="V59" s="880" t="s">
        <v>208</v>
      </c>
      <c r="W59" s="881"/>
      <c r="X59" s="880" t="s">
        <v>208</v>
      </c>
      <c r="Y59" s="881"/>
      <c r="Z59" s="880" t="s">
        <v>208</v>
      </c>
      <c r="AA59" s="881"/>
      <c r="AB59" s="880" t="s">
        <v>208</v>
      </c>
      <c r="AC59" s="881"/>
      <c r="AD59" s="880" t="s">
        <v>208</v>
      </c>
      <c r="AE59" s="881"/>
      <c r="AF59" s="880" t="s">
        <v>208</v>
      </c>
      <c r="AG59" s="881"/>
      <c r="AH59" s="43">
        <f t="shared" si="2"/>
        <v>0</v>
      </c>
      <c r="AI59" s="44">
        <f t="shared" si="3"/>
        <v>0</v>
      </c>
      <c r="AJ59" s="56"/>
      <c r="AK59" s="29"/>
    </row>
    <row r="60" spans="1:37" ht="53.25" customHeight="1" x14ac:dyDescent="0.25">
      <c r="A60" s="178"/>
      <c r="B60" s="906"/>
      <c r="C60" s="909"/>
      <c r="D60" s="913"/>
      <c r="E60" s="903"/>
      <c r="F60" s="875" t="s">
        <v>267</v>
      </c>
      <c r="G60" s="875"/>
      <c r="H60" s="399" t="s">
        <v>244</v>
      </c>
      <c r="I60" s="878"/>
      <c r="J60" s="872"/>
      <c r="K60" s="872"/>
      <c r="L60" s="872"/>
      <c r="M60" s="872"/>
      <c r="N60" s="873"/>
      <c r="O60" s="872"/>
      <c r="P60" s="872"/>
      <c r="Q60" s="872"/>
      <c r="R60" s="873" t="s">
        <v>208</v>
      </c>
      <c r="S60" s="872"/>
      <c r="T60" s="872"/>
      <c r="U60" s="872"/>
      <c r="V60" s="873"/>
      <c r="W60" s="872"/>
      <c r="X60" s="872"/>
      <c r="Y60" s="872"/>
      <c r="Z60" s="872"/>
      <c r="AA60" s="872"/>
      <c r="AB60" s="872"/>
      <c r="AC60" s="872"/>
      <c r="AD60" s="873" t="s">
        <v>208</v>
      </c>
      <c r="AE60" s="872"/>
      <c r="AF60" s="872"/>
      <c r="AG60" s="872"/>
      <c r="AH60" s="46">
        <f t="shared" si="2"/>
        <v>0</v>
      </c>
      <c r="AI60" s="47">
        <f t="shared" si="3"/>
        <v>0</v>
      </c>
      <c r="AJ60" s="59"/>
      <c r="AK60" s="29"/>
    </row>
    <row r="61" spans="1:37" ht="53.25" customHeight="1" x14ac:dyDescent="0.25">
      <c r="A61" s="178"/>
      <c r="B61" s="906"/>
      <c r="C61" s="909"/>
      <c r="D61" s="914"/>
      <c r="E61" s="903"/>
      <c r="F61" s="875" t="s">
        <v>268</v>
      </c>
      <c r="G61" s="875"/>
      <c r="H61" s="399" t="s">
        <v>269</v>
      </c>
      <c r="I61" s="878"/>
      <c r="J61" s="872"/>
      <c r="K61" s="872"/>
      <c r="L61" s="872"/>
      <c r="M61" s="872"/>
      <c r="N61" s="873"/>
      <c r="O61" s="872"/>
      <c r="P61" s="872"/>
      <c r="Q61" s="872"/>
      <c r="R61" s="873"/>
      <c r="S61" s="872"/>
      <c r="T61" s="872"/>
      <c r="U61" s="872"/>
      <c r="V61" s="873"/>
      <c r="W61" s="872"/>
      <c r="X61" s="873" t="s">
        <v>208</v>
      </c>
      <c r="Y61" s="872"/>
      <c r="Z61" s="872"/>
      <c r="AA61" s="872"/>
      <c r="AB61" s="872"/>
      <c r="AC61" s="872"/>
      <c r="AD61" s="873"/>
      <c r="AE61" s="872"/>
      <c r="AF61" s="872"/>
      <c r="AG61" s="872"/>
      <c r="AH61" s="46">
        <f t="shared" si="2"/>
        <v>0</v>
      </c>
      <c r="AI61" s="47">
        <f t="shared" si="3"/>
        <v>0</v>
      </c>
      <c r="AJ61" s="59"/>
      <c r="AK61" s="29"/>
    </row>
    <row r="62" spans="1:37" ht="53.25" customHeight="1" thickBot="1" x14ac:dyDescent="0.3">
      <c r="A62" s="178"/>
      <c r="B62" s="907"/>
      <c r="C62" s="910"/>
      <c r="D62" s="915"/>
      <c r="E62" s="916"/>
      <c r="F62" s="890" t="s">
        <v>270</v>
      </c>
      <c r="G62" s="890"/>
      <c r="H62" s="400" t="s">
        <v>222</v>
      </c>
      <c r="I62" s="879"/>
      <c r="J62" s="886"/>
      <c r="K62" s="886"/>
      <c r="L62" s="885"/>
      <c r="M62" s="886"/>
      <c r="N62" s="886"/>
      <c r="O62" s="886"/>
      <c r="P62" s="886"/>
      <c r="Q62" s="886"/>
      <c r="R62" s="886"/>
      <c r="S62" s="886"/>
      <c r="T62" s="885"/>
      <c r="U62" s="886"/>
      <c r="V62" s="886"/>
      <c r="W62" s="886"/>
      <c r="X62" s="886"/>
      <c r="Y62" s="886"/>
      <c r="Z62" s="885"/>
      <c r="AA62" s="886"/>
      <c r="AB62" s="885" t="s">
        <v>208</v>
      </c>
      <c r="AC62" s="886"/>
      <c r="AD62" s="886"/>
      <c r="AE62" s="886"/>
      <c r="AF62" s="886"/>
      <c r="AG62" s="886"/>
      <c r="AH62" s="53">
        <f t="shared" si="2"/>
        <v>0</v>
      </c>
      <c r="AI62" s="54">
        <f t="shared" si="3"/>
        <v>0</v>
      </c>
      <c r="AJ62" s="55"/>
      <c r="AK62" s="29"/>
    </row>
    <row r="63" spans="1:37" ht="43.5" customHeight="1" x14ac:dyDescent="0.25">
      <c r="A63" s="904"/>
      <c r="B63" s="968" t="s">
        <v>271</v>
      </c>
      <c r="C63" s="908" t="s">
        <v>272</v>
      </c>
      <c r="D63" s="911" t="s">
        <v>273</v>
      </c>
      <c r="E63" s="902" t="s">
        <v>179</v>
      </c>
      <c r="F63" s="889" t="s">
        <v>274</v>
      </c>
      <c r="G63" s="889"/>
      <c r="H63" s="401" t="s">
        <v>275</v>
      </c>
      <c r="I63" s="877" t="s">
        <v>207</v>
      </c>
      <c r="J63" s="880" t="s">
        <v>208</v>
      </c>
      <c r="K63" s="881"/>
      <c r="L63" s="880" t="s">
        <v>208</v>
      </c>
      <c r="M63" s="881"/>
      <c r="N63" s="880" t="s">
        <v>208</v>
      </c>
      <c r="O63" s="881"/>
      <c r="P63" s="880" t="s">
        <v>208</v>
      </c>
      <c r="Q63" s="881"/>
      <c r="R63" s="880" t="s">
        <v>208</v>
      </c>
      <c r="S63" s="881"/>
      <c r="T63" s="880" t="s">
        <v>208</v>
      </c>
      <c r="U63" s="881"/>
      <c r="V63" s="880" t="s">
        <v>208</v>
      </c>
      <c r="W63" s="881"/>
      <c r="X63" s="880" t="s">
        <v>208</v>
      </c>
      <c r="Y63" s="881"/>
      <c r="Z63" s="880" t="s">
        <v>208</v>
      </c>
      <c r="AA63" s="881"/>
      <c r="AB63" s="880" t="s">
        <v>208</v>
      </c>
      <c r="AC63" s="881"/>
      <c r="AD63" s="880" t="s">
        <v>208</v>
      </c>
      <c r="AE63" s="881"/>
      <c r="AF63" s="880" t="s">
        <v>208</v>
      </c>
      <c r="AG63" s="881"/>
      <c r="AH63" s="43">
        <f t="shared" si="2"/>
        <v>0</v>
      </c>
      <c r="AI63" s="44">
        <f t="shared" si="3"/>
        <v>0</v>
      </c>
      <c r="AJ63" s="56"/>
      <c r="AK63" s="29"/>
    </row>
    <row r="64" spans="1:37" ht="43.5" customHeight="1" x14ac:dyDescent="0.25">
      <c r="A64" s="904"/>
      <c r="B64" s="969"/>
      <c r="C64" s="909"/>
      <c r="D64" s="912"/>
      <c r="E64" s="903"/>
      <c r="F64" s="875" t="s">
        <v>276</v>
      </c>
      <c r="G64" s="875"/>
      <c r="H64" s="399" t="s">
        <v>244</v>
      </c>
      <c r="I64" s="878"/>
      <c r="J64" s="873" t="s">
        <v>208</v>
      </c>
      <c r="K64" s="872"/>
      <c r="L64" s="873" t="s">
        <v>208</v>
      </c>
      <c r="M64" s="872"/>
      <c r="N64" s="873" t="s">
        <v>208</v>
      </c>
      <c r="O64" s="872"/>
      <c r="P64" s="873" t="s">
        <v>208</v>
      </c>
      <c r="Q64" s="872"/>
      <c r="R64" s="873" t="s">
        <v>208</v>
      </c>
      <c r="S64" s="872"/>
      <c r="T64" s="873" t="s">
        <v>208</v>
      </c>
      <c r="U64" s="872"/>
      <c r="V64" s="873" t="s">
        <v>208</v>
      </c>
      <c r="W64" s="872"/>
      <c r="X64" s="873" t="s">
        <v>208</v>
      </c>
      <c r="Y64" s="872"/>
      <c r="Z64" s="873" t="s">
        <v>208</v>
      </c>
      <c r="AA64" s="872"/>
      <c r="AB64" s="873" t="s">
        <v>208</v>
      </c>
      <c r="AC64" s="872"/>
      <c r="AD64" s="873" t="s">
        <v>208</v>
      </c>
      <c r="AE64" s="872"/>
      <c r="AF64" s="873" t="s">
        <v>208</v>
      </c>
      <c r="AG64" s="872"/>
      <c r="AH64" s="46">
        <f t="shared" si="2"/>
        <v>0</v>
      </c>
      <c r="AI64" s="47">
        <f t="shared" si="3"/>
        <v>0</v>
      </c>
      <c r="AJ64" s="59"/>
      <c r="AK64" s="29"/>
    </row>
    <row r="65" spans="1:37" ht="38.450000000000003" customHeight="1" x14ac:dyDescent="0.25">
      <c r="A65" s="904"/>
      <c r="B65" s="970"/>
      <c r="C65" s="909"/>
      <c r="D65" s="913"/>
      <c r="E65" s="903"/>
      <c r="F65" s="875" t="s">
        <v>277</v>
      </c>
      <c r="G65" s="875"/>
      <c r="H65" s="878" t="s">
        <v>222</v>
      </c>
      <c r="I65" s="878"/>
      <c r="J65" s="873" t="s">
        <v>208</v>
      </c>
      <c r="K65" s="872"/>
      <c r="L65" s="872"/>
      <c r="M65" s="872"/>
      <c r="N65" s="872"/>
      <c r="O65" s="872"/>
      <c r="P65" s="873"/>
      <c r="Q65" s="872"/>
      <c r="R65" s="873"/>
      <c r="S65" s="872"/>
      <c r="T65" s="873"/>
      <c r="U65" s="872"/>
      <c r="V65" s="873"/>
      <c r="W65" s="872"/>
      <c r="X65" s="873" t="s">
        <v>208</v>
      </c>
      <c r="Y65" s="872"/>
      <c r="Z65" s="872"/>
      <c r="AA65" s="872"/>
      <c r="AB65" s="872"/>
      <c r="AC65" s="872"/>
      <c r="AD65" s="872"/>
      <c r="AE65" s="872"/>
      <c r="AF65" s="872"/>
      <c r="AG65" s="872"/>
      <c r="AH65" s="46">
        <f t="shared" si="2"/>
        <v>0</v>
      </c>
      <c r="AI65" s="47">
        <f t="shared" si="3"/>
        <v>0</v>
      </c>
      <c r="AJ65" s="48"/>
      <c r="AK65" s="29"/>
    </row>
    <row r="66" spans="1:37" ht="38.450000000000003" customHeight="1" x14ac:dyDescent="0.25">
      <c r="A66" s="904"/>
      <c r="B66" s="970"/>
      <c r="C66" s="909"/>
      <c r="D66" s="913"/>
      <c r="E66" s="903"/>
      <c r="F66" s="875" t="s">
        <v>278</v>
      </c>
      <c r="G66" s="875"/>
      <c r="H66" s="878"/>
      <c r="I66" s="878"/>
      <c r="J66" s="873" t="s">
        <v>208</v>
      </c>
      <c r="K66" s="872"/>
      <c r="L66" s="872"/>
      <c r="M66" s="872"/>
      <c r="N66" s="872"/>
      <c r="O66" s="872"/>
      <c r="P66" s="872"/>
      <c r="Q66" s="872"/>
      <c r="R66" s="873"/>
      <c r="S66" s="872"/>
      <c r="T66" s="872"/>
      <c r="U66" s="872"/>
      <c r="V66" s="873"/>
      <c r="W66" s="872"/>
      <c r="X66" s="873"/>
      <c r="Y66" s="872"/>
      <c r="Z66" s="873" t="s">
        <v>208</v>
      </c>
      <c r="AA66" s="872"/>
      <c r="AB66" s="872"/>
      <c r="AC66" s="872"/>
      <c r="AD66" s="872"/>
      <c r="AE66" s="872"/>
      <c r="AF66" s="873"/>
      <c r="AG66" s="872"/>
      <c r="AH66" s="46">
        <f t="shared" si="2"/>
        <v>0</v>
      </c>
      <c r="AI66" s="47">
        <f t="shared" si="3"/>
        <v>0</v>
      </c>
      <c r="AJ66" s="48"/>
      <c r="AK66" s="29"/>
    </row>
    <row r="67" spans="1:37" ht="35.450000000000003" customHeight="1" x14ac:dyDescent="0.25">
      <c r="A67" s="904"/>
      <c r="B67" s="970"/>
      <c r="C67" s="909"/>
      <c r="D67" s="913"/>
      <c r="E67" s="903"/>
      <c r="F67" s="887" t="s">
        <v>279</v>
      </c>
      <c r="G67" s="887"/>
      <c r="H67" s="878"/>
      <c r="I67" s="878"/>
      <c r="J67" s="872"/>
      <c r="K67" s="872"/>
      <c r="L67" s="872"/>
      <c r="M67" s="872"/>
      <c r="N67" s="872"/>
      <c r="O67" s="872"/>
      <c r="P67" s="872"/>
      <c r="Q67" s="872"/>
      <c r="R67" s="873"/>
      <c r="S67" s="872"/>
      <c r="T67" s="873" t="s">
        <v>208</v>
      </c>
      <c r="U67" s="872"/>
      <c r="V67" s="872"/>
      <c r="W67" s="872"/>
      <c r="X67" s="872"/>
      <c r="Y67" s="872"/>
      <c r="Z67" s="872"/>
      <c r="AA67" s="872"/>
      <c r="AB67" s="872"/>
      <c r="AC67" s="872"/>
      <c r="AD67" s="872"/>
      <c r="AE67" s="872"/>
      <c r="AF67" s="873" t="s">
        <v>208</v>
      </c>
      <c r="AG67" s="872"/>
      <c r="AH67" s="46">
        <f t="shared" si="2"/>
        <v>0</v>
      </c>
      <c r="AI67" s="47">
        <f t="shared" si="3"/>
        <v>0</v>
      </c>
      <c r="AJ67" s="48"/>
      <c r="AK67" s="29"/>
    </row>
    <row r="68" spans="1:37" ht="35.450000000000003" customHeight="1" x14ac:dyDescent="0.25">
      <c r="A68" s="904"/>
      <c r="B68" s="970"/>
      <c r="C68" s="909"/>
      <c r="D68" s="913"/>
      <c r="E68" s="903"/>
      <c r="F68" s="887" t="s">
        <v>280</v>
      </c>
      <c r="G68" s="887"/>
      <c r="H68" s="878"/>
      <c r="I68" s="878"/>
      <c r="J68" s="873"/>
      <c r="K68" s="872"/>
      <c r="L68" s="873" t="s">
        <v>208</v>
      </c>
      <c r="M68" s="872"/>
      <c r="N68" s="872"/>
      <c r="O68" s="872"/>
      <c r="P68" s="872"/>
      <c r="Q68" s="872"/>
      <c r="R68" s="872"/>
      <c r="S68" s="872"/>
      <c r="T68" s="873"/>
      <c r="U68" s="872"/>
      <c r="V68" s="873" t="s">
        <v>208</v>
      </c>
      <c r="W68" s="872"/>
      <c r="X68" s="872"/>
      <c r="Y68" s="872"/>
      <c r="Z68" s="872"/>
      <c r="AA68" s="872"/>
      <c r="AB68" s="872"/>
      <c r="AC68" s="872"/>
      <c r="AD68" s="872"/>
      <c r="AE68" s="872"/>
      <c r="AF68" s="872"/>
      <c r="AG68" s="872"/>
      <c r="AH68" s="46">
        <f t="shared" si="2"/>
        <v>0</v>
      </c>
      <c r="AI68" s="47">
        <f t="shared" si="3"/>
        <v>0</v>
      </c>
      <c r="AJ68" s="48"/>
      <c r="AK68" s="29"/>
    </row>
    <row r="69" spans="1:37" ht="35.450000000000003" customHeight="1" x14ac:dyDescent="0.25">
      <c r="A69" s="904"/>
      <c r="B69" s="970"/>
      <c r="C69" s="909"/>
      <c r="D69" s="913"/>
      <c r="E69" s="903"/>
      <c r="F69" s="887" t="s">
        <v>281</v>
      </c>
      <c r="G69" s="887"/>
      <c r="H69" s="399" t="s">
        <v>244</v>
      </c>
      <c r="I69" s="878"/>
      <c r="J69" s="873" t="s">
        <v>208</v>
      </c>
      <c r="K69" s="872"/>
      <c r="L69" s="873" t="s">
        <v>208</v>
      </c>
      <c r="M69" s="872"/>
      <c r="N69" s="873" t="s">
        <v>208</v>
      </c>
      <c r="O69" s="872"/>
      <c r="P69" s="873" t="s">
        <v>208</v>
      </c>
      <c r="Q69" s="872"/>
      <c r="R69" s="873" t="s">
        <v>208</v>
      </c>
      <c r="S69" s="872"/>
      <c r="T69" s="873" t="s">
        <v>208</v>
      </c>
      <c r="U69" s="872"/>
      <c r="V69" s="873" t="s">
        <v>208</v>
      </c>
      <c r="W69" s="872"/>
      <c r="X69" s="873" t="s">
        <v>208</v>
      </c>
      <c r="Y69" s="872"/>
      <c r="Z69" s="873" t="s">
        <v>208</v>
      </c>
      <c r="AA69" s="872"/>
      <c r="AB69" s="873" t="s">
        <v>208</v>
      </c>
      <c r="AC69" s="872"/>
      <c r="AD69" s="873" t="s">
        <v>208</v>
      </c>
      <c r="AE69" s="872"/>
      <c r="AF69" s="873" t="s">
        <v>208</v>
      </c>
      <c r="AG69" s="872"/>
      <c r="AH69" s="46">
        <f t="shared" si="2"/>
        <v>0</v>
      </c>
      <c r="AI69" s="47">
        <f t="shared" si="3"/>
        <v>0</v>
      </c>
      <c r="AJ69" s="48"/>
      <c r="AK69" s="29"/>
    </row>
    <row r="70" spans="1:37" ht="43.5" customHeight="1" x14ac:dyDescent="0.25">
      <c r="A70" s="904"/>
      <c r="B70" s="971"/>
      <c r="C70" s="909"/>
      <c r="D70" s="914"/>
      <c r="E70" s="903"/>
      <c r="F70" s="887" t="s">
        <v>282</v>
      </c>
      <c r="G70" s="887"/>
      <c r="H70" s="878" t="s">
        <v>222</v>
      </c>
      <c r="I70" s="878"/>
      <c r="J70" s="872"/>
      <c r="K70" s="872"/>
      <c r="L70" s="873"/>
      <c r="M70" s="872"/>
      <c r="N70" s="873" t="s">
        <v>208</v>
      </c>
      <c r="O70" s="872"/>
      <c r="P70" s="872"/>
      <c r="Q70" s="872"/>
      <c r="R70" s="873"/>
      <c r="S70" s="872"/>
      <c r="T70" s="872"/>
      <c r="U70" s="872"/>
      <c r="V70" s="873" t="s">
        <v>208</v>
      </c>
      <c r="W70" s="872"/>
      <c r="X70" s="873"/>
      <c r="Y70" s="872"/>
      <c r="Z70" s="872"/>
      <c r="AA70" s="872"/>
      <c r="AB70" s="872"/>
      <c r="AC70" s="872"/>
      <c r="AD70" s="873" t="s">
        <v>208</v>
      </c>
      <c r="AE70" s="872"/>
      <c r="AF70" s="872"/>
      <c r="AG70" s="872"/>
      <c r="AH70" s="46">
        <f t="shared" si="2"/>
        <v>0</v>
      </c>
      <c r="AI70" s="47">
        <f t="shared" si="3"/>
        <v>0</v>
      </c>
      <c r="AJ70" s="52"/>
      <c r="AK70" s="29"/>
    </row>
    <row r="71" spans="1:37" ht="38.450000000000003" customHeight="1" x14ac:dyDescent="0.25">
      <c r="A71" s="904"/>
      <c r="B71" s="971"/>
      <c r="C71" s="909"/>
      <c r="D71" s="914"/>
      <c r="E71" s="903"/>
      <c r="F71" s="887" t="s">
        <v>283</v>
      </c>
      <c r="G71" s="887"/>
      <c r="H71" s="878"/>
      <c r="I71" s="878"/>
      <c r="J71" s="872"/>
      <c r="K71" s="872"/>
      <c r="L71" s="873"/>
      <c r="M71" s="872"/>
      <c r="N71" s="872"/>
      <c r="O71" s="872"/>
      <c r="P71" s="872"/>
      <c r="Q71" s="872"/>
      <c r="R71" s="873" t="s">
        <v>208</v>
      </c>
      <c r="S71" s="872"/>
      <c r="T71" s="873"/>
      <c r="U71" s="872"/>
      <c r="V71" s="873"/>
      <c r="W71" s="872"/>
      <c r="X71" s="873"/>
      <c r="Y71" s="872"/>
      <c r="Z71" s="872"/>
      <c r="AA71" s="872"/>
      <c r="AB71" s="872"/>
      <c r="AC71" s="872"/>
      <c r="AD71" s="873" t="s">
        <v>208</v>
      </c>
      <c r="AE71" s="872"/>
      <c r="AF71" s="873"/>
      <c r="AG71" s="872"/>
      <c r="AH71" s="46">
        <f t="shared" si="2"/>
        <v>0</v>
      </c>
      <c r="AI71" s="47">
        <f t="shared" si="3"/>
        <v>0</v>
      </c>
      <c r="AJ71" s="52"/>
      <c r="AK71" s="29"/>
    </row>
    <row r="72" spans="1:37" ht="43.5" customHeight="1" x14ac:dyDescent="0.25">
      <c r="A72" s="904"/>
      <c r="B72" s="971"/>
      <c r="C72" s="909"/>
      <c r="D72" s="914"/>
      <c r="E72" s="903"/>
      <c r="F72" s="887" t="s">
        <v>284</v>
      </c>
      <c r="G72" s="887"/>
      <c r="H72" s="878"/>
      <c r="I72" s="878"/>
      <c r="J72" s="872"/>
      <c r="K72" s="872"/>
      <c r="L72" s="873"/>
      <c r="M72" s="872"/>
      <c r="N72" s="872"/>
      <c r="O72" s="872"/>
      <c r="P72" s="873" t="s">
        <v>208</v>
      </c>
      <c r="Q72" s="872"/>
      <c r="R72" s="873"/>
      <c r="S72" s="872"/>
      <c r="T72" s="873"/>
      <c r="U72" s="872"/>
      <c r="V72" s="873"/>
      <c r="W72" s="872"/>
      <c r="X72" s="873"/>
      <c r="Y72" s="872"/>
      <c r="Z72" s="872"/>
      <c r="AA72" s="872"/>
      <c r="AB72" s="873" t="s">
        <v>208</v>
      </c>
      <c r="AC72" s="872"/>
      <c r="AD72" s="873"/>
      <c r="AE72" s="872"/>
      <c r="AF72" s="873"/>
      <c r="AG72" s="872"/>
      <c r="AH72" s="46">
        <f t="shared" si="2"/>
        <v>0</v>
      </c>
      <c r="AI72" s="47">
        <f t="shared" si="3"/>
        <v>0</v>
      </c>
      <c r="AJ72" s="52"/>
      <c r="AK72" s="29"/>
    </row>
    <row r="73" spans="1:37" ht="43.5" customHeight="1" x14ac:dyDescent="0.25">
      <c r="A73" s="904"/>
      <c r="B73" s="971"/>
      <c r="C73" s="909"/>
      <c r="D73" s="914"/>
      <c r="E73" s="903"/>
      <c r="F73" s="887" t="s">
        <v>285</v>
      </c>
      <c r="G73" s="887"/>
      <c r="H73" s="878"/>
      <c r="I73" s="878"/>
      <c r="J73" s="873"/>
      <c r="K73" s="872"/>
      <c r="L73" s="873"/>
      <c r="M73" s="872"/>
      <c r="N73" s="873" t="s">
        <v>208</v>
      </c>
      <c r="O73" s="872"/>
      <c r="P73" s="873"/>
      <c r="Q73" s="872"/>
      <c r="R73" s="873"/>
      <c r="S73" s="872"/>
      <c r="T73" s="873" t="s">
        <v>208</v>
      </c>
      <c r="U73" s="872"/>
      <c r="V73" s="873"/>
      <c r="W73" s="872"/>
      <c r="X73" s="873"/>
      <c r="Y73" s="872"/>
      <c r="Z73" s="873" t="s">
        <v>208</v>
      </c>
      <c r="AA73" s="872"/>
      <c r="AB73" s="873"/>
      <c r="AC73" s="872"/>
      <c r="AD73" s="873"/>
      <c r="AE73" s="872"/>
      <c r="AF73" s="873" t="s">
        <v>208</v>
      </c>
      <c r="AG73" s="872"/>
      <c r="AH73" s="46">
        <f t="shared" si="2"/>
        <v>0</v>
      </c>
      <c r="AI73" s="47">
        <f t="shared" si="3"/>
        <v>0</v>
      </c>
      <c r="AJ73" s="52"/>
      <c r="AK73" s="29"/>
    </row>
    <row r="74" spans="1:37" ht="43.5" customHeight="1" x14ac:dyDescent="0.25">
      <c r="A74" s="904"/>
      <c r="B74" s="971"/>
      <c r="C74" s="909"/>
      <c r="D74" s="914"/>
      <c r="E74" s="903"/>
      <c r="F74" s="887" t="s">
        <v>286</v>
      </c>
      <c r="G74" s="887"/>
      <c r="H74" s="878"/>
      <c r="I74" s="878"/>
      <c r="J74" s="873"/>
      <c r="K74" s="872"/>
      <c r="L74" s="873"/>
      <c r="M74" s="872"/>
      <c r="N74" s="873"/>
      <c r="O74" s="872"/>
      <c r="P74" s="873"/>
      <c r="Q74" s="872"/>
      <c r="R74" s="873"/>
      <c r="S74" s="872"/>
      <c r="T74" s="873"/>
      <c r="U74" s="872"/>
      <c r="V74" s="873"/>
      <c r="W74" s="872"/>
      <c r="X74" s="873"/>
      <c r="Y74" s="872"/>
      <c r="Z74" s="873"/>
      <c r="AA74" s="872"/>
      <c r="AB74" s="873"/>
      <c r="AC74" s="872"/>
      <c r="AD74" s="873" t="s">
        <v>208</v>
      </c>
      <c r="AE74" s="872"/>
      <c r="AF74" s="873"/>
      <c r="AG74" s="872"/>
      <c r="AH74" s="46">
        <f t="shared" si="2"/>
        <v>0</v>
      </c>
      <c r="AI74" s="47">
        <f t="shared" si="3"/>
        <v>0</v>
      </c>
      <c r="AJ74" s="52"/>
      <c r="AK74" s="29"/>
    </row>
    <row r="75" spans="1:37" ht="43.5" customHeight="1" x14ac:dyDescent="0.25">
      <c r="A75" s="904"/>
      <c r="B75" s="971"/>
      <c r="C75" s="909"/>
      <c r="D75" s="914"/>
      <c r="E75" s="903"/>
      <c r="F75" s="887" t="s">
        <v>287</v>
      </c>
      <c r="G75" s="887"/>
      <c r="H75" s="878"/>
      <c r="I75" s="878"/>
      <c r="J75" s="873"/>
      <c r="K75" s="872"/>
      <c r="L75" s="873"/>
      <c r="M75" s="872"/>
      <c r="N75" s="873"/>
      <c r="O75" s="872"/>
      <c r="P75" s="873"/>
      <c r="Q75" s="872"/>
      <c r="R75" s="873"/>
      <c r="S75" s="872"/>
      <c r="T75" s="873"/>
      <c r="U75" s="872"/>
      <c r="V75" s="873"/>
      <c r="W75" s="872"/>
      <c r="X75" s="873"/>
      <c r="Y75" s="872"/>
      <c r="Z75" s="873"/>
      <c r="AA75" s="872"/>
      <c r="AB75" s="873"/>
      <c r="AC75" s="872"/>
      <c r="AD75" s="873"/>
      <c r="AE75" s="872"/>
      <c r="AF75" s="873" t="s">
        <v>208</v>
      </c>
      <c r="AG75" s="872"/>
      <c r="AH75" s="46">
        <f t="shared" si="2"/>
        <v>0</v>
      </c>
      <c r="AI75" s="47">
        <f t="shared" si="3"/>
        <v>0</v>
      </c>
      <c r="AJ75" s="52"/>
      <c r="AK75" s="29"/>
    </row>
    <row r="76" spans="1:37" ht="43.5" customHeight="1" x14ac:dyDescent="0.25">
      <c r="A76" s="904"/>
      <c r="B76" s="971"/>
      <c r="C76" s="909"/>
      <c r="D76" s="914"/>
      <c r="E76" s="903"/>
      <c r="F76" s="887" t="s">
        <v>288</v>
      </c>
      <c r="G76" s="887"/>
      <c r="H76" s="878"/>
      <c r="I76" s="878"/>
      <c r="J76" s="872"/>
      <c r="K76" s="872"/>
      <c r="L76" s="872"/>
      <c r="M76" s="872"/>
      <c r="N76" s="873" t="s">
        <v>208</v>
      </c>
      <c r="O76" s="872"/>
      <c r="P76" s="873"/>
      <c r="Q76" s="872"/>
      <c r="R76" s="872"/>
      <c r="S76" s="872"/>
      <c r="T76" s="873"/>
      <c r="U76" s="872"/>
      <c r="V76" s="873" t="s">
        <v>208</v>
      </c>
      <c r="W76" s="872"/>
      <c r="X76" s="872"/>
      <c r="Y76" s="872"/>
      <c r="Z76" s="873"/>
      <c r="AA76" s="872"/>
      <c r="AB76" s="873"/>
      <c r="AC76" s="872"/>
      <c r="AD76" s="873" t="s">
        <v>208</v>
      </c>
      <c r="AE76" s="872"/>
      <c r="AF76" s="873"/>
      <c r="AG76" s="872"/>
      <c r="AH76" s="46">
        <f t="shared" si="2"/>
        <v>0</v>
      </c>
      <c r="AI76" s="47">
        <f t="shared" si="3"/>
        <v>0</v>
      </c>
      <c r="AJ76" s="52"/>
      <c r="AK76" s="29"/>
    </row>
    <row r="77" spans="1:37" ht="43.5" customHeight="1" thickBot="1" x14ac:dyDescent="0.3">
      <c r="A77" s="904"/>
      <c r="B77" s="972"/>
      <c r="C77" s="910"/>
      <c r="D77" s="915"/>
      <c r="E77" s="916"/>
      <c r="F77" s="888" t="s">
        <v>289</v>
      </c>
      <c r="G77" s="888"/>
      <c r="H77" s="879"/>
      <c r="I77" s="879"/>
      <c r="J77" s="886"/>
      <c r="K77" s="886"/>
      <c r="L77" s="885"/>
      <c r="M77" s="886"/>
      <c r="N77" s="885" t="s">
        <v>208</v>
      </c>
      <c r="O77" s="886"/>
      <c r="P77" s="885"/>
      <c r="Q77" s="886"/>
      <c r="R77" s="885"/>
      <c r="S77" s="886"/>
      <c r="T77" s="885"/>
      <c r="U77" s="886"/>
      <c r="V77" s="885"/>
      <c r="W77" s="886"/>
      <c r="X77" s="885" t="s">
        <v>208</v>
      </c>
      <c r="Y77" s="886"/>
      <c r="Z77" s="885"/>
      <c r="AA77" s="886"/>
      <c r="AB77" s="885"/>
      <c r="AC77" s="886"/>
      <c r="AD77" s="886"/>
      <c r="AE77" s="886"/>
      <c r="AF77" s="885"/>
      <c r="AG77" s="886"/>
      <c r="AH77" s="53">
        <f t="shared" si="2"/>
        <v>0</v>
      </c>
      <c r="AI77" s="54">
        <f t="shared" si="3"/>
        <v>0</v>
      </c>
      <c r="AJ77" s="55"/>
      <c r="AK77" s="29"/>
    </row>
    <row r="78" spans="1:37" ht="43.5" customHeight="1" x14ac:dyDescent="0.25">
      <c r="A78" s="904"/>
      <c r="B78" s="905" t="s">
        <v>290</v>
      </c>
      <c r="C78" s="908">
        <v>8</v>
      </c>
      <c r="D78" s="956" t="s">
        <v>291</v>
      </c>
      <c r="E78" s="902" t="s">
        <v>179</v>
      </c>
      <c r="F78" s="1027" t="s">
        <v>292</v>
      </c>
      <c r="G78" s="1027"/>
      <c r="H78" s="877" t="s">
        <v>222</v>
      </c>
      <c r="I78" s="877" t="s">
        <v>207</v>
      </c>
      <c r="J78" s="880" t="s">
        <v>208</v>
      </c>
      <c r="K78" s="881"/>
      <c r="L78" s="880" t="s">
        <v>208</v>
      </c>
      <c r="M78" s="881"/>
      <c r="N78" s="880" t="s">
        <v>208</v>
      </c>
      <c r="O78" s="881"/>
      <c r="P78" s="880" t="s">
        <v>208</v>
      </c>
      <c r="Q78" s="881"/>
      <c r="R78" s="880" t="s">
        <v>208</v>
      </c>
      <c r="S78" s="881"/>
      <c r="T78" s="880" t="s">
        <v>208</v>
      </c>
      <c r="U78" s="881"/>
      <c r="V78" s="880" t="s">
        <v>208</v>
      </c>
      <c r="W78" s="881"/>
      <c r="X78" s="880" t="s">
        <v>208</v>
      </c>
      <c r="Y78" s="881"/>
      <c r="Z78" s="880" t="s">
        <v>208</v>
      </c>
      <c r="AA78" s="881"/>
      <c r="AB78" s="880" t="s">
        <v>208</v>
      </c>
      <c r="AC78" s="881"/>
      <c r="AD78" s="880" t="s">
        <v>208</v>
      </c>
      <c r="AE78" s="881"/>
      <c r="AF78" s="880" t="s">
        <v>208</v>
      </c>
      <c r="AG78" s="881"/>
      <c r="AH78" s="43">
        <f t="shared" si="2"/>
        <v>0</v>
      </c>
      <c r="AI78" s="44">
        <f t="shared" si="3"/>
        <v>0</v>
      </c>
      <c r="AJ78" s="56"/>
      <c r="AK78" s="29"/>
    </row>
    <row r="79" spans="1:37" ht="43.5" customHeight="1" x14ac:dyDescent="0.25">
      <c r="A79" s="904"/>
      <c r="B79" s="906"/>
      <c r="C79" s="909"/>
      <c r="D79" s="957"/>
      <c r="E79" s="903"/>
      <c r="F79" s="887" t="s">
        <v>293</v>
      </c>
      <c r="G79" s="887"/>
      <c r="H79" s="878"/>
      <c r="I79" s="878"/>
      <c r="J79" s="873"/>
      <c r="K79" s="872"/>
      <c r="L79" s="873"/>
      <c r="M79" s="872"/>
      <c r="N79" s="873" t="s">
        <v>208</v>
      </c>
      <c r="O79" s="872"/>
      <c r="P79" s="873"/>
      <c r="Q79" s="872"/>
      <c r="R79" s="873"/>
      <c r="S79" s="872"/>
      <c r="T79" s="873"/>
      <c r="U79" s="872"/>
      <c r="V79" s="873"/>
      <c r="W79" s="872"/>
      <c r="X79" s="873"/>
      <c r="Y79" s="872"/>
      <c r="Z79" s="873"/>
      <c r="AA79" s="872"/>
      <c r="AB79" s="873"/>
      <c r="AC79" s="872"/>
      <c r="AD79" s="873"/>
      <c r="AE79" s="872"/>
      <c r="AF79" s="873"/>
      <c r="AG79" s="872"/>
      <c r="AH79" s="46">
        <f t="shared" si="2"/>
        <v>0</v>
      </c>
      <c r="AI79" s="47">
        <f t="shared" si="3"/>
        <v>0</v>
      </c>
      <c r="AJ79" s="59"/>
      <c r="AK79" s="29"/>
    </row>
    <row r="80" spans="1:37" ht="43.5" customHeight="1" x14ac:dyDescent="0.25">
      <c r="A80" s="904"/>
      <c r="B80" s="906"/>
      <c r="C80" s="909"/>
      <c r="D80" s="957"/>
      <c r="E80" s="903"/>
      <c r="F80" s="887" t="s">
        <v>294</v>
      </c>
      <c r="G80" s="887"/>
      <c r="H80" s="878"/>
      <c r="I80" s="878"/>
      <c r="J80" s="873"/>
      <c r="K80" s="872"/>
      <c r="L80" s="873"/>
      <c r="M80" s="872"/>
      <c r="N80" s="873"/>
      <c r="O80" s="872"/>
      <c r="P80" s="873"/>
      <c r="Q80" s="872"/>
      <c r="R80" s="873"/>
      <c r="S80" s="872"/>
      <c r="T80" s="873"/>
      <c r="U80" s="872"/>
      <c r="V80" s="873"/>
      <c r="W80" s="872"/>
      <c r="X80" s="873"/>
      <c r="Y80" s="872"/>
      <c r="Z80" s="873" t="s">
        <v>208</v>
      </c>
      <c r="AA80" s="872"/>
      <c r="AB80" s="873"/>
      <c r="AC80" s="872"/>
      <c r="AD80" s="873"/>
      <c r="AE80" s="872"/>
      <c r="AF80" s="873"/>
      <c r="AG80" s="872"/>
      <c r="AH80" s="46">
        <f t="shared" si="2"/>
        <v>0</v>
      </c>
      <c r="AI80" s="47">
        <f t="shared" si="3"/>
        <v>0</v>
      </c>
      <c r="AJ80" s="59"/>
      <c r="AK80" s="29"/>
    </row>
    <row r="81" spans="1:37" ht="43.5" customHeight="1" x14ac:dyDescent="0.25">
      <c r="A81" s="904"/>
      <c r="B81" s="906"/>
      <c r="C81" s="909"/>
      <c r="D81" s="957"/>
      <c r="E81" s="903"/>
      <c r="F81" s="887" t="s">
        <v>295</v>
      </c>
      <c r="G81" s="887"/>
      <c r="H81" s="878" t="s">
        <v>244</v>
      </c>
      <c r="I81" s="878"/>
      <c r="J81" s="873"/>
      <c r="K81" s="872"/>
      <c r="L81" s="873"/>
      <c r="M81" s="872"/>
      <c r="N81" s="873"/>
      <c r="O81" s="872"/>
      <c r="P81" s="873"/>
      <c r="Q81" s="872"/>
      <c r="R81" s="873"/>
      <c r="S81" s="872"/>
      <c r="T81" s="873"/>
      <c r="U81" s="872"/>
      <c r="V81" s="873"/>
      <c r="W81" s="872"/>
      <c r="X81" s="873"/>
      <c r="Y81" s="872"/>
      <c r="Z81" s="873"/>
      <c r="AA81" s="872"/>
      <c r="AB81" s="873"/>
      <c r="AC81" s="872"/>
      <c r="AD81" s="873" t="s">
        <v>208</v>
      </c>
      <c r="AE81" s="872"/>
      <c r="AF81" s="873" t="s">
        <v>208</v>
      </c>
      <c r="AG81" s="872"/>
      <c r="AH81" s="46">
        <f t="shared" ref="AH81:AH112" si="4">IFERROR((COUNTIF((J81:AG81),"I")/(COUNTIF((J81:AG81),"P")+COUNTIF((J81:AG81),"I")+COUNTIF((J81:AG81),"NC"))),"")</f>
        <v>0</v>
      </c>
      <c r="AI81" s="47">
        <f t="shared" ref="AI81:AI112" si="5">AH81</f>
        <v>0</v>
      </c>
      <c r="AJ81" s="48"/>
      <c r="AK81" s="29"/>
    </row>
    <row r="82" spans="1:37" ht="43.5" customHeight="1" x14ac:dyDescent="0.25">
      <c r="A82" s="904"/>
      <c r="B82" s="906"/>
      <c r="C82" s="909"/>
      <c r="D82" s="957"/>
      <c r="E82" s="903"/>
      <c r="F82" s="887" t="s">
        <v>296</v>
      </c>
      <c r="G82" s="887"/>
      <c r="H82" s="878"/>
      <c r="I82" s="878"/>
      <c r="J82" s="873"/>
      <c r="K82" s="872"/>
      <c r="L82" s="873" t="s">
        <v>208</v>
      </c>
      <c r="M82" s="872"/>
      <c r="N82" s="873"/>
      <c r="O82" s="872"/>
      <c r="P82" s="873"/>
      <c r="Q82" s="872"/>
      <c r="R82" s="873"/>
      <c r="S82" s="872"/>
      <c r="T82" s="873"/>
      <c r="U82" s="872"/>
      <c r="V82" s="873"/>
      <c r="W82" s="872"/>
      <c r="X82" s="873"/>
      <c r="Y82" s="872"/>
      <c r="Z82" s="873"/>
      <c r="AA82" s="872"/>
      <c r="AB82" s="873" t="s">
        <v>208</v>
      </c>
      <c r="AC82" s="872"/>
      <c r="AD82" s="873"/>
      <c r="AE82" s="872"/>
      <c r="AF82" s="873"/>
      <c r="AG82" s="872"/>
      <c r="AH82" s="46">
        <f t="shared" si="4"/>
        <v>0</v>
      </c>
      <c r="AI82" s="47">
        <f t="shared" si="5"/>
        <v>0</v>
      </c>
      <c r="AJ82" s="52"/>
      <c r="AK82" s="29"/>
    </row>
    <row r="83" spans="1:37" ht="43.5" customHeight="1" thickBot="1" x14ac:dyDescent="0.3">
      <c r="A83" s="904"/>
      <c r="B83" s="907"/>
      <c r="C83" s="910"/>
      <c r="D83" s="958"/>
      <c r="E83" s="916"/>
      <c r="F83" s="888" t="s">
        <v>297</v>
      </c>
      <c r="G83" s="888"/>
      <c r="H83" s="400" t="s">
        <v>222</v>
      </c>
      <c r="I83" s="879"/>
      <c r="J83" s="886"/>
      <c r="K83" s="886"/>
      <c r="L83" s="886"/>
      <c r="M83" s="886"/>
      <c r="N83" s="885"/>
      <c r="O83" s="886"/>
      <c r="P83" s="885"/>
      <c r="Q83" s="886"/>
      <c r="R83" s="885"/>
      <c r="S83" s="886"/>
      <c r="T83" s="885"/>
      <c r="U83" s="886"/>
      <c r="V83" s="886"/>
      <c r="W83" s="886"/>
      <c r="X83" s="885"/>
      <c r="Y83" s="886"/>
      <c r="Z83" s="885"/>
      <c r="AA83" s="886"/>
      <c r="AB83" s="886"/>
      <c r="AC83" s="886"/>
      <c r="AD83" s="885" t="s">
        <v>208</v>
      </c>
      <c r="AE83" s="886"/>
      <c r="AF83" s="885"/>
      <c r="AG83" s="886"/>
      <c r="AH83" s="53">
        <f t="shared" si="4"/>
        <v>0</v>
      </c>
      <c r="AI83" s="54">
        <f t="shared" si="5"/>
        <v>0</v>
      </c>
      <c r="AJ83" s="55"/>
      <c r="AK83" s="29"/>
    </row>
    <row r="84" spans="1:37" ht="43.5" customHeight="1" x14ac:dyDescent="0.25">
      <c r="A84" s="904"/>
      <c r="B84" s="905" t="s">
        <v>298</v>
      </c>
      <c r="C84" s="908">
        <v>3</v>
      </c>
      <c r="D84" s="956" t="s">
        <v>299</v>
      </c>
      <c r="E84" s="902" t="s">
        <v>177</v>
      </c>
      <c r="F84" s="889" t="s">
        <v>300</v>
      </c>
      <c r="G84" s="889"/>
      <c r="H84" s="877" t="s">
        <v>222</v>
      </c>
      <c r="I84" s="877" t="s">
        <v>207</v>
      </c>
      <c r="J84" s="880"/>
      <c r="K84" s="881"/>
      <c r="L84" s="880"/>
      <c r="M84" s="881"/>
      <c r="N84" s="880"/>
      <c r="O84" s="881"/>
      <c r="P84" s="880"/>
      <c r="Q84" s="881"/>
      <c r="R84" s="880" t="s">
        <v>208</v>
      </c>
      <c r="S84" s="881"/>
      <c r="T84" s="881"/>
      <c r="U84" s="881"/>
      <c r="V84" s="881"/>
      <c r="W84" s="881"/>
      <c r="X84" s="881"/>
      <c r="Y84" s="881"/>
      <c r="Z84" s="881"/>
      <c r="AA84" s="881"/>
      <c r="AB84" s="881"/>
      <c r="AC84" s="881"/>
      <c r="AD84" s="881"/>
      <c r="AE84" s="881"/>
      <c r="AF84" s="881"/>
      <c r="AG84" s="881"/>
      <c r="AH84" s="43">
        <f t="shared" si="4"/>
        <v>0</v>
      </c>
      <c r="AI84" s="44">
        <f t="shared" si="5"/>
        <v>0</v>
      </c>
      <c r="AJ84" s="56"/>
      <c r="AK84" s="29"/>
    </row>
    <row r="85" spans="1:37" ht="43.5" customHeight="1" x14ac:dyDescent="0.25">
      <c r="A85" s="904"/>
      <c r="B85" s="906"/>
      <c r="C85" s="909"/>
      <c r="D85" s="957"/>
      <c r="E85" s="903"/>
      <c r="F85" s="875" t="s">
        <v>301</v>
      </c>
      <c r="G85" s="875"/>
      <c r="H85" s="878"/>
      <c r="I85" s="878"/>
      <c r="J85" s="872"/>
      <c r="K85" s="872"/>
      <c r="L85" s="873" t="s">
        <v>208</v>
      </c>
      <c r="M85" s="872"/>
      <c r="N85" s="873" t="s">
        <v>208</v>
      </c>
      <c r="O85" s="872"/>
      <c r="P85" s="872"/>
      <c r="Q85" s="872"/>
      <c r="R85" s="873"/>
      <c r="S85" s="872"/>
      <c r="T85" s="873"/>
      <c r="U85" s="872"/>
      <c r="V85" s="873"/>
      <c r="W85" s="872"/>
      <c r="X85" s="872"/>
      <c r="Y85" s="872"/>
      <c r="Z85" s="872"/>
      <c r="AA85" s="872"/>
      <c r="AB85" s="872"/>
      <c r="AC85" s="872"/>
      <c r="AD85" s="872"/>
      <c r="AE85" s="872"/>
      <c r="AF85" s="872"/>
      <c r="AG85" s="872"/>
      <c r="AH85" s="46">
        <f t="shared" si="4"/>
        <v>0</v>
      </c>
      <c r="AI85" s="47">
        <f t="shared" si="5"/>
        <v>0</v>
      </c>
      <c r="AJ85" s="48"/>
      <c r="AK85" s="29"/>
    </row>
    <row r="86" spans="1:37" ht="43.5" customHeight="1" x14ac:dyDescent="0.25">
      <c r="A86" s="904"/>
      <c r="B86" s="906"/>
      <c r="C86" s="909"/>
      <c r="D86" s="957"/>
      <c r="E86" s="903"/>
      <c r="F86" s="875" t="s">
        <v>302</v>
      </c>
      <c r="G86" s="875"/>
      <c r="H86" s="878"/>
      <c r="I86" s="878"/>
      <c r="J86" s="872"/>
      <c r="K86" s="872"/>
      <c r="L86" s="873"/>
      <c r="M86" s="872"/>
      <c r="N86" s="873"/>
      <c r="O86" s="872"/>
      <c r="P86" s="872"/>
      <c r="Q86" s="872"/>
      <c r="R86" s="873" t="s">
        <v>208</v>
      </c>
      <c r="S86" s="872"/>
      <c r="T86" s="873"/>
      <c r="U86" s="872"/>
      <c r="V86" s="872"/>
      <c r="W86" s="872"/>
      <c r="X86" s="873"/>
      <c r="Y86" s="872"/>
      <c r="Z86" s="872"/>
      <c r="AA86" s="872"/>
      <c r="AB86" s="872"/>
      <c r="AC86" s="872"/>
      <c r="AD86" s="872"/>
      <c r="AE86" s="872"/>
      <c r="AF86" s="872"/>
      <c r="AG86" s="872"/>
      <c r="AH86" s="46">
        <f t="shared" si="4"/>
        <v>0</v>
      </c>
      <c r="AI86" s="47">
        <f t="shared" si="5"/>
        <v>0</v>
      </c>
      <c r="AJ86" s="48"/>
      <c r="AK86" s="29"/>
    </row>
    <row r="87" spans="1:37" ht="43.5" customHeight="1" x14ac:dyDescent="0.25">
      <c r="A87" s="904"/>
      <c r="B87" s="906"/>
      <c r="C87" s="909"/>
      <c r="D87" s="957"/>
      <c r="E87" s="903"/>
      <c r="F87" s="875" t="s">
        <v>303</v>
      </c>
      <c r="G87" s="875"/>
      <c r="H87" s="878"/>
      <c r="I87" s="878"/>
      <c r="J87" s="872"/>
      <c r="K87" s="872"/>
      <c r="L87" s="872"/>
      <c r="M87" s="872"/>
      <c r="N87" s="873"/>
      <c r="O87" s="872"/>
      <c r="P87" s="873" t="s">
        <v>208</v>
      </c>
      <c r="Q87" s="872"/>
      <c r="R87" s="873"/>
      <c r="S87" s="872"/>
      <c r="T87" s="873"/>
      <c r="U87" s="872"/>
      <c r="V87" s="873"/>
      <c r="W87" s="872"/>
      <c r="X87" s="873"/>
      <c r="Y87" s="872"/>
      <c r="Z87" s="873"/>
      <c r="AA87" s="872"/>
      <c r="AB87" s="873"/>
      <c r="AC87" s="872"/>
      <c r="AD87" s="873"/>
      <c r="AE87" s="872"/>
      <c r="AF87" s="873"/>
      <c r="AG87" s="872"/>
      <c r="AH87" s="46">
        <f t="shared" si="4"/>
        <v>0</v>
      </c>
      <c r="AI87" s="47">
        <f t="shared" si="5"/>
        <v>0</v>
      </c>
      <c r="AJ87" s="48"/>
      <c r="AK87" s="29"/>
    </row>
    <row r="88" spans="1:37" ht="43.5" customHeight="1" x14ac:dyDescent="0.25">
      <c r="A88" s="904"/>
      <c r="B88" s="906"/>
      <c r="C88" s="909"/>
      <c r="D88" s="957"/>
      <c r="E88" s="903"/>
      <c r="F88" s="875" t="s">
        <v>304</v>
      </c>
      <c r="G88" s="875"/>
      <c r="H88" s="878"/>
      <c r="I88" s="878"/>
      <c r="J88" s="872"/>
      <c r="K88" s="872"/>
      <c r="L88" s="873"/>
      <c r="M88" s="872"/>
      <c r="N88" s="873" t="s">
        <v>208</v>
      </c>
      <c r="O88" s="872"/>
      <c r="P88" s="873" t="s">
        <v>208</v>
      </c>
      <c r="Q88" s="872"/>
      <c r="R88" s="873"/>
      <c r="S88" s="872"/>
      <c r="T88" s="873"/>
      <c r="U88" s="872"/>
      <c r="V88" s="872"/>
      <c r="W88" s="872"/>
      <c r="X88" s="872"/>
      <c r="Y88" s="872"/>
      <c r="Z88" s="873"/>
      <c r="AA88" s="872"/>
      <c r="AB88" s="872"/>
      <c r="AC88" s="872"/>
      <c r="AD88" s="872"/>
      <c r="AE88" s="872"/>
      <c r="AF88" s="872"/>
      <c r="AG88" s="872"/>
      <c r="AH88" s="46">
        <f t="shared" si="4"/>
        <v>0</v>
      </c>
      <c r="AI88" s="47">
        <f t="shared" si="5"/>
        <v>0</v>
      </c>
      <c r="AJ88" s="48"/>
      <c r="AK88" s="29"/>
    </row>
    <row r="89" spans="1:37" ht="43.5" customHeight="1" x14ac:dyDescent="0.25">
      <c r="A89" s="904"/>
      <c r="B89" s="906"/>
      <c r="C89" s="909"/>
      <c r="D89" s="957"/>
      <c r="E89" s="903"/>
      <c r="F89" s="875" t="s">
        <v>305</v>
      </c>
      <c r="G89" s="875"/>
      <c r="H89" s="878"/>
      <c r="I89" s="878"/>
      <c r="J89" s="872"/>
      <c r="K89" s="872"/>
      <c r="L89" s="872"/>
      <c r="M89" s="872"/>
      <c r="N89" s="873"/>
      <c r="O89" s="872"/>
      <c r="P89" s="873"/>
      <c r="Q89" s="872"/>
      <c r="R89" s="873"/>
      <c r="S89" s="872"/>
      <c r="T89" s="873"/>
      <c r="U89" s="872"/>
      <c r="V89" s="873"/>
      <c r="W89" s="872"/>
      <c r="X89" s="872"/>
      <c r="Y89" s="872"/>
      <c r="Z89" s="873" t="s">
        <v>208</v>
      </c>
      <c r="AA89" s="872"/>
      <c r="AB89" s="873" t="s">
        <v>208</v>
      </c>
      <c r="AC89" s="872"/>
      <c r="AD89" s="872"/>
      <c r="AE89" s="872"/>
      <c r="AF89" s="872"/>
      <c r="AG89" s="872"/>
      <c r="AH89" s="46">
        <f t="shared" si="4"/>
        <v>0</v>
      </c>
      <c r="AI89" s="47">
        <f t="shared" si="5"/>
        <v>0</v>
      </c>
      <c r="AJ89" s="48"/>
      <c r="AK89" s="29"/>
    </row>
    <row r="90" spans="1:37" ht="43.5" customHeight="1" x14ac:dyDescent="0.25">
      <c r="A90" s="904"/>
      <c r="B90" s="906"/>
      <c r="C90" s="909"/>
      <c r="D90" s="957"/>
      <c r="E90" s="903"/>
      <c r="F90" s="875" t="s">
        <v>306</v>
      </c>
      <c r="G90" s="875"/>
      <c r="H90" s="878"/>
      <c r="I90" s="878"/>
      <c r="J90" s="872"/>
      <c r="K90" s="872"/>
      <c r="L90" s="872"/>
      <c r="M90" s="872"/>
      <c r="N90" s="873" t="s">
        <v>208</v>
      </c>
      <c r="O90" s="872"/>
      <c r="P90" s="873" t="s">
        <v>208</v>
      </c>
      <c r="Q90" s="872"/>
      <c r="R90" s="873" t="s">
        <v>208</v>
      </c>
      <c r="S90" s="872"/>
      <c r="T90" s="873" t="s">
        <v>208</v>
      </c>
      <c r="U90" s="872"/>
      <c r="V90" s="873"/>
      <c r="W90" s="872"/>
      <c r="X90" s="873"/>
      <c r="Y90" s="872"/>
      <c r="Z90" s="873"/>
      <c r="AA90" s="872"/>
      <c r="AB90" s="873"/>
      <c r="AC90" s="872"/>
      <c r="AD90" s="873"/>
      <c r="AE90" s="872"/>
      <c r="AF90" s="873"/>
      <c r="AG90" s="872"/>
      <c r="AH90" s="46">
        <f t="shared" si="4"/>
        <v>0</v>
      </c>
      <c r="AI90" s="47">
        <f t="shared" si="5"/>
        <v>0</v>
      </c>
      <c r="AJ90" s="48"/>
      <c r="AK90" s="29"/>
    </row>
    <row r="91" spans="1:37" ht="51.75" customHeight="1" x14ac:dyDescent="0.25">
      <c r="A91" s="904"/>
      <c r="B91" s="906"/>
      <c r="C91" s="909"/>
      <c r="D91" s="957"/>
      <c r="E91" s="903"/>
      <c r="F91" s="875" t="s">
        <v>307</v>
      </c>
      <c r="G91" s="875"/>
      <c r="H91" s="878"/>
      <c r="I91" s="878"/>
      <c r="J91" s="872"/>
      <c r="K91" s="872"/>
      <c r="L91" s="872"/>
      <c r="M91" s="872"/>
      <c r="N91" s="873"/>
      <c r="O91" s="872"/>
      <c r="P91" s="872"/>
      <c r="Q91" s="872"/>
      <c r="R91" s="873"/>
      <c r="S91" s="872"/>
      <c r="T91" s="873"/>
      <c r="U91" s="872"/>
      <c r="V91" s="873"/>
      <c r="W91" s="872"/>
      <c r="X91" s="873" t="s">
        <v>208</v>
      </c>
      <c r="Y91" s="872"/>
      <c r="Z91" s="873" t="s">
        <v>208</v>
      </c>
      <c r="AA91" s="872"/>
      <c r="AB91" s="873" t="s">
        <v>208</v>
      </c>
      <c r="AC91" s="872"/>
      <c r="AD91" s="873" t="s">
        <v>208</v>
      </c>
      <c r="AE91" s="872"/>
      <c r="AF91" s="873"/>
      <c r="AG91" s="872"/>
      <c r="AH91" s="46">
        <f t="shared" si="4"/>
        <v>0</v>
      </c>
      <c r="AI91" s="47">
        <f t="shared" si="5"/>
        <v>0</v>
      </c>
      <c r="AJ91" s="48"/>
      <c r="AK91" s="29"/>
    </row>
    <row r="92" spans="1:37" ht="45.75" customHeight="1" x14ac:dyDescent="0.25">
      <c r="A92" s="904"/>
      <c r="B92" s="906"/>
      <c r="C92" s="909"/>
      <c r="D92" s="957"/>
      <c r="E92" s="903"/>
      <c r="F92" s="875" t="s">
        <v>308</v>
      </c>
      <c r="G92" s="875"/>
      <c r="H92" s="878"/>
      <c r="I92" s="878"/>
      <c r="J92" s="873" t="s">
        <v>208</v>
      </c>
      <c r="K92" s="872"/>
      <c r="L92" s="873" t="s">
        <v>208</v>
      </c>
      <c r="M92" s="872"/>
      <c r="N92" s="873" t="s">
        <v>208</v>
      </c>
      <c r="O92" s="872"/>
      <c r="P92" s="873" t="s">
        <v>208</v>
      </c>
      <c r="Q92" s="872"/>
      <c r="R92" s="873" t="s">
        <v>208</v>
      </c>
      <c r="S92" s="872"/>
      <c r="T92" s="873" t="s">
        <v>208</v>
      </c>
      <c r="U92" s="872"/>
      <c r="V92" s="873" t="s">
        <v>208</v>
      </c>
      <c r="W92" s="872"/>
      <c r="X92" s="873" t="s">
        <v>208</v>
      </c>
      <c r="Y92" s="872"/>
      <c r="Z92" s="873" t="s">
        <v>208</v>
      </c>
      <c r="AA92" s="872"/>
      <c r="AB92" s="873" t="s">
        <v>208</v>
      </c>
      <c r="AC92" s="872"/>
      <c r="AD92" s="873" t="s">
        <v>208</v>
      </c>
      <c r="AE92" s="872"/>
      <c r="AF92" s="873" t="s">
        <v>208</v>
      </c>
      <c r="AG92" s="872"/>
      <c r="AH92" s="46">
        <f t="shared" si="4"/>
        <v>0</v>
      </c>
      <c r="AI92" s="47">
        <f t="shared" si="5"/>
        <v>0</v>
      </c>
      <c r="AJ92" s="48"/>
      <c r="AK92" s="29"/>
    </row>
    <row r="93" spans="1:37" ht="54.75" customHeight="1" x14ac:dyDescent="0.25">
      <c r="A93" s="904"/>
      <c r="B93" s="906"/>
      <c r="C93" s="909"/>
      <c r="D93" s="957"/>
      <c r="E93" s="903"/>
      <c r="F93" s="875" t="s">
        <v>309</v>
      </c>
      <c r="G93" s="875"/>
      <c r="H93" s="878"/>
      <c r="I93" s="878"/>
      <c r="J93" s="872"/>
      <c r="K93" s="872"/>
      <c r="L93" s="873"/>
      <c r="M93" s="872"/>
      <c r="N93" s="873"/>
      <c r="O93" s="872"/>
      <c r="P93" s="873" t="s">
        <v>208</v>
      </c>
      <c r="Q93" s="872"/>
      <c r="R93" s="873"/>
      <c r="S93" s="872"/>
      <c r="T93" s="873"/>
      <c r="U93" s="872"/>
      <c r="V93" s="873"/>
      <c r="W93" s="872"/>
      <c r="X93" s="873" t="s">
        <v>208</v>
      </c>
      <c r="Y93" s="872"/>
      <c r="Z93" s="873"/>
      <c r="AA93" s="872"/>
      <c r="AB93" s="872"/>
      <c r="AC93" s="872"/>
      <c r="AD93" s="873"/>
      <c r="AE93" s="872"/>
      <c r="AF93" s="873" t="s">
        <v>208</v>
      </c>
      <c r="AG93" s="872"/>
      <c r="AH93" s="46">
        <f t="shared" si="4"/>
        <v>0</v>
      </c>
      <c r="AI93" s="47">
        <f t="shared" si="5"/>
        <v>0</v>
      </c>
      <c r="AJ93" s="48"/>
      <c r="AK93" s="29"/>
    </row>
    <row r="94" spans="1:37" ht="54.75" customHeight="1" thickBot="1" x14ac:dyDescent="0.3">
      <c r="A94" s="904"/>
      <c r="B94" s="907"/>
      <c r="C94" s="910"/>
      <c r="D94" s="958"/>
      <c r="E94" s="916"/>
      <c r="F94" s="890" t="s">
        <v>310</v>
      </c>
      <c r="G94" s="890"/>
      <c r="H94" s="879"/>
      <c r="I94" s="879"/>
      <c r="J94" s="885" t="s">
        <v>208</v>
      </c>
      <c r="K94" s="886"/>
      <c r="L94" s="885" t="s">
        <v>208</v>
      </c>
      <c r="M94" s="886"/>
      <c r="N94" s="885" t="s">
        <v>208</v>
      </c>
      <c r="O94" s="886"/>
      <c r="P94" s="885" t="s">
        <v>208</v>
      </c>
      <c r="Q94" s="886"/>
      <c r="R94" s="885" t="s">
        <v>208</v>
      </c>
      <c r="S94" s="886"/>
      <c r="T94" s="885" t="s">
        <v>208</v>
      </c>
      <c r="U94" s="886"/>
      <c r="V94" s="885" t="s">
        <v>208</v>
      </c>
      <c r="W94" s="886"/>
      <c r="X94" s="885" t="s">
        <v>208</v>
      </c>
      <c r="Y94" s="886"/>
      <c r="Z94" s="885" t="s">
        <v>208</v>
      </c>
      <c r="AA94" s="886"/>
      <c r="AB94" s="885" t="s">
        <v>208</v>
      </c>
      <c r="AC94" s="886"/>
      <c r="AD94" s="885" t="s">
        <v>208</v>
      </c>
      <c r="AE94" s="886"/>
      <c r="AF94" s="885" t="s">
        <v>208</v>
      </c>
      <c r="AG94" s="886"/>
      <c r="AH94" s="53">
        <f t="shared" si="4"/>
        <v>0</v>
      </c>
      <c r="AI94" s="54">
        <f t="shared" si="5"/>
        <v>0</v>
      </c>
      <c r="AJ94" s="55"/>
      <c r="AK94" s="29"/>
    </row>
    <row r="95" spans="1:37" ht="42.75" customHeight="1" x14ac:dyDescent="0.25">
      <c r="A95" s="973"/>
      <c r="B95" s="905" t="s">
        <v>311</v>
      </c>
      <c r="C95" s="908" t="s">
        <v>312</v>
      </c>
      <c r="D95" s="956" t="s">
        <v>313</v>
      </c>
      <c r="E95" s="902" t="s">
        <v>177</v>
      </c>
      <c r="F95" s="875" t="s">
        <v>1043</v>
      </c>
      <c r="G95" s="875"/>
      <c r="H95" s="877" t="s">
        <v>314</v>
      </c>
      <c r="I95" s="877" t="s">
        <v>207</v>
      </c>
      <c r="J95" s="881"/>
      <c r="K95" s="881"/>
      <c r="L95" s="880" t="s">
        <v>208</v>
      </c>
      <c r="M95" s="881"/>
      <c r="N95" s="880" t="s">
        <v>208</v>
      </c>
      <c r="O95" s="881"/>
      <c r="P95" s="880" t="s">
        <v>208</v>
      </c>
      <c r="Q95" s="881"/>
      <c r="R95" s="880" t="s">
        <v>208</v>
      </c>
      <c r="S95" s="881"/>
      <c r="T95" s="880" t="s">
        <v>208</v>
      </c>
      <c r="U95" s="881"/>
      <c r="V95" s="880" t="s">
        <v>208</v>
      </c>
      <c r="W95" s="881"/>
      <c r="X95" s="880" t="s">
        <v>208</v>
      </c>
      <c r="Y95" s="881"/>
      <c r="Z95" s="880" t="s">
        <v>208</v>
      </c>
      <c r="AA95" s="881"/>
      <c r="AB95" s="880" t="s">
        <v>208</v>
      </c>
      <c r="AC95" s="881"/>
      <c r="AD95" s="880" t="s">
        <v>208</v>
      </c>
      <c r="AE95" s="881"/>
      <c r="AF95" s="880" t="s">
        <v>208</v>
      </c>
      <c r="AG95" s="881"/>
      <c r="AH95" s="43">
        <f t="shared" si="4"/>
        <v>0</v>
      </c>
      <c r="AI95" s="44">
        <f t="shared" si="5"/>
        <v>0</v>
      </c>
      <c r="AJ95" s="56"/>
      <c r="AK95" s="29"/>
    </row>
    <row r="96" spans="1:37" ht="42.75" customHeight="1" x14ac:dyDescent="0.25">
      <c r="A96" s="973"/>
      <c r="B96" s="906"/>
      <c r="C96" s="909"/>
      <c r="D96" s="957"/>
      <c r="E96" s="903"/>
      <c r="F96" s="875" t="s">
        <v>315</v>
      </c>
      <c r="G96" s="875"/>
      <c r="H96" s="878"/>
      <c r="I96" s="878"/>
      <c r="J96" s="872"/>
      <c r="K96" s="872"/>
      <c r="L96" s="872"/>
      <c r="M96" s="872"/>
      <c r="N96" s="873"/>
      <c r="O96" s="872"/>
      <c r="P96" s="873"/>
      <c r="Q96" s="872"/>
      <c r="R96" s="873"/>
      <c r="S96" s="872"/>
      <c r="T96" s="873"/>
      <c r="U96" s="872"/>
      <c r="V96" s="873"/>
      <c r="W96" s="872"/>
      <c r="X96" s="873" t="s">
        <v>208</v>
      </c>
      <c r="Y96" s="872"/>
      <c r="Z96" s="873" t="s">
        <v>208</v>
      </c>
      <c r="AA96" s="872"/>
      <c r="AB96" s="872"/>
      <c r="AC96" s="872"/>
      <c r="AD96" s="872"/>
      <c r="AE96" s="872"/>
      <c r="AF96" s="872"/>
      <c r="AG96" s="872"/>
      <c r="AH96" s="46">
        <f t="shared" si="4"/>
        <v>0</v>
      </c>
      <c r="AI96" s="47">
        <f t="shared" si="5"/>
        <v>0</v>
      </c>
      <c r="AJ96" s="48"/>
      <c r="AK96" s="29"/>
    </row>
    <row r="97" spans="1:37" ht="43.5" customHeight="1" x14ac:dyDescent="0.25">
      <c r="A97" s="973"/>
      <c r="B97" s="906"/>
      <c r="C97" s="909"/>
      <c r="D97" s="957"/>
      <c r="E97" s="903"/>
      <c r="F97" s="875" t="s">
        <v>316</v>
      </c>
      <c r="G97" s="875"/>
      <c r="H97" s="878"/>
      <c r="I97" s="878"/>
      <c r="J97" s="872"/>
      <c r="K97" s="872"/>
      <c r="L97" s="872"/>
      <c r="M97" s="872"/>
      <c r="N97" s="873"/>
      <c r="O97" s="872"/>
      <c r="P97" s="873"/>
      <c r="Q97" s="872"/>
      <c r="R97" s="873"/>
      <c r="S97" s="872"/>
      <c r="T97" s="873"/>
      <c r="U97" s="872"/>
      <c r="V97" s="873"/>
      <c r="W97" s="872"/>
      <c r="X97" s="873"/>
      <c r="Y97" s="872"/>
      <c r="Z97" s="873"/>
      <c r="AA97" s="872"/>
      <c r="AB97" s="873" t="s">
        <v>208</v>
      </c>
      <c r="AC97" s="872"/>
      <c r="AD97" s="873" t="s">
        <v>208</v>
      </c>
      <c r="AE97" s="872"/>
      <c r="AF97" s="873" t="s">
        <v>208</v>
      </c>
      <c r="AG97" s="872"/>
      <c r="AH97" s="46">
        <f t="shared" si="4"/>
        <v>0</v>
      </c>
      <c r="AI97" s="47">
        <f t="shared" si="5"/>
        <v>0</v>
      </c>
      <c r="AJ97" s="48"/>
      <c r="AK97" s="29"/>
    </row>
    <row r="98" spans="1:37" ht="43.5" customHeight="1" x14ac:dyDescent="0.25">
      <c r="A98" s="973"/>
      <c r="B98" s="906"/>
      <c r="C98" s="909"/>
      <c r="D98" s="957"/>
      <c r="E98" s="903"/>
      <c r="F98" s="875" t="s">
        <v>317</v>
      </c>
      <c r="G98" s="875"/>
      <c r="H98" s="399" t="s">
        <v>318</v>
      </c>
      <c r="I98" s="878"/>
      <c r="J98" s="872"/>
      <c r="K98" s="872"/>
      <c r="L98" s="873"/>
      <c r="M98" s="872"/>
      <c r="N98" s="872"/>
      <c r="O98" s="872"/>
      <c r="P98" s="873"/>
      <c r="Q98" s="872"/>
      <c r="R98" s="873"/>
      <c r="S98" s="872"/>
      <c r="T98" s="873" t="s">
        <v>208</v>
      </c>
      <c r="U98" s="872"/>
      <c r="V98" s="873" t="s">
        <v>208</v>
      </c>
      <c r="W98" s="872"/>
      <c r="X98" s="873"/>
      <c r="Y98" s="872"/>
      <c r="Z98" s="872"/>
      <c r="AA98" s="872"/>
      <c r="AB98" s="873"/>
      <c r="AC98" s="872"/>
      <c r="AD98" s="873"/>
      <c r="AE98" s="872"/>
      <c r="AF98" s="872"/>
      <c r="AG98" s="872"/>
      <c r="AH98" s="46">
        <f t="shared" si="4"/>
        <v>0</v>
      </c>
      <c r="AI98" s="47">
        <f t="shared" si="5"/>
        <v>0</v>
      </c>
      <c r="AJ98" s="48"/>
      <c r="AK98" s="29"/>
    </row>
    <row r="99" spans="1:37" ht="39" customHeight="1" x14ac:dyDescent="0.25">
      <c r="A99" s="973"/>
      <c r="B99" s="906"/>
      <c r="C99" s="909"/>
      <c r="D99" s="957"/>
      <c r="E99" s="903"/>
      <c r="F99" s="875" t="s">
        <v>319</v>
      </c>
      <c r="G99" s="875"/>
      <c r="H99" s="399" t="s">
        <v>320</v>
      </c>
      <c r="I99" s="878"/>
      <c r="J99" s="872"/>
      <c r="K99" s="872"/>
      <c r="L99" s="873"/>
      <c r="M99" s="872"/>
      <c r="N99" s="873" t="s">
        <v>208</v>
      </c>
      <c r="O99" s="872"/>
      <c r="P99" s="873" t="s">
        <v>208</v>
      </c>
      <c r="Q99" s="872"/>
      <c r="R99" s="873" t="s">
        <v>208</v>
      </c>
      <c r="S99" s="872"/>
      <c r="T99" s="873" t="s">
        <v>208</v>
      </c>
      <c r="U99" s="872"/>
      <c r="V99" s="873" t="s">
        <v>208</v>
      </c>
      <c r="W99" s="872"/>
      <c r="X99" s="873" t="s">
        <v>208</v>
      </c>
      <c r="Y99" s="872"/>
      <c r="Z99" s="873" t="s">
        <v>208</v>
      </c>
      <c r="AA99" s="872"/>
      <c r="AB99" s="873" t="s">
        <v>208</v>
      </c>
      <c r="AC99" s="872"/>
      <c r="AD99" s="873"/>
      <c r="AE99" s="872"/>
      <c r="AF99" s="872"/>
      <c r="AG99" s="872"/>
      <c r="AH99" s="46">
        <f t="shared" si="4"/>
        <v>0</v>
      </c>
      <c r="AI99" s="47">
        <f t="shared" si="5"/>
        <v>0</v>
      </c>
      <c r="AJ99" s="48"/>
      <c r="AK99" s="29"/>
    </row>
    <row r="100" spans="1:37" ht="39" customHeight="1" thickBot="1" x14ac:dyDescent="0.3">
      <c r="A100" s="973"/>
      <c r="B100" s="907"/>
      <c r="C100" s="910"/>
      <c r="D100" s="958"/>
      <c r="E100" s="916"/>
      <c r="F100" s="890" t="s">
        <v>321</v>
      </c>
      <c r="G100" s="890"/>
      <c r="H100" s="400" t="s">
        <v>318</v>
      </c>
      <c r="I100" s="879"/>
      <c r="J100" s="886"/>
      <c r="K100" s="886"/>
      <c r="L100" s="885"/>
      <c r="M100" s="886"/>
      <c r="N100" s="885" t="s">
        <v>208</v>
      </c>
      <c r="O100" s="886"/>
      <c r="P100" s="885"/>
      <c r="Q100" s="886"/>
      <c r="R100" s="885"/>
      <c r="S100" s="886"/>
      <c r="T100" s="886"/>
      <c r="U100" s="886"/>
      <c r="V100" s="885" t="s">
        <v>208</v>
      </c>
      <c r="W100" s="886"/>
      <c r="X100" s="885"/>
      <c r="Y100" s="886"/>
      <c r="Z100" s="885" t="s">
        <v>208</v>
      </c>
      <c r="AA100" s="886"/>
      <c r="AB100" s="885" t="s">
        <v>208</v>
      </c>
      <c r="AC100" s="886"/>
      <c r="AD100" s="886"/>
      <c r="AE100" s="886"/>
      <c r="AF100" s="885" t="s">
        <v>208</v>
      </c>
      <c r="AG100" s="886"/>
      <c r="AH100" s="62">
        <f t="shared" si="4"/>
        <v>0</v>
      </c>
      <c r="AI100" s="63">
        <f t="shared" si="5"/>
        <v>0</v>
      </c>
      <c r="AJ100" s="64"/>
      <c r="AK100" s="29"/>
    </row>
    <row r="101" spans="1:37" ht="43.5" customHeight="1" x14ac:dyDescent="0.25">
      <c r="A101" s="904"/>
      <c r="B101" s="983" t="s">
        <v>322</v>
      </c>
      <c r="C101" s="908" t="s">
        <v>272</v>
      </c>
      <c r="D101" s="911" t="s">
        <v>323</v>
      </c>
      <c r="E101" s="902" t="s">
        <v>177</v>
      </c>
      <c r="F101" s="889" t="s">
        <v>324</v>
      </c>
      <c r="G101" s="889"/>
      <c r="H101" s="401" t="s">
        <v>220</v>
      </c>
      <c r="I101" s="877" t="s">
        <v>207</v>
      </c>
      <c r="J101" s="881"/>
      <c r="K101" s="881"/>
      <c r="L101" s="880"/>
      <c r="M101" s="881"/>
      <c r="N101" s="880"/>
      <c r="O101" s="881"/>
      <c r="P101" s="880"/>
      <c r="Q101" s="881"/>
      <c r="R101" s="880"/>
      <c r="S101" s="881"/>
      <c r="T101" s="880"/>
      <c r="U101" s="881"/>
      <c r="V101" s="880" t="s">
        <v>208</v>
      </c>
      <c r="W101" s="881"/>
      <c r="X101" s="880"/>
      <c r="Y101" s="881"/>
      <c r="Z101" s="880"/>
      <c r="AA101" s="881"/>
      <c r="AB101" s="880"/>
      <c r="AC101" s="881"/>
      <c r="AD101" s="881"/>
      <c r="AE101" s="881"/>
      <c r="AF101" s="880" t="s">
        <v>208</v>
      </c>
      <c r="AG101" s="881"/>
      <c r="AH101" s="60">
        <f t="shared" si="4"/>
        <v>0</v>
      </c>
      <c r="AI101" s="61">
        <f t="shared" si="5"/>
        <v>0</v>
      </c>
      <c r="AJ101" s="65"/>
      <c r="AK101" s="29"/>
    </row>
    <row r="102" spans="1:37" ht="49.5" customHeight="1" x14ac:dyDescent="0.25">
      <c r="A102" s="904"/>
      <c r="B102" s="984"/>
      <c r="C102" s="909"/>
      <c r="D102" s="912"/>
      <c r="E102" s="903"/>
      <c r="F102" s="875" t="s">
        <v>325</v>
      </c>
      <c r="G102" s="875"/>
      <c r="H102" s="399" t="s">
        <v>220</v>
      </c>
      <c r="I102" s="878"/>
      <c r="J102" s="872"/>
      <c r="K102" s="872"/>
      <c r="L102" s="873"/>
      <c r="M102" s="872"/>
      <c r="N102" s="873" t="s">
        <v>208</v>
      </c>
      <c r="O102" s="872"/>
      <c r="P102" s="873"/>
      <c r="Q102" s="872"/>
      <c r="R102" s="873"/>
      <c r="S102" s="872"/>
      <c r="T102" s="873"/>
      <c r="U102" s="872"/>
      <c r="V102" s="873" t="s">
        <v>208</v>
      </c>
      <c r="W102" s="872"/>
      <c r="X102" s="873"/>
      <c r="Y102" s="872"/>
      <c r="Z102" s="873"/>
      <c r="AA102" s="872"/>
      <c r="AB102" s="873"/>
      <c r="AC102" s="872"/>
      <c r="AD102" s="872" t="s">
        <v>208</v>
      </c>
      <c r="AE102" s="872"/>
      <c r="AF102" s="873"/>
      <c r="AG102" s="872"/>
      <c r="AH102" s="46">
        <f t="shared" si="4"/>
        <v>0</v>
      </c>
      <c r="AI102" s="47">
        <f t="shared" si="5"/>
        <v>0</v>
      </c>
      <c r="AJ102" s="48"/>
      <c r="AK102" s="29"/>
    </row>
    <row r="103" spans="1:37" ht="49.5" customHeight="1" x14ac:dyDescent="0.25">
      <c r="A103" s="904"/>
      <c r="B103" s="984"/>
      <c r="C103" s="909"/>
      <c r="D103" s="912"/>
      <c r="E103" s="903"/>
      <c r="F103" s="876" t="s">
        <v>326</v>
      </c>
      <c r="G103" s="876"/>
      <c r="H103" s="882" t="s">
        <v>222</v>
      </c>
      <c r="I103" s="878"/>
      <c r="J103" s="872"/>
      <c r="K103" s="872"/>
      <c r="L103" s="873" t="s">
        <v>208</v>
      </c>
      <c r="M103" s="872"/>
      <c r="N103" s="872"/>
      <c r="O103" s="872"/>
      <c r="P103" s="873"/>
      <c r="Q103" s="872"/>
      <c r="R103" s="873"/>
      <c r="S103" s="872"/>
      <c r="T103" s="873"/>
      <c r="U103" s="872"/>
      <c r="V103" s="874"/>
      <c r="W103" s="874"/>
      <c r="X103" s="873"/>
      <c r="Y103" s="872"/>
      <c r="Z103" s="873"/>
      <c r="AA103" s="872"/>
      <c r="AB103" s="873"/>
      <c r="AC103" s="872"/>
      <c r="AD103" s="872"/>
      <c r="AE103" s="872"/>
      <c r="AF103" s="873"/>
      <c r="AG103" s="872"/>
      <c r="AH103" s="46">
        <f t="shared" si="4"/>
        <v>0</v>
      </c>
      <c r="AI103" s="47">
        <f t="shared" si="5"/>
        <v>0</v>
      </c>
      <c r="AJ103" s="48"/>
      <c r="AK103" s="29"/>
    </row>
    <row r="104" spans="1:37" ht="43.5" customHeight="1" x14ac:dyDescent="0.25">
      <c r="A104" s="904"/>
      <c r="B104" s="984"/>
      <c r="C104" s="909"/>
      <c r="D104" s="912"/>
      <c r="E104" s="903"/>
      <c r="F104" s="876" t="s">
        <v>327</v>
      </c>
      <c r="G104" s="876"/>
      <c r="H104" s="883"/>
      <c r="I104" s="878"/>
      <c r="J104" s="872"/>
      <c r="K104" s="872"/>
      <c r="L104" s="872"/>
      <c r="M104" s="872"/>
      <c r="N104" s="872"/>
      <c r="O104" s="872"/>
      <c r="P104" s="873" t="s">
        <v>208</v>
      </c>
      <c r="Q104" s="872"/>
      <c r="R104" s="873"/>
      <c r="S104" s="872"/>
      <c r="T104" s="873"/>
      <c r="U104" s="872"/>
      <c r="V104" s="874"/>
      <c r="W104" s="874"/>
      <c r="X104" s="873"/>
      <c r="Y104" s="872"/>
      <c r="Z104" s="873"/>
      <c r="AA104" s="872"/>
      <c r="AB104" s="873"/>
      <c r="AC104" s="872"/>
      <c r="AD104" s="872"/>
      <c r="AE104" s="872"/>
      <c r="AF104" s="873"/>
      <c r="AG104" s="872"/>
      <c r="AH104" s="46">
        <f t="shared" si="4"/>
        <v>0</v>
      </c>
      <c r="AI104" s="47">
        <f t="shared" si="5"/>
        <v>0</v>
      </c>
      <c r="AJ104" s="48"/>
      <c r="AK104" s="29"/>
    </row>
    <row r="105" spans="1:37" ht="38.25" customHeight="1" x14ac:dyDescent="0.25">
      <c r="A105" s="904"/>
      <c r="B105" s="984"/>
      <c r="C105" s="909"/>
      <c r="D105" s="912"/>
      <c r="E105" s="903"/>
      <c r="F105" s="876" t="s">
        <v>328</v>
      </c>
      <c r="G105" s="876"/>
      <c r="H105" s="883"/>
      <c r="I105" s="878"/>
      <c r="J105" s="872"/>
      <c r="K105" s="872"/>
      <c r="L105" s="872"/>
      <c r="M105" s="872"/>
      <c r="N105" s="872"/>
      <c r="O105" s="872"/>
      <c r="P105" s="873"/>
      <c r="Q105" s="872"/>
      <c r="R105" s="873"/>
      <c r="S105" s="872"/>
      <c r="T105" s="873" t="s">
        <v>208</v>
      </c>
      <c r="U105" s="872"/>
      <c r="V105" s="874"/>
      <c r="W105" s="874"/>
      <c r="X105" s="873"/>
      <c r="Y105" s="872"/>
      <c r="Z105" s="873"/>
      <c r="AA105" s="872"/>
      <c r="AB105" s="873"/>
      <c r="AC105" s="872"/>
      <c r="AD105" s="872"/>
      <c r="AE105" s="872"/>
      <c r="AF105" s="873"/>
      <c r="AG105" s="872"/>
      <c r="AH105" s="46">
        <f t="shared" si="4"/>
        <v>0</v>
      </c>
      <c r="AI105" s="47">
        <f t="shared" si="5"/>
        <v>0</v>
      </c>
      <c r="AJ105" s="48"/>
      <c r="AK105" s="29"/>
    </row>
    <row r="106" spans="1:37" ht="38.25" customHeight="1" x14ac:dyDescent="0.25">
      <c r="A106" s="904"/>
      <c r="B106" s="984"/>
      <c r="C106" s="909"/>
      <c r="D106" s="913"/>
      <c r="E106" s="903"/>
      <c r="F106" s="876" t="s">
        <v>329</v>
      </c>
      <c r="G106" s="876"/>
      <c r="H106" s="883"/>
      <c r="I106" s="878"/>
      <c r="J106" s="872"/>
      <c r="K106" s="872"/>
      <c r="L106" s="872"/>
      <c r="M106" s="872"/>
      <c r="N106" s="873" t="s">
        <v>208</v>
      </c>
      <c r="O106" s="872"/>
      <c r="P106" s="872"/>
      <c r="Q106" s="872"/>
      <c r="R106" s="873"/>
      <c r="S106" s="872"/>
      <c r="T106" s="873"/>
      <c r="U106" s="872"/>
      <c r="V106" s="872"/>
      <c r="W106" s="872"/>
      <c r="X106" s="873" t="s">
        <v>208</v>
      </c>
      <c r="Y106" s="872"/>
      <c r="Z106" s="873"/>
      <c r="AA106" s="872"/>
      <c r="AB106" s="873"/>
      <c r="AC106" s="872"/>
      <c r="AD106" s="873"/>
      <c r="AE106" s="872"/>
      <c r="AF106" s="873"/>
      <c r="AG106" s="872"/>
      <c r="AH106" s="46">
        <f t="shared" si="4"/>
        <v>0</v>
      </c>
      <c r="AI106" s="47">
        <f t="shared" si="5"/>
        <v>0</v>
      </c>
      <c r="AJ106" s="48"/>
      <c r="AK106" s="29"/>
    </row>
    <row r="107" spans="1:37" ht="38.25" customHeight="1" x14ac:dyDescent="0.25">
      <c r="A107" s="904"/>
      <c r="B107" s="984"/>
      <c r="C107" s="909"/>
      <c r="D107" s="913"/>
      <c r="E107" s="903"/>
      <c r="F107" s="876" t="s">
        <v>289</v>
      </c>
      <c r="G107" s="876"/>
      <c r="H107" s="883"/>
      <c r="I107" s="878"/>
      <c r="J107" s="872"/>
      <c r="K107" s="872"/>
      <c r="L107" s="872"/>
      <c r="M107" s="872"/>
      <c r="N107" s="873" t="s">
        <v>208</v>
      </c>
      <c r="O107" s="872"/>
      <c r="P107" s="873"/>
      <c r="Q107" s="872"/>
      <c r="R107" s="873"/>
      <c r="S107" s="872"/>
      <c r="T107" s="873"/>
      <c r="U107" s="872"/>
      <c r="V107" s="872"/>
      <c r="W107" s="872"/>
      <c r="X107" s="873" t="s">
        <v>208</v>
      </c>
      <c r="Y107" s="872"/>
      <c r="Z107" s="873"/>
      <c r="AA107" s="872"/>
      <c r="AB107" s="873"/>
      <c r="AC107" s="872"/>
      <c r="AD107" s="873"/>
      <c r="AE107" s="872"/>
      <c r="AF107" s="873"/>
      <c r="AG107" s="872"/>
      <c r="AH107" s="46">
        <f t="shared" si="4"/>
        <v>0</v>
      </c>
      <c r="AI107" s="47">
        <f t="shared" si="5"/>
        <v>0</v>
      </c>
      <c r="AJ107" s="48"/>
      <c r="AK107" s="29"/>
    </row>
    <row r="108" spans="1:37" ht="38.25" customHeight="1" x14ac:dyDescent="0.25">
      <c r="A108" s="904"/>
      <c r="B108" s="984"/>
      <c r="C108" s="909"/>
      <c r="D108" s="913"/>
      <c r="E108" s="903"/>
      <c r="F108" s="876" t="s">
        <v>330</v>
      </c>
      <c r="G108" s="876"/>
      <c r="H108" s="883"/>
      <c r="I108" s="878"/>
      <c r="J108" s="872"/>
      <c r="K108" s="872"/>
      <c r="L108" s="872"/>
      <c r="M108" s="872"/>
      <c r="N108" s="873" t="s">
        <v>208</v>
      </c>
      <c r="O108" s="872"/>
      <c r="P108" s="873" t="s">
        <v>208</v>
      </c>
      <c r="Q108" s="872"/>
      <c r="R108" s="873"/>
      <c r="S108" s="872"/>
      <c r="T108" s="873"/>
      <c r="U108" s="872"/>
      <c r="V108" s="874"/>
      <c r="W108" s="874"/>
      <c r="X108" s="873" t="s">
        <v>208</v>
      </c>
      <c r="Y108" s="872"/>
      <c r="Z108" s="873" t="s">
        <v>208</v>
      </c>
      <c r="AA108" s="872"/>
      <c r="AB108" s="873"/>
      <c r="AC108" s="872"/>
      <c r="AD108" s="873"/>
      <c r="AE108" s="872"/>
      <c r="AF108" s="873"/>
      <c r="AG108" s="872"/>
      <c r="AH108" s="46">
        <f t="shared" si="4"/>
        <v>0</v>
      </c>
      <c r="AI108" s="47">
        <f t="shared" si="5"/>
        <v>0</v>
      </c>
      <c r="AJ108" s="48"/>
      <c r="AK108" s="29"/>
    </row>
    <row r="109" spans="1:37" ht="43.5" customHeight="1" thickBot="1" x14ac:dyDescent="0.3">
      <c r="A109" s="904"/>
      <c r="B109" s="985"/>
      <c r="C109" s="910"/>
      <c r="D109" s="915"/>
      <c r="E109" s="916"/>
      <c r="F109" s="1028" t="s">
        <v>331</v>
      </c>
      <c r="G109" s="1028"/>
      <c r="H109" s="884"/>
      <c r="I109" s="879"/>
      <c r="J109" s="886"/>
      <c r="K109" s="886"/>
      <c r="L109" s="886"/>
      <c r="M109" s="886"/>
      <c r="N109" s="885"/>
      <c r="O109" s="886"/>
      <c r="P109" s="886"/>
      <c r="Q109" s="886"/>
      <c r="R109" s="885"/>
      <c r="S109" s="886"/>
      <c r="T109" s="886"/>
      <c r="U109" s="886"/>
      <c r="V109" s="885"/>
      <c r="W109" s="886"/>
      <c r="X109" s="885" t="s">
        <v>208</v>
      </c>
      <c r="Y109" s="886"/>
      <c r="Z109" s="885"/>
      <c r="AA109" s="886"/>
      <c r="AB109" s="885"/>
      <c r="AC109" s="886"/>
      <c r="AD109" s="885"/>
      <c r="AE109" s="886"/>
      <c r="AF109" s="886"/>
      <c r="AG109" s="886"/>
      <c r="AH109" s="53">
        <f t="shared" si="4"/>
        <v>0</v>
      </c>
      <c r="AI109" s="54">
        <f t="shared" si="5"/>
        <v>0</v>
      </c>
      <c r="AJ109" s="55"/>
      <c r="AK109" s="29"/>
    </row>
    <row r="110" spans="1:37" ht="43.5" customHeight="1" x14ac:dyDescent="0.25">
      <c r="A110" s="973"/>
      <c r="B110" s="968" t="s">
        <v>332</v>
      </c>
      <c r="C110" s="908" t="s">
        <v>333</v>
      </c>
      <c r="D110" s="974" t="s">
        <v>334</v>
      </c>
      <c r="E110" s="902" t="s">
        <v>179</v>
      </c>
      <c r="F110" s="1055" t="s">
        <v>335</v>
      </c>
      <c r="G110" s="1055"/>
      <c r="H110" s="877" t="s">
        <v>269</v>
      </c>
      <c r="I110" s="877" t="s">
        <v>207</v>
      </c>
      <c r="J110" s="881"/>
      <c r="K110" s="881"/>
      <c r="L110" s="881"/>
      <c r="M110" s="881"/>
      <c r="N110" s="880"/>
      <c r="O110" s="881"/>
      <c r="P110" s="881"/>
      <c r="Q110" s="881"/>
      <c r="R110" s="881"/>
      <c r="S110" s="881"/>
      <c r="T110" s="881"/>
      <c r="U110" s="881"/>
      <c r="V110" s="881"/>
      <c r="W110" s="881"/>
      <c r="X110" s="880" t="s">
        <v>208</v>
      </c>
      <c r="Y110" s="881"/>
      <c r="Z110" s="880"/>
      <c r="AA110" s="881"/>
      <c r="AB110" s="881"/>
      <c r="AC110" s="881"/>
      <c r="AD110" s="1062"/>
      <c r="AE110" s="1062"/>
      <c r="AF110" s="880"/>
      <c r="AG110" s="881"/>
      <c r="AH110" s="43">
        <f t="shared" si="4"/>
        <v>0</v>
      </c>
      <c r="AI110" s="44">
        <f t="shared" si="5"/>
        <v>0</v>
      </c>
      <c r="AJ110" s="56"/>
      <c r="AK110" s="29"/>
    </row>
    <row r="111" spans="1:37" ht="43.5" customHeight="1" x14ac:dyDescent="0.25">
      <c r="A111" s="973"/>
      <c r="B111" s="969"/>
      <c r="C111" s="909"/>
      <c r="D111" s="975"/>
      <c r="E111" s="903"/>
      <c r="F111" s="875" t="s">
        <v>214</v>
      </c>
      <c r="G111" s="875"/>
      <c r="H111" s="878"/>
      <c r="I111" s="878"/>
      <c r="J111" s="872"/>
      <c r="K111" s="872"/>
      <c r="L111" s="872"/>
      <c r="M111" s="872"/>
      <c r="N111" s="872"/>
      <c r="O111" s="872"/>
      <c r="P111" s="872"/>
      <c r="Q111" s="872"/>
      <c r="R111" s="873" t="s">
        <v>208</v>
      </c>
      <c r="S111" s="872"/>
      <c r="T111" s="872"/>
      <c r="U111" s="872"/>
      <c r="V111" s="873"/>
      <c r="W111" s="872"/>
      <c r="X111" s="873"/>
      <c r="Y111" s="872"/>
      <c r="Z111" s="872"/>
      <c r="AA111" s="872"/>
      <c r="AB111" s="872"/>
      <c r="AC111" s="872"/>
      <c r="AD111" s="993"/>
      <c r="AE111" s="993"/>
      <c r="AF111" s="872"/>
      <c r="AG111" s="872"/>
      <c r="AH111" s="46">
        <f t="shared" si="4"/>
        <v>0</v>
      </c>
      <c r="AI111" s="47">
        <f t="shared" si="5"/>
        <v>0</v>
      </c>
      <c r="AJ111" s="52"/>
      <c r="AK111" s="29"/>
    </row>
    <row r="112" spans="1:37" ht="43.5" customHeight="1" x14ac:dyDescent="0.25">
      <c r="A112" s="973"/>
      <c r="B112" s="969"/>
      <c r="C112" s="909"/>
      <c r="D112" s="975"/>
      <c r="E112" s="903"/>
      <c r="F112" s="875" t="s">
        <v>224</v>
      </c>
      <c r="G112" s="875"/>
      <c r="H112" s="878"/>
      <c r="I112" s="878"/>
      <c r="J112" s="872"/>
      <c r="K112" s="872"/>
      <c r="L112" s="872"/>
      <c r="M112" s="872"/>
      <c r="N112" s="872"/>
      <c r="O112" s="872"/>
      <c r="P112" s="872"/>
      <c r="Q112" s="872"/>
      <c r="R112" s="872"/>
      <c r="S112" s="872"/>
      <c r="T112" s="872"/>
      <c r="U112" s="872"/>
      <c r="V112" s="873"/>
      <c r="W112" s="872"/>
      <c r="X112" s="872"/>
      <c r="Y112" s="872"/>
      <c r="Z112" s="872"/>
      <c r="AA112" s="872"/>
      <c r="AB112" s="873"/>
      <c r="AC112" s="872"/>
      <c r="AD112" s="873" t="s">
        <v>208</v>
      </c>
      <c r="AE112" s="872"/>
      <c r="AF112" s="872"/>
      <c r="AG112" s="872"/>
      <c r="AH112" s="46">
        <f t="shared" si="4"/>
        <v>0</v>
      </c>
      <c r="AI112" s="47">
        <f t="shared" si="5"/>
        <v>0</v>
      </c>
      <c r="AJ112" s="48"/>
      <c r="AK112" s="29"/>
    </row>
    <row r="113" spans="1:37" ht="43.5" customHeight="1" x14ac:dyDescent="0.25">
      <c r="A113" s="973"/>
      <c r="B113" s="970"/>
      <c r="C113" s="909"/>
      <c r="D113" s="976"/>
      <c r="E113" s="903"/>
      <c r="F113" s="876" t="s">
        <v>336</v>
      </c>
      <c r="G113" s="876"/>
      <c r="H113" s="878"/>
      <c r="I113" s="878"/>
      <c r="J113" s="872"/>
      <c r="K113" s="872"/>
      <c r="L113" s="872"/>
      <c r="M113" s="872"/>
      <c r="N113" s="872"/>
      <c r="O113" s="872"/>
      <c r="P113" s="872"/>
      <c r="Q113" s="872"/>
      <c r="R113" s="872"/>
      <c r="S113" s="872"/>
      <c r="T113" s="872"/>
      <c r="U113" s="872"/>
      <c r="V113" s="872"/>
      <c r="W113" s="872"/>
      <c r="X113" s="872"/>
      <c r="Y113" s="872"/>
      <c r="Z113" s="873"/>
      <c r="AA113" s="872"/>
      <c r="AB113" s="873" t="s">
        <v>208</v>
      </c>
      <c r="AC113" s="872"/>
      <c r="AD113" s="872"/>
      <c r="AE113" s="872"/>
      <c r="AF113" s="872"/>
      <c r="AG113" s="872"/>
      <c r="AH113" s="46">
        <f t="shared" ref="AH113:AH144" si="6">IFERROR((COUNTIF((J113:AG113),"I")/(COUNTIF((J113:AG113),"P")+COUNTIF((J113:AG113),"I")+COUNTIF((J113:AG113),"NC"))),"")</f>
        <v>0</v>
      </c>
      <c r="AI113" s="47">
        <f t="shared" ref="AI113:AI144" si="7">AH113</f>
        <v>0</v>
      </c>
      <c r="AJ113" s="48"/>
      <c r="AK113" s="29"/>
    </row>
    <row r="114" spans="1:37" ht="43.5" customHeight="1" x14ac:dyDescent="0.25">
      <c r="A114" s="973"/>
      <c r="B114" s="970"/>
      <c r="C114" s="909"/>
      <c r="D114" s="976"/>
      <c r="E114" s="903"/>
      <c r="F114" s="876" t="s">
        <v>234</v>
      </c>
      <c r="G114" s="876"/>
      <c r="H114" s="878"/>
      <c r="I114" s="878"/>
      <c r="J114" s="872"/>
      <c r="K114" s="872"/>
      <c r="L114" s="872"/>
      <c r="M114" s="872"/>
      <c r="N114" s="872"/>
      <c r="O114" s="872"/>
      <c r="P114" s="872"/>
      <c r="Q114" s="872"/>
      <c r="R114" s="872"/>
      <c r="S114" s="872"/>
      <c r="T114" s="872"/>
      <c r="U114" s="872"/>
      <c r="V114" s="872"/>
      <c r="W114" s="872"/>
      <c r="X114" s="873"/>
      <c r="Y114" s="872"/>
      <c r="Z114" s="873" t="s">
        <v>208</v>
      </c>
      <c r="AA114" s="872"/>
      <c r="AB114" s="873"/>
      <c r="AC114" s="872"/>
      <c r="AD114" s="872"/>
      <c r="AE114" s="872"/>
      <c r="AF114" s="872"/>
      <c r="AG114" s="872"/>
      <c r="AH114" s="46">
        <f t="shared" si="6"/>
        <v>0</v>
      </c>
      <c r="AI114" s="47">
        <f t="shared" si="7"/>
        <v>0</v>
      </c>
      <c r="AJ114" s="48"/>
      <c r="AK114" s="29"/>
    </row>
    <row r="115" spans="1:37" ht="43.5" customHeight="1" x14ac:dyDescent="0.25">
      <c r="A115" s="973"/>
      <c r="B115" s="970"/>
      <c r="C115" s="909"/>
      <c r="D115" s="976"/>
      <c r="E115" s="903"/>
      <c r="F115" s="876" t="s">
        <v>242</v>
      </c>
      <c r="G115" s="876"/>
      <c r="H115" s="878"/>
      <c r="I115" s="878"/>
      <c r="J115" s="872"/>
      <c r="K115" s="872"/>
      <c r="L115" s="872"/>
      <c r="M115" s="872"/>
      <c r="N115" s="872"/>
      <c r="O115" s="872"/>
      <c r="P115" s="872"/>
      <c r="Q115" s="872"/>
      <c r="R115" s="872"/>
      <c r="S115" s="872"/>
      <c r="T115" s="873" t="s">
        <v>208</v>
      </c>
      <c r="U115" s="872"/>
      <c r="V115" s="872"/>
      <c r="W115" s="872"/>
      <c r="X115" s="872"/>
      <c r="Y115" s="872"/>
      <c r="Z115" s="873"/>
      <c r="AA115" s="872"/>
      <c r="AB115" s="873"/>
      <c r="AC115" s="872"/>
      <c r="AD115" s="872"/>
      <c r="AE115" s="872"/>
      <c r="AF115" s="872"/>
      <c r="AG115" s="872"/>
      <c r="AH115" s="46">
        <f t="shared" si="6"/>
        <v>0</v>
      </c>
      <c r="AI115" s="47">
        <f t="shared" si="7"/>
        <v>0</v>
      </c>
      <c r="AJ115" s="48"/>
      <c r="AK115" s="29"/>
    </row>
    <row r="116" spans="1:37" ht="43.5" customHeight="1" x14ac:dyDescent="0.25">
      <c r="A116" s="973"/>
      <c r="B116" s="970"/>
      <c r="C116" s="909"/>
      <c r="D116" s="976"/>
      <c r="E116" s="903"/>
      <c r="F116" s="876" t="s">
        <v>268</v>
      </c>
      <c r="G116" s="876"/>
      <c r="H116" s="878"/>
      <c r="I116" s="878"/>
      <c r="J116" s="872"/>
      <c r="K116" s="872"/>
      <c r="L116" s="872"/>
      <c r="M116" s="872"/>
      <c r="N116" s="872"/>
      <c r="O116" s="872"/>
      <c r="P116" s="872"/>
      <c r="Q116" s="872"/>
      <c r="R116" s="872"/>
      <c r="S116" s="872"/>
      <c r="T116" s="873"/>
      <c r="U116" s="872"/>
      <c r="V116" s="872"/>
      <c r="W116" s="872"/>
      <c r="X116" s="873" t="s">
        <v>208</v>
      </c>
      <c r="Y116" s="872"/>
      <c r="Z116" s="873"/>
      <c r="AA116" s="872"/>
      <c r="AB116" s="873"/>
      <c r="AC116" s="872"/>
      <c r="AD116" s="872"/>
      <c r="AE116" s="872"/>
      <c r="AF116" s="872"/>
      <c r="AG116" s="872"/>
      <c r="AH116" s="46">
        <f t="shared" si="6"/>
        <v>0</v>
      </c>
      <c r="AI116" s="47">
        <f t="shared" si="7"/>
        <v>0</v>
      </c>
      <c r="AJ116" s="48"/>
      <c r="AK116" s="29"/>
    </row>
    <row r="117" spans="1:37" ht="43.5" customHeight="1" x14ac:dyDescent="0.25">
      <c r="A117" s="973"/>
      <c r="B117" s="970"/>
      <c r="C117" s="909"/>
      <c r="D117" s="976"/>
      <c r="E117" s="903"/>
      <c r="F117" s="876" t="s">
        <v>241</v>
      </c>
      <c r="G117" s="876"/>
      <c r="H117" s="878"/>
      <c r="I117" s="878"/>
      <c r="J117" s="872"/>
      <c r="K117" s="872"/>
      <c r="L117" s="872"/>
      <c r="M117" s="872"/>
      <c r="N117" s="872"/>
      <c r="O117" s="872"/>
      <c r="P117" s="872"/>
      <c r="Q117" s="872"/>
      <c r="R117" s="872"/>
      <c r="S117" s="872"/>
      <c r="T117" s="873"/>
      <c r="U117" s="872"/>
      <c r="V117" s="872"/>
      <c r="W117" s="872"/>
      <c r="X117" s="872"/>
      <c r="Y117" s="872"/>
      <c r="Z117" s="873" t="s">
        <v>208</v>
      </c>
      <c r="AA117" s="872"/>
      <c r="AB117" s="873"/>
      <c r="AC117" s="872"/>
      <c r="AD117" s="872"/>
      <c r="AE117" s="872"/>
      <c r="AF117" s="872"/>
      <c r="AG117" s="872"/>
      <c r="AH117" s="46">
        <f t="shared" si="6"/>
        <v>0</v>
      </c>
      <c r="AI117" s="47">
        <f t="shared" si="7"/>
        <v>0</v>
      </c>
      <c r="AJ117" s="48"/>
      <c r="AK117" s="29"/>
    </row>
    <row r="118" spans="1:37" ht="43.5" customHeight="1" x14ac:dyDescent="0.25">
      <c r="A118" s="973"/>
      <c r="B118" s="970"/>
      <c r="C118" s="909"/>
      <c r="D118" s="976"/>
      <c r="E118" s="903"/>
      <c r="F118" s="876" t="s">
        <v>261</v>
      </c>
      <c r="G118" s="876"/>
      <c r="H118" s="878"/>
      <c r="I118" s="878"/>
      <c r="J118" s="872"/>
      <c r="K118" s="872"/>
      <c r="L118" s="872"/>
      <c r="M118" s="872"/>
      <c r="N118" s="872"/>
      <c r="O118" s="872"/>
      <c r="P118" s="872"/>
      <c r="Q118" s="872"/>
      <c r="R118" s="872"/>
      <c r="S118" s="872"/>
      <c r="T118" s="873" t="s">
        <v>208</v>
      </c>
      <c r="U118" s="872"/>
      <c r="V118" s="873"/>
      <c r="W118" s="872"/>
      <c r="X118" s="873"/>
      <c r="Y118" s="872"/>
      <c r="Z118" s="873"/>
      <c r="AA118" s="872"/>
      <c r="AB118" s="872"/>
      <c r="AC118" s="872"/>
      <c r="AD118" s="874" t="s">
        <v>208</v>
      </c>
      <c r="AE118" s="874"/>
      <c r="AF118" s="872"/>
      <c r="AG118" s="872"/>
      <c r="AH118" s="46">
        <f t="shared" si="6"/>
        <v>0</v>
      </c>
      <c r="AI118" s="47">
        <f t="shared" si="7"/>
        <v>0</v>
      </c>
      <c r="AJ118" s="48"/>
      <c r="AK118" s="29"/>
    </row>
    <row r="119" spans="1:37" ht="43.5" customHeight="1" x14ac:dyDescent="0.25">
      <c r="A119" s="973"/>
      <c r="B119" s="970"/>
      <c r="C119" s="909"/>
      <c r="D119" s="976"/>
      <c r="E119" s="903"/>
      <c r="F119" s="876" t="s">
        <v>337</v>
      </c>
      <c r="G119" s="876"/>
      <c r="H119" s="878"/>
      <c r="I119" s="878"/>
      <c r="J119" s="872"/>
      <c r="K119" s="872"/>
      <c r="L119" s="872"/>
      <c r="M119" s="872"/>
      <c r="N119" s="872"/>
      <c r="O119" s="872"/>
      <c r="P119" s="872"/>
      <c r="Q119" s="872"/>
      <c r="R119" s="873" t="s">
        <v>208</v>
      </c>
      <c r="S119" s="872"/>
      <c r="T119" s="872"/>
      <c r="U119" s="872"/>
      <c r="V119" s="872"/>
      <c r="W119" s="872"/>
      <c r="X119" s="872"/>
      <c r="Y119" s="872"/>
      <c r="Z119" s="873" t="s">
        <v>208</v>
      </c>
      <c r="AA119" s="872"/>
      <c r="AB119" s="873"/>
      <c r="AC119" s="872"/>
      <c r="AD119" s="872"/>
      <c r="AE119" s="872"/>
      <c r="AF119" s="872"/>
      <c r="AG119" s="872"/>
      <c r="AH119" s="46">
        <f t="shared" si="6"/>
        <v>0</v>
      </c>
      <c r="AI119" s="47">
        <f t="shared" si="7"/>
        <v>0</v>
      </c>
      <c r="AJ119" s="48"/>
      <c r="AK119" s="29"/>
    </row>
    <row r="120" spans="1:37" ht="43.5" customHeight="1" x14ac:dyDescent="0.25">
      <c r="A120" s="973"/>
      <c r="B120" s="970"/>
      <c r="C120" s="909"/>
      <c r="D120" s="976"/>
      <c r="E120" s="903"/>
      <c r="F120" s="876" t="s">
        <v>338</v>
      </c>
      <c r="G120" s="876"/>
      <c r="H120" s="399" t="s">
        <v>339</v>
      </c>
      <c r="I120" s="878"/>
      <c r="J120" s="873" t="s">
        <v>208</v>
      </c>
      <c r="K120" s="872"/>
      <c r="L120" s="873" t="s">
        <v>208</v>
      </c>
      <c r="M120" s="872"/>
      <c r="N120" s="873" t="s">
        <v>208</v>
      </c>
      <c r="O120" s="872"/>
      <c r="P120" s="873" t="s">
        <v>208</v>
      </c>
      <c r="Q120" s="872"/>
      <c r="R120" s="873" t="s">
        <v>208</v>
      </c>
      <c r="S120" s="872"/>
      <c r="T120" s="873" t="s">
        <v>208</v>
      </c>
      <c r="U120" s="872"/>
      <c r="V120" s="873" t="s">
        <v>208</v>
      </c>
      <c r="W120" s="872"/>
      <c r="X120" s="873" t="s">
        <v>208</v>
      </c>
      <c r="Y120" s="872"/>
      <c r="Z120" s="873" t="s">
        <v>208</v>
      </c>
      <c r="AA120" s="872"/>
      <c r="AB120" s="873" t="s">
        <v>208</v>
      </c>
      <c r="AC120" s="872"/>
      <c r="AD120" s="873" t="s">
        <v>208</v>
      </c>
      <c r="AE120" s="872"/>
      <c r="AF120" s="873" t="s">
        <v>208</v>
      </c>
      <c r="AG120" s="872"/>
      <c r="AH120" s="46">
        <f t="shared" si="6"/>
        <v>0</v>
      </c>
      <c r="AI120" s="47">
        <f t="shared" si="7"/>
        <v>0</v>
      </c>
      <c r="AJ120" s="48"/>
      <c r="AK120" s="29"/>
    </row>
    <row r="121" spans="1:37" ht="43.5" customHeight="1" x14ac:dyDescent="0.25">
      <c r="A121" s="973"/>
      <c r="B121" s="970"/>
      <c r="C121" s="909"/>
      <c r="D121" s="976"/>
      <c r="E121" s="903"/>
      <c r="F121" s="876" t="s">
        <v>340</v>
      </c>
      <c r="G121" s="876"/>
      <c r="H121" s="399" t="s">
        <v>222</v>
      </c>
      <c r="I121" s="878"/>
      <c r="J121" s="872"/>
      <c r="K121" s="872"/>
      <c r="L121" s="872"/>
      <c r="M121" s="872"/>
      <c r="N121" s="872"/>
      <c r="O121" s="872"/>
      <c r="P121" s="872"/>
      <c r="Q121" s="872"/>
      <c r="R121" s="872"/>
      <c r="S121" s="872"/>
      <c r="T121" s="872"/>
      <c r="U121" s="872"/>
      <c r="V121" s="873"/>
      <c r="W121" s="872"/>
      <c r="X121" s="872"/>
      <c r="Y121" s="872"/>
      <c r="Z121" s="873"/>
      <c r="AA121" s="872"/>
      <c r="AB121" s="872"/>
      <c r="AC121" s="872"/>
      <c r="AD121" s="873" t="s">
        <v>208</v>
      </c>
      <c r="AE121" s="872"/>
      <c r="AF121" s="872"/>
      <c r="AG121" s="872"/>
      <c r="AH121" s="46">
        <f t="shared" si="6"/>
        <v>0</v>
      </c>
      <c r="AI121" s="47">
        <f t="shared" si="7"/>
        <v>0</v>
      </c>
      <c r="AJ121" s="48"/>
      <c r="AK121" s="29"/>
    </row>
    <row r="122" spans="1:37" ht="43.5" customHeight="1" x14ac:dyDescent="0.25">
      <c r="A122" s="973"/>
      <c r="B122" s="970"/>
      <c r="C122" s="909"/>
      <c r="D122" s="976"/>
      <c r="E122" s="903"/>
      <c r="F122" s="876" t="s">
        <v>341</v>
      </c>
      <c r="G122" s="876"/>
      <c r="H122" s="878" t="s">
        <v>220</v>
      </c>
      <c r="I122" s="878"/>
      <c r="J122" s="873" t="s">
        <v>208</v>
      </c>
      <c r="K122" s="872"/>
      <c r="L122" s="873" t="s">
        <v>208</v>
      </c>
      <c r="M122" s="872"/>
      <c r="N122" s="873" t="s">
        <v>208</v>
      </c>
      <c r="O122" s="872"/>
      <c r="P122" s="873" t="s">
        <v>208</v>
      </c>
      <c r="Q122" s="872"/>
      <c r="R122" s="873" t="s">
        <v>208</v>
      </c>
      <c r="S122" s="872"/>
      <c r="T122" s="873" t="s">
        <v>208</v>
      </c>
      <c r="U122" s="872"/>
      <c r="V122" s="873" t="s">
        <v>208</v>
      </c>
      <c r="W122" s="872"/>
      <c r="X122" s="873" t="s">
        <v>208</v>
      </c>
      <c r="Y122" s="872"/>
      <c r="Z122" s="873" t="s">
        <v>208</v>
      </c>
      <c r="AA122" s="872"/>
      <c r="AB122" s="873" t="s">
        <v>208</v>
      </c>
      <c r="AC122" s="872"/>
      <c r="AD122" s="873" t="s">
        <v>208</v>
      </c>
      <c r="AE122" s="872"/>
      <c r="AF122" s="873" t="s">
        <v>208</v>
      </c>
      <c r="AG122" s="872"/>
      <c r="AH122" s="46">
        <f t="shared" si="6"/>
        <v>0</v>
      </c>
      <c r="AI122" s="47">
        <f t="shared" si="7"/>
        <v>0</v>
      </c>
      <c r="AJ122" s="48"/>
      <c r="AK122" s="29"/>
    </row>
    <row r="123" spans="1:37" ht="43.5" customHeight="1" x14ac:dyDescent="0.25">
      <c r="A123" s="973"/>
      <c r="B123" s="970"/>
      <c r="C123" s="909"/>
      <c r="D123" s="976"/>
      <c r="E123" s="903"/>
      <c r="F123" s="876" t="s">
        <v>342</v>
      </c>
      <c r="G123" s="876"/>
      <c r="H123" s="878"/>
      <c r="I123" s="878"/>
      <c r="J123" s="872"/>
      <c r="K123" s="872"/>
      <c r="L123" s="872"/>
      <c r="M123" s="872"/>
      <c r="N123" s="872"/>
      <c r="O123" s="872"/>
      <c r="P123" s="872"/>
      <c r="Q123" s="872"/>
      <c r="R123" s="872"/>
      <c r="S123" s="872"/>
      <c r="T123" s="872"/>
      <c r="U123" s="872"/>
      <c r="V123" s="873"/>
      <c r="W123" s="872"/>
      <c r="X123" s="872"/>
      <c r="Y123" s="872"/>
      <c r="Z123" s="873" t="s">
        <v>208</v>
      </c>
      <c r="AA123" s="872"/>
      <c r="AB123" s="872"/>
      <c r="AC123" s="872"/>
      <c r="AD123" s="872"/>
      <c r="AE123" s="872"/>
      <c r="AF123" s="872"/>
      <c r="AG123" s="872"/>
      <c r="AH123" s="46">
        <f t="shared" si="6"/>
        <v>0</v>
      </c>
      <c r="AI123" s="47">
        <f t="shared" si="7"/>
        <v>0</v>
      </c>
      <c r="AJ123" s="48"/>
      <c r="AK123" s="29"/>
    </row>
    <row r="124" spans="1:37" ht="43.5" customHeight="1" x14ac:dyDescent="0.25">
      <c r="A124" s="973"/>
      <c r="B124" s="971"/>
      <c r="C124" s="909"/>
      <c r="D124" s="977"/>
      <c r="E124" s="903"/>
      <c r="F124" s="876" t="s">
        <v>343</v>
      </c>
      <c r="G124" s="876"/>
      <c r="H124" s="399" t="s">
        <v>222</v>
      </c>
      <c r="I124" s="878"/>
      <c r="J124" s="873" t="s">
        <v>208</v>
      </c>
      <c r="K124" s="872"/>
      <c r="L124" s="873"/>
      <c r="M124" s="872"/>
      <c r="N124" s="872"/>
      <c r="O124" s="872"/>
      <c r="P124" s="873"/>
      <c r="Q124" s="872"/>
      <c r="R124" s="872"/>
      <c r="S124" s="872"/>
      <c r="T124" s="873"/>
      <c r="U124" s="872"/>
      <c r="V124" s="872"/>
      <c r="W124" s="872"/>
      <c r="X124" s="872"/>
      <c r="Y124" s="872"/>
      <c r="Z124" s="872"/>
      <c r="AA124" s="872"/>
      <c r="AB124" s="872"/>
      <c r="AC124" s="872"/>
      <c r="AD124" s="872"/>
      <c r="AE124" s="872"/>
      <c r="AF124" s="872"/>
      <c r="AG124" s="872"/>
      <c r="AH124" s="46">
        <f t="shared" si="6"/>
        <v>0</v>
      </c>
      <c r="AI124" s="47">
        <f t="shared" si="7"/>
        <v>0</v>
      </c>
      <c r="AJ124" s="52"/>
      <c r="AK124" s="29"/>
    </row>
    <row r="125" spans="1:37" ht="43.5" customHeight="1" x14ac:dyDescent="0.25">
      <c r="A125" s="973"/>
      <c r="B125" s="971"/>
      <c r="C125" s="909"/>
      <c r="D125" s="977"/>
      <c r="E125" s="903"/>
      <c r="F125" s="876" t="s">
        <v>344</v>
      </c>
      <c r="G125" s="876"/>
      <c r="H125" s="399" t="s">
        <v>345</v>
      </c>
      <c r="I125" s="878"/>
      <c r="J125" s="873"/>
      <c r="K125" s="872"/>
      <c r="L125" s="873"/>
      <c r="M125" s="872"/>
      <c r="N125" s="872"/>
      <c r="O125" s="872"/>
      <c r="P125" s="873"/>
      <c r="Q125" s="872"/>
      <c r="R125" s="872"/>
      <c r="S125" s="872"/>
      <c r="T125" s="873"/>
      <c r="U125" s="872"/>
      <c r="V125" s="872"/>
      <c r="W125" s="872"/>
      <c r="X125" s="872"/>
      <c r="Y125" s="872"/>
      <c r="Z125" s="873" t="s">
        <v>208</v>
      </c>
      <c r="AA125" s="872"/>
      <c r="AB125" s="873"/>
      <c r="AC125" s="872"/>
      <c r="AD125" s="872"/>
      <c r="AE125" s="872"/>
      <c r="AF125" s="872"/>
      <c r="AG125" s="872"/>
      <c r="AH125" s="46">
        <f t="shared" si="6"/>
        <v>0</v>
      </c>
      <c r="AI125" s="47">
        <f t="shared" si="7"/>
        <v>0</v>
      </c>
      <c r="AJ125" s="52"/>
      <c r="AK125" s="29"/>
    </row>
    <row r="126" spans="1:37" ht="43.5" customHeight="1" x14ac:dyDescent="0.25">
      <c r="A126" s="973"/>
      <c r="B126" s="971"/>
      <c r="C126" s="909"/>
      <c r="D126" s="977"/>
      <c r="E126" s="903"/>
      <c r="F126" s="876" t="s">
        <v>346</v>
      </c>
      <c r="G126" s="876"/>
      <c r="H126" s="399" t="s">
        <v>220</v>
      </c>
      <c r="I126" s="878"/>
      <c r="J126" s="873" t="s">
        <v>208</v>
      </c>
      <c r="K126" s="872"/>
      <c r="L126" s="872"/>
      <c r="M126" s="872"/>
      <c r="N126" s="872"/>
      <c r="O126" s="872"/>
      <c r="P126" s="873"/>
      <c r="Q126" s="872"/>
      <c r="R126" s="873"/>
      <c r="S126" s="872"/>
      <c r="T126" s="873"/>
      <c r="U126" s="872"/>
      <c r="V126" s="872"/>
      <c r="W126" s="872"/>
      <c r="X126" s="872"/>
      <c r="Y126" s="872"/>
      <c r="Z126" s="872"/>
      <c r="AA126" s="872"/>
      <c r="AB126" s="872"/>
      <c r="AC126" s="872"/>
      <c r="AD126" s="872"/>
      <c r="AE126" s="872"/>
      <c r="AF126" s="872"/>
      <c r="AG126" s="872"/>
      <c r="AH126" s="46">
        <f t="shared" si="6"/>
        <v>0</v>
      </c>
      <c r="AI126" s="47">
        <f t="shared" si="7"/>
        <v>0</v>
      </c>
      <c r="AJ126" s="52"/>
      <c r="AK126" s="29"/>
    </row>
    <row r="127" spans="1:37" ht="43.5" customHeight="1" thickBot="1" x14ac:dyDescent="0.3">
      <c r="A127" s="973"/>
      <c r="B127" s="972"/>
      <c r="C127" s="910"/>
      <c r="D127" s="978"/>
      <c r="E127" s="916"/>
      <c r="F127" s="1028" t="s">
        <v>347</v>
      </c>
      <c r="G127" s="1028"/>
      <c r="H127" s="400" t="s">
        <v>339</v>
      </c>
      <c r="I127" s="879"/>
      <c r="J127" s="885" t="s">
        <v>208</v>
      </c>
      <c r="K127" s="886"/>
      <c r="L127" s="885" t="s">
        <v>208</v>
      </c>
      <c r="M127" s="886"/>
      <c r="N127" s="885" t="s">
        <v>208</v>
      </c>
      <c r="O127" s="886"/>
      <c r="P127" s="885" t="s">
        <v>208</v>
      </c>
      <c r="Q127" s="886"/>
      <c r="R127" s="885" t="s">
        <v>208</v>
      </c>
      <c r="S127" s="886"/>
      <c r="T127" s="885" t="s">
        <v>208</v>
      </c>
      <c r="U127" s="886"/>
      <c r="V127" s="885" t="s">
        <v>208</v>
      </c>
      <c r="W127" s="886"/>
      <c r="X127" s="885" t="s">
        <v>208</v>
      </c>
      <c r="Y127" s="886"/>
      <c r="Z127" s="885" t="s">
        <v>208</v>
      </c>
      <c r="AA127" s="886"/>
      <c r="AB127" s="885" t="s">
        <v>208</v>
      </c>
      <c r="AC127" s="886"/>
      <c r="AD127" s="885" t="s">
        <v>208</v>
      </c>
      <c r="AE127" s="886"/>
      <c r="AF127" s="885" t="s">
        <v>208</v>
      </c>
      <c r="AG127" s="886"/>
      <c r="AH127" s="53">
        <f t="shared" si="6"/>
        <v>0</v>
      </c>
      <c r="AI127" s="54">
        <f t="shared" si="7"/>
        <v>0</v>
      </c>
      <c r="AJ127" s="55"/>
      <c r="AK127" s="29"/>
    </row>
    <row r="128" spans="1:37" ht="39" customHeight="1" x14ac:dyDescent="0.25">
      <c r="A128" s="904"/>
      <c r="B128" s="983" t="s">
        <v>348</v>
      </c>
      <c r="C128" s="908" t="s">
        <v>349</v>
      </c>
      <c r="D128" s="986" t="s">
        <v>350</v>
      </c>
      <c r="E128" s="902" t="s">
        <v>179</v>
      </c>
      <c r="F128" s="889" t="s">
        <v>1042</v>
      </c>
      <c r="G128" s="889"/>
      <c r="H128" s="877" t="s">
        <v>222</v>
      </c>
      <c r="I128" s="877" t="s">
        <v>207</v>
      </c>
      <c r="J128" s="880" t="s">
        <v>208</v>
      </c>
      <c r="K128" s="881"/>
      <c r="L128" s="881"/>
      <c r="M128" s="881"/>
      <c r="N128" s="881"/>
      <c r="O128" s="881"/>
      <c r="P128" s="881"/>
      <c r="Q128" s="881"/>
      <c r="R128" s="881"/>
      <c r="S128" s="881"/>
      <c r="T128" s="881"/>
      <c r="U128" s="881"/>
      <c r="V128" s="881"/>
      <c r="W128" s="881"/>
      <c r="X128" s="881"/>
      <c r="Y128" s="881"/>
      <c r="Z128" s="881"/>
      <c r="AA128" s="881"/>
      <c r="AB128" s="881"/>
      <c r="AC128" s="881"/>
      <c r="AD128" s="881"/>
      <c r="AE128" s="881"/>
      <c r="AF128" s="881"/>
      <c r="AG128" s="881"/>
      <c r="AH128" s="43">
        <f t="shared" si="6"/>
        <v>0</v>
      </c>
      <c r="AI128" s="44">
        <f t="shared" si="7"/>
        <v>0</v>
      </c>
      <c r="AJ128" s="56"/>
      <c r="AK128" s="29"/>
    </row>
    <row r="129" spans="1:37" ht="39" customHeight="1" x14ac:dyDescent="0.25">
      <c r="A129" s="904"/>
      <c r="B129" s="984"/>
      <c r="C129" s="909"/>
      <c r="D129" s="987"/>
      <c r="E129" s="903"/>
      <c r="F129" s="875" t="s">
        <v>1041</v>
      </c>
      <c r="G129" s="875"/>
      <c r="H129" s="878"/>
      <c r="I129" s="878"/>
      <c r="J129" s="873" t="s">
        <v>208</v>
      </c>
      <c r="K129" s="872"/>
      <c r="L129" s="873"/>
      <c r="M129" s="872"/>
      <c r="N129" s="873"/>
      <c r="O129" s="872"/>
      <c r="P129" s="872"/>
      <c r="Q129" s="872"/>
      <c r="R129" s="872"/>
      <c r="S129" s="872"/>
      <c r="T129" s="872"/>
      <c r="U129" s="872"/>
      <c r="V129" s="872"/>
      <c r="W129" s="872"/>
      <c r="X129" s="872"/>
      <c r="Y129" s="872"/>
      <c r="Z129" s="872"/>
      <c r="AA129" s="872"/>
      <c r="AB129" s="872"/>
      <c r="AC129" s="872"/>
      <c r="AD129" s="872"/>
      <c r="AE129" s="872"/>
      <c r="AF129" s="872"/>
      <c r="AG129" s="872"/>
      <c r="AH129" s="46">
        <f t="shared" si="6"/>
        <v>0</v>
      </c>
      <c r="AI129" s="47">
        <f t="shared" si="7"/>
        <v>0</v>
      </c>
      <c r="AJ129" s="59"/>
      <c r="AK129" s="29"/>
    </row>
    <row r="130" spans="1:37" ht="39" customHeight="1" x14ac:dyDescent="0.25">
      <c r="A130" s="904"/>
      <c r="B130" s="984"/>
      <c r="C130" s="909"/>
      <c r="D130" s="987"/>
      <c r="E130" s="903"/>
      <c r="F130" s="875" t="s">
        <v>351</v>
      </c>
      <c r="G130" s="875"/>
      <c r="H130" s="878"/>
      <c r="I130" s="878"/>
      <c r="J130" s="873" t="s">
        <v>208</v>
      </c>
      <c r="K130" s="872"/>
      <c r="L130" s="873"/>
      <c r="M130" s="872"/>
      <c r="N130" s="873"/>
      <c r="O130" s="872"/>
      <c r="P130" s="873"/>
      <c r="Q130" s="872"/>
      <c r="R130" s="873"/>
      <c r="S130" s="872"/>
      <c r="T130" s="873"/>
      <c r="U130" s="872"/>
      <c r="V130" s="873" t="s">
        <v>208</v>
      </c>
      <c r="W130" s="872"/>
      <c r="X130" s="873"/>
      <c r="Y130" s="872"/>
      <c r="Z130" s="873"/>
      <c r="AA130" s="872"/>
      <c r="AB130" s="873"/>
      <c r="AC130" s="872"/>
      <c r="AD130" s="873"/>
      <c r="AE130" s="872"/>
      <c r="AF130" s="873"/>
      <c r="AG130" s="872"/>
      <c r="AH130" s="46">
        <f t="shared" si="6"/>
        <v>0</v>
      </c>
      <c r="AI130" s="47">
        <f t="shared" si="7"/>
        <v>0</v>
      </c>
      <c r="AJ130" s="59"/>
      <c r="AK130" s="29"/>
    </row>
    <row r="131" spans="1:37" ht="39" customHeight="1" x14ac:dyDescent="0.25">
      <c r="A131" s="904"/>
      <c r="B131" s="984"/>
      <c r="C131" s="909"/>
      <c r="D131" s="987"/>
      <c r="E131" s="903"/>
      <c r="F131" s="875" t="s">
        <v>352</v>
      </c>
      <c r="G131" s="875"/>
      <c r="H131" s="878"/>
      <c r="I131" s="878"/>
      <c r="J131" s="873" t="s">
        <v>208</v>
      </c>
      <c r="K131" s="872"/>
      <c r="L131" s="873"/>
      <c r="M131" s="872"/>
      <c r="N131" s="873"/>
      <c r="O131" s="872"/>
      <c r="P131" s="873"/>
      <c r="Q131" s="872"/>
      <c r="R131" s="873"/>
      <c r="S131" s="872"/>
      <c r="T131" s="873"/>
      <c r="U131" s="872"/>
      <c r="V131" s="873" t="s">
        <v>208</v>
      </c>
      <c r="W131" s="872"/>
      <c r="X131" s="873"/>
      <c r="Y131" s="872"/>
      <c r="Z131" s="873"/>
      <c r="AA131" s="872"/>
      <c r="AB131" s="873"/>
      <c r="AC131" s="872"/>
      <c r="AD131" s="873"/>
      <c r="AE131" s="872"/>
      <c r="AF131" s="873"/>
      <c r="AG131" s="872"/>
      <c r="AH131" s="46">
        <f t="shared" si="6"/>
        <v>0</v>
      </c>
      <c r="AI131" s="47">
        <f t="shared" si="7"/>
        <v>0</v>
      </c>
      <c r="AJ131" s="59"/>
      <c r="AK131" s="29"/>
    </row>
    <row r="132" spans="1:37" ht="39" customHeight="1" x14ac:dyDescent="0.25">
      <c r="A132" s="904"/>
      <c r="B132" s="984"/>
      <c r="C132" s="909"/>
      <c r="D132" s="987"/>
      <c r="E132" s="903"/>
      <c r="F132" s="875" t="s">
        <v>353</v>
      </c>
      <c r="G132" s="875"/>
      <c r="H132" s="878"/>
      <c r="I132" s="878"/>
      <c r="J132" s="872"/>
      <c r="K132" s="872"/>
      <c r="L132" s="872"/>
      <c r="M132" s="872"/>
      <c r="N132" s="872"/>
      <c r="O132" s="872"/>
      <c r="P132" s="872"/>
      <c r="Q132" s="872"/>
      <c r="R132" s="872"/>
      <c r="S132" s="872"/>
      <c r="T132" s="872"/>
      <c r="U132" s="872"/>
      <c r="V132" s="872"/>
      <c r="W132" s="872"/>
      <c r="X132" s="872"/>
      <c r="Y132" s="872"/>
      <c r="Z132" s="872"/>
      <c r="AA132" s="872"/>
      <c r="AB132" s="872"/>
      <c r="AC132" s="872"/>
      <c r="AD132" s="872"/>
      <c r="AE132" s="872"/>
      <c r="AF132" s="873" t="s">
        <v>208</v>
      </c>
      <c r="AG132" s="872"/>
      <c r="AH132" s="46">
        <f t="shared" si="6"/>
        <v>0</v>
      </c>
      <c r="AI132" s="47">
        <f t="shared" si="7"/>
        <v>0</v>
      </c>
      <c r="AJ132" s="48"/>
      <c r="AK132" s="29"/>
    </row>
    <row r="133" spans="1:37" ht="43.5" customHeight="1" x14ac:dyDescent="0.25">
      <c r="A133" s="904"/>
      <c r="B133" s="984"/>
      <c r="C133" s="909"/>
      <c r="D133" s="987"/>
      <c r="E133" s="903"/>
      <c r="F133" s="875" t="s">
        <v>354</v>
      </c>
      <c r="G133" s="875"/>
      <c r="H133" s="878"/>
      <c r="I133" s="878"/>
      <c r="J133" s="872"/>
      <c r="K133" s="872"/>
      <c r="L133" s="873" t="s">
        <v>208</v>
      </c>
      <c r="M133" s="872"/>
      <c r="N133" s="873" t="s">
        <v>208</v>
      </c>
      <c r="O133" s="872"/>
      <c r="P133" s="873" t="s">
        <v>208</v>
      </c>
      <c r="Q133" s="872"/>
      <c r="R133" s="873" t="s">
        <v>208</v>
      </c>
      <c r="S133" s="872"/>
      <c r="T133" s="873" t="s">
        <v>208</v>
      </c>
      <c r="U133" s="872"/>
      <c r="V133" s="873" t="s">
        <v>208</v>
      </c>
      <c r="W133" s="872"/>
      <c r="X133" s="873" t="s">
        <v>208</v>
      </c>
      <c r="Y133" s="872"/>
      <c r="Z133" s="873" t="s">
        <v>208</v>
      </c>
      <c r="AA133" s="872"/>
      <c r="AB133" s="873" t="s">
        <v>208</v>
      </c>
      <c r="AC133" s="872"/>
      <c r="AD133" s="873" t="s">
        <v>208</v>
      </c>
      <c r="AE133" s="872"/>
      <c r="AF133" s="873" t="s">
        <v>208</v>
      </c>
      <c r="AG133" s="872"/>
      <c r="AH133" s="46">
        <f t="shared" si="6"/>
        <v>0</v>
      </c>
      <c r="AI133" s="47">
        <f t="shared" si="7"/>
        <v>0</v>
      </c>
      <c r="AJ133" s="48"/>
      <c r="AK133" s="29"/>
    </row>
    <row r="134" spans="1:37" ht="40.5" customHeight="1" x14ac:dyDescent="0.25">
      <c r="A134" s="904"/>
      <c r="B134" s="984"/>
      <c r="C134" s="909"/>
      <c r="D134" s="987"/>
      <c r="E134" s="903"/>
      <c r="F134" s="875" t="s">
        <v>355</v>
      </c>
      <c r="G134" s="875"/>
      <c r="H134" s="878"/>
      <c r="I134" s="878"/>
      <c r="J134" s="872"/>
      <c r="K134" s="872"/>
      <c r="L134" s="872"/>
      <c r="M134" s="872"/>
      <c r="N134" s="872"/>
      <c r="O134" s="872"/>
      <c r="P134" s="872"/>
      <c r="Q134" s="872"/>
      <c r="R134" s="872"/>
      <c r="S134" s="872"/>
      <c r="T134" s="872"/>
      <c r="U134" s="872"/>
      <c r="V134" s="872"/>
      <c r="W134" s="872"/>
      <c r="X134" s="872"/>
      <c r="Y134" s="872"/>
      <c r="Z134" s="872"/>
      <c r="AA134" s="872"/>
      <c r="AB134" s="872"/>
      <c r="AC134" s="872"/>
      <c r="AD134" s="872"/>
      <c r="AE134" s="872"/>
      <c r="AF134" s="873" t="s">
        <v>208</v>
      </c>
      <c r="AG134" s="872"/>
      <c r="AH134" s="46">
        <f t="shared" si="6"/>
        <v>0</v>
      </c>
      <c r="AI134" s="47">
        <f t="shared" si="7"/>
        <v>0</v>
      </c>
      <c r="AJ134" s="48"/>
      <c r="AK134" s="29"/>
    </row>
    <row r="135" spans="1:37" ht="40.5" customHeight="1" x14ac:dyDescent="0.25">
      <c r="A135" s="904"/>
      <c r="B135" s="984"/>
      <c r="C135" s="909"/>
      <c r="D135" s="987"/>
      <c r="E135" s="903"/>
      <c r="F135" s="875" t="s">
        <v>356</v>
      </c>
      <c r="G135" s="875"/>
      <c r="H135" s="878"/>
      <c r="I135" s="878"/>
      <c r="J135" s="872"/>
      <c r="K135" s="872"/>
      <c r="L135" s="872"/>
      <c r="M135" s="872"/>
      <c r="N135" s="872"/>
      <c r="O135" s="872"/>
      <c r="P135" s="873" t="s">
        <v>208</v>
      </c>
      <c r="Q135" s="872"/>
      <c r="R135" s="873"/>
      <c r="S135" s="872"/>
      <c r="T135" s="873"/>
      <c r="U135" s="872"/>
      <c r="V135" s="873"/>
      <c r="W135" s="872"/>
      <c r="X135" s="873"/>
      <c r="Y135" s="872"/>
      <c r="Z135" s="873"/>
      <c r="AA135" s="872"/>
      <c r="AB135" s="872"/>
      <c r="AC135" s="872"/>
      <c r="AD135" s="872"/>
      <c r="AE135" s="872"/>
      <c r="AF135" s="872"/>
      <c r="AG135" s="872"/>
      <c r="AH135" s="46">
        <f t="shared" si="6"/>
        <v>0</v>
      </c>
      <c r="AI135" s="47">
        <f t="shared" si="7"/>
        <v>0</v>
      </c>
      <c r="AJ135" s="52"/>
      <c r="AK135" s="29"/>
    </row>
    <row r="136" spans="1:37" ht="40.5" customHeight="1" x14ac:dyDescent="0.25">
      <c r="A136" s="904"/>
      <c r="B136" s="984"/>
      <c r="C136" s="909"/>
      <c r="D136" s="987"/>
      <c r="E136" s="903"/>
      <c r="F136" s="875" t="s">
        <v>357</v>
      </c>
      <c r="G136" s="875"/>
      <c r="H136" s="878"/>
      <c r="I136" s="878"/>
      <c r="J136" s="873" t="s">
        <v>208</v>
      </c>
      <c r="K136" s="872"/>
      <c r="L136" s="872"/>
      <c r="M136" s="872"/>
      <c r="N136" s="872"/>
      <c r="O136" s="872"/>
      <c r="P136" s="873"/>
      <c r="Q136" s="872"/>
      <c r="R136" s="873" t="s">
        <v>208</v>
      </c>
      <c r="S136" s="872"/>
      <c r="T136" s="873"/>
      <c r="U136" s="872"/>
      <c r="V136" s="873"/>
      <c r="W136" s="872"/>
      <c r="X136" s="873"/>
      <c r="Y136" s="872"/>
      <c r="Z136" s="873" t="s">
        <v>208</v>
      </c>
      <c r="AA136" s="872"/>
      <c r="AB136" s="872"/>
      <c r="AC136" s="872"/>
      <c r="AD136" s="872"/>
      <c r="AE136" s="872"/>
      <c r="AF136" s="872"/>
      <c r="AG136" s="872"/>
      <c r="AH136" s="46">
        <f t="shared" si="6"/>
        <v>0</v>
      </c>
      <c r="AI136" s="47">
        <f t="shared" si="7"/>
        <v>0</v>
      </c>
      <c r="AJ136" s="52"/>
      <c r="AK136" s="29"/>
    </row>
    <row r="137" spans="1:37" ht="40.5" customHeight="1" x14ac:dyDescent="0.25">
      <c r="A137" s="904"/>
      <c r="B137" s="984"/>
      <c r="C137" s="909"/>
      <c r="D137" s="987"/>
      <c r="E137" s="903"/>
      <c r="F137" s="875" t="s">
        <v>358</v>
      </c>
      <c r="G137" s="875"/>
      <c r="H137" s="878"/>
      <c r="I137" s="878"/>
      <c r="J137" s="873" t="s">
        <v>208</v>
      </c>
      <c r="K137" s="872"/>
      <c r="L137" s="873" t="s">
        <v>208</v>
      </c>
      <c r="M137" s="872"/>
      <c r="N137" s="873" t="s">
        <v>208</v>
      </c>
      <c r="O137" s="872"/>
      <c r="P137" s="873" t="s">
        <v>208</v>
      </c>
      <c r="Q137" s="872"/>
      <c r="R137" s="873" t="s">
        <v>208</v>
      </c>
      <c r="S137" s="872"/>
      <c r="T137" s="873" t="s">
        <v>208</v>
      </c>
      <c r="U137" s="872"/>
      <c r="V137" s="873" t="s">
        <v>208</v>
      </c>
      <c r="W137" s="872"/>
      <c r="X137" s="873" t="s">
        <v>208</v>
      </c>
      <c r="Y137" s="872"/>
      <c r="Z137" s="873" t="s">
        <v>208</v>
      </c>
      <c r="AA137" s="872"/>
      <c r="AB137" s="873" t="s">
        <v>208</v>
      </c>
      <c r="AC137" s="872"/>
      <c r="AD137" s="873" t="s">
        <v>208</v>
      </c>
      <c r="AE137" s="872"/>
      <c r="AF137" s="873" t="s">
        <v>208</v>
      </c>
      <c r="AG137" s="872"/>
      <c r="AH137" s="46">
        <f t="shared" si="6"/>
        <v>0</v>
      </c>
      <c r="AI137" s="47">
        <f t="shared" si="7"/>
        <v>0</v>
      </c>
      <c r="AJ137" s="52"/>
      <c r="AK137" s="29"/>
    </row>
    <row r="138" spans="1:37" ht="40.5" customHeight="1" x14ac:dyDescent="0.25">
      <c r="A138" s="904"/>
      <c r="B138" s="984"/>
      <c r="C138" s="909"/>
      <c r="D138" s="987"/>
      <c r="E138" s="903"/>
      <c r="F138" s="875" t="s">
        <v>359</v>
      </c>
      <c r="G138" s="875"/>
      <c r="H138" s="878"/>
      <c r="I138" s="878"/>
      <c r="J138" s="873" t="s">
        <v>208</v>
      </c>
      <c r="K138" s="872"/>
      <c r="L138" s="873" t="s">
        <v>208</v>
      </c>
      <c r="M138" s="872"/>
      <c r="N138" s="873" t="s">
        <v>208</v>
      </c>
      <c r="O138" s="872"/>
      <c r="P138" s="873" t="s">
        <v>208</v>
      </c>
      <c r="Q138" s="872"/>
      <c r="R138" s="873" t="s">
        <v>208</v>
      </c>
      <c r="S138" s="872"/>
      <c r="T138" s="873" t="s">
        <v>208</v>
      </c>
      <c r="U138" s="872"/>
      <c r="V138" s="873" t="s">
        <v>208</v>
      </c>
      <c r="W138" s="872"/>
      <c r="X138" s="873" t="s">
        <v>208</v>
      </c>
      <c r="Y138" s="872"/>
      <c r="Z138" s="873" t="s">
        <v>208</v>
      </c>
      <c r="AA138" s="872"/>
      <c r="AB138" s="873" t="s">
        <v>208</v>
      </c>
      <c r="AC138" s="872"/>
      <c r="AD138" s="873" t="s">
        <v>208</v>
      </c>
      <c r="AE138" s="872"/>
      <c r="AF138" s="873" t="s">
        <v>208</v>
      </c>
      <c r="AG138" s="872"/>
      <c r="AH138" s="46">
        <f t="shared" si="6"/>
        <v>0</v>
      </c>
      <c r="AI138" s="47">
        <f t="shared" si="7"/>
        <v>0</v>
      </c>
      <c r="AJ138" s="52"/>
      <c r="AK138" s="29"/>
    </row>
    <row r="139" spans="1:37" ht="43.5" customHeight="1" x14ac:dyDescent="0.25">
      <c r="A139" s="904"/>
      <c r="B139" s="984"/>
      <c r="C139" s="909"/>
      <c r="D139" s="987"/>
      <c r="E139" s="903"/>
      <c r="F139" s="875" t="s">
        <v>360</v>
      </c>
      <c r="G139" s="875"/>
      <c r="H139" s="878"/>
      <c r="I139" s="878"/>
      <c r="J139" s="872"/>
      <c r="K139" s="872"/>
      <c r="L139" s="873" t="s">
        <v>208</v>
      </c>
      <c r="M139" s="872"/>
      <c r="N139" s="872"/>
      <c r="O139" s="872"/>
      <c r="P139" s="872"/>
      <c r="Q139" s="872"/>
      <c r="R139" s="872"/>
      <c r="S139" s="872"/>
      <c r="T139" s="872"/>
      <c r="U139" s="872"/>
      <c r="V139" s="873" t="s">
        <v>208</v>
      </c>
      <c r="W139" s="872"/>
      <c r="X139" s="873"/>
      <c r="Y139" s="872"/>
      <c r="Z139" s="872"/>
      <c r="AA139" s="872"/>
      <c r="AB139" s="872"/>
      <c r="AC139" s="872"/>
      <c r="AD139" s="872"/>
      <c r="AE139" s="872"/>
      <c r="AF139" s="872"/>
      <c r="AG139" s="872"/>
      <c r="AH139" s="46">
        <f t="shared" si="6"/>
        <v>0</v>
      </c>
      <c r="AI139" s="47">
        <f t="shared" si="7"/>
        <v>0</v>
      </c>
      <c r="AJ139" s="52"/>
      <c r="AK139" s="29"/>
    </row>
    <row r="140" spans="1:37" ht="43.5" customHeight="1" x14ac:dyDescent="0.25">
      <c r="A140" s="904"/>
      <c r="B140" s="984"/>
      <c r="C140" s="909"/>
      <c r="D140" s="987"/>
      <c r="E140" s="903"/>
      <c r="F140" s="875" t="s">
        <v>361</v>
      </c>
      <c r="G140" s="875"/>
      <c r="H140" s="878"/>
      <c r="I140" s="878"/>
      <c r="J140" s="873" t="s">
        <v>208</v>
      </c>
      <c r="K140" s="872"/>
      <c r="L140" s="873" t="s">
        <v>208</v>
      </c>
      <c r="M140" s="872"/>
      <c r="N140" s="873" t="s">
        <v>208</v>
      </c>
      <c r="O140" s="872"/>
      <c r="P140" s="873" t="s">
        <v>208</v>
      </c>
      <c r="Q140" s="872"/>
      <c r="R140" s="873" t="s">
        <v>208</v>
      </c>
      <c r="S140" s="872"/>
      <c r="T140" s="873" t="s">
        <v>208</v>
      </c>
      <c r="U140" s="872"/>
      <c r="V140" s="873" t="s">
        <v>208</v>
      </c>
      <c r="W140" s="872"/>
      <c r="X140" s="873" t="s">
        <v>208</v>
      </c>
      <c r="Y140" s="872"/>
      <c r="Z140" s="873" t="s">
        <v>208</v>
      </c>
      <c r="AA140" s="872"/>
      <c r="AB140" s="873" t="s">
        <v>208</v>
      </c>
      <c r="AC140" s="872"/>
      <c r="AD140" s="873" t="s">
        <v>208</v>
      </c>
      <c r="AE140" s="872"/>
      <c r="AF140" s="873" t="s">
        <v>208</v>
      </c>
      <c r="AG140" s="872"/>
      <c r="AH140" s="46">
        <f t="shared" si="6"/>
        <v>0</v>
      </c>
      <c r="AI140" s="47">
        <f t="shared" si="7"/>
        <v>0</v>
      </c>
      <c r="AJ140" s="48"/>
      <c r="AK140" s="29"/>
    </row>
    <row r="141" spans="1:37" ht="43.5" customHeight="1" x14ac:dyDescent="0.25">
      <c r="A141" s="904"/>
      <c r="B141" s="984"/>
      <c r="C141" s="909"/>
      <c r="D141" s="987"/>
      <c r="E141" s="903"/>
      <c r="F141" s="875" t="s">
        <v>362</v>
      </c>
      <c r="G141" s="875"/>
      <c r="H141" s="878"/>
      <c r="I141" s="878"/>
      <c r="J141" s="873" t="s">
        <v>208</v>
      </c>
      <c r="K141" s="872"/>
      <c r="L141" s="873" t="s">
        <v>208</v>
      </c>
      <c r="M141" s="872"/>
      <c r="N141" s="873" t="s">
        <v>208</v>
      </c>
      <c r="O141" s="872"/>
      <c r="P141" s="873" t="s">
        <v>208</v>
      </c>
      <c r="Q141" s="872"/>
      <c r="R141" s="873" t="s">
        <v>208</v>
      </c>
      <c r="S141" s="872"/>
      <c r="T141" s="873" t="s">
        <v>208</v>
      </c>
      <c r="U141" s="872"/>
      <c r="V141" s="873" t="s">
        <v>208</v>
      </c>
      <c r="W141" s="872"/>
      <c r="X141" s="873" t="s">
        <v>208</v>
      </c>
      <c r="Y141" s="872"/>
      <c r="Z141" s="873" t="s">
        <v>208</v>
      </c>
      <c r="AA141" s="872"/>
      <c r="AB141" s="873" t="s">
        <v>208</v>
      </c>
      <c r="AC141" s="872"/>
      <c r="AD141" s="873" t="s">
        <v>208</v>
      </c>
      <c r="AE141" s="872"/>
      <c r="AF141" s="873" t="s">
        <v>208</v>
      </c>
      <c r="AG141" s="872"/>
      <c r="AH141" s="46">
        <f t="shared" si="6"/>
        <v>0</v>
      </c>
      <c r="AI141" s="47">
        <f t="shared" si="7"/>
        <v>0</v>
      </c>
      <c r="AJ141" s="52"/>
      <c r="AK141" s="29"/>
    </row>
    <row r="142" spans="1:37" ht="43.5" customHeight="1" x14ac:dyDescent="0.25">
      <c r="A142" s="904"/>
      <c r="B142" s="984"/>
      <c r="C142" s="909"/>
      <c r="D142" s="987"/>
      <c r="E142" s="903"/>
      <c r="F142" s="875" t="s">
        <v>363</v>
      </c>
      <c r="G142" s="875"/>
      <c r="H142" s="878"/>
      <c r="I142" s="878"/>
      <c r="J142" s="872"/>
      <c r="K142" s="872"/>
      <c r="L142" s="872"/>
      <c r="M142" s="872"/>
      <c r="N142" s="872"/>
      <c r="O142" s="872"/>
      <c r="P142" s="872"/>
      <c r="Q142" s="872"/>
      <c r="R142" s="872"/>
      <c r="S142" s="872"/>
      <c r="T142" s="872"/>
      <c r="U142" s="872"/>
      <c r="V142" s="873" t="s">
        <v>208</v>
      </c>
      <c r="W142" s="872"/>
      <c r="X142" s="873" t="s">
        <v>208</v>
      </c>
      <c r="Y142" s="872"/>
      <c r="Z142" s="873"/>
      <c r="AA142" s="872"/>
      <c r="AB142" s="872"/>
      <c r="AC142" s="872"/>
      <c r="AD142" s="872"/>
      <c r="AE142" s="872"/>
      <c r="AF142" s="872"/>
      <c r="AG142" s="872"/>
      <c r="AH142" s="46">
        <f t="shared" si="6"/>
        <v>0</v>
      </c>
      <c r="AI142" s="47">
        <f t="shared" si="7"/>
        <v>0</v>
      </c>
      <c r="AJ142" s="52"/>
      <c r="AK142" s="29"/>
    </row>
    <row r="143" spans="1:37" ht="43.5" customHeight="1" x14ac:dyDescent="0.25">
      <c r="A143" s="904"/>
      <c r="B143" s="984"/>
      <c r="C143" s="909"/>
      <c r="D143" s="987"/>
      <c r="E143" s="903"/>
      <c r="F143" s="875" t="s">
        <v>364</v>
      </c>
      <c r="G143" s="875"/>
      <c r="H143" s="878"/>
      <c r="I143" s="878"/>
      <c r="J143" s="872"/>
      <c r="K143" s="872"/>
      <c r="L143" s="872"/>
      <c r="M143" s="872"/>
      <c r="N143" s="872"/>
      <c r="O143" s="872"/>
      <c r="P143" s="872"/>
      <c r="Q143" s="872"/>
      <c r="R143" s="873"/>
      <c r="S143" s="872"/>
      <c r="T143" s="873"/>
      <c r="U143" s="872"/>
      <c r="V143" s="872"/>
      <c r="W143" s="872"/>
      <c r="X143" s="873" t="s">
        <v>208</v>
      </c>
      <c r="Y143" s="872"/>
      <c r="Z143" s="873"/>
      <c r="AA143" s="872"/>
      <c r="AB143" s="872"/>
      <c r="AC143" s="872"/>
      <c r="AD143" s="872"/>
      <c r="AE143" s="872"/>
      <c r="AF143" s="872"/>
      <c r="AG143" s="872"/>
      <c r="AH143" s="46">
        <f t="shared" si="6"/>
        <v>0</v>
      </c>
      <c r="AI143" s="47">
        <f t="shared" si="7"/>
        <v>0</v>
      </c>
      <c r="AJ143" s="48"/>
      <c r="AK143" s="29"/>
    </row>
    <row r="144" spans="1:37" ht="48.75" customHeight="1" x14ac:dyDescent="0.25">
      <c r="A144" s="904"/>
      <c r="B144" s="984"/>
      <c r="C144" s="909"/>
      <c r="D144" s="987"/>
      <c r="E144" s="903"/>
      <c r="F144" s="875" t="s">
        <v>365</v>
      </c>
      <c r="G144" s="875"/>
      <c r="H144" s="878"/>
      <c r="I144" s="878"/>
      <c r="J144" s="873" t="s">
        <v>208</v>
      </c>
      <c r="K144" s="872"/>
      <c r="L144" s="872"/>
      <c r="M144" s="872"/>
      <c r="N144" s="872"/>
      <c r="O144" s="872"/>
      <c r="P144" s="872"/>
      <c r="Q144" s="872"/>
      <c r="R144" s="872"/>
      <c r="S144" s="872"/>
      <c r="T144" s="873"/>
      <c r="U144" s="872"/>
      <c r="V144" s="873" t="s">
        <v>208</v>
      </c>
      <c r="W144" s="872"/>
      <c r="X144" s="872"/>
      <c r="Y144" s="872"/>
      <c r="Z144" s="873"/>
      <c r="AA144" s="872"/>
      <c r="AB144" s="873"/>
      <c r="AC144" s="872"/>
      <c r="AD144" s="873"/>
      <c r="AE144" s="872"/>
      <c r="AF144" s="873" t="s">
        <v>208</v>
      </c>
      <c r="AG144" s="872"/>
      <c r="AH144" s="46">
        <f t="shared" si="6"/>
        <v>0</v>
      </c>
      <c r="AI144" s="47">
        <f t="shared" si="7"/>
        <v>0</v>
      </c>
      <c r="AJ144" s="52"/>
      <c r="AK144" s="29"/>
    </row>
    <row r="145" spans="1:37" ht="43.5" customHeight="1" x14ac:dyDescent="0.25">
      <c r="A145" s="904"/>
      <c r="B145" s="984"/>
      <c r="C145" s="909"/>
      <c r="D145" s="987"/>
      <c r="E145" s="903"/>
      <c r="F145" s="875" t="s">
        <v>366</v>
      </c>
      <c r="G145" s="875"/>
      <c r="H145" s="878"/>
      <c r="I145" s="878"/>
      <c r="J145" s="873"/>
      <c r="K145" s="872"/>
      <c r="L145" s="873" t="s">
        <v>208</v>
      </c>
      <c r="M145" s="872"/>
      <c r="N145" s="873" t="s">
        <v>208</v>
      </c>
      <c r="O145" s="872"/>
      <c r="P145" s="873" t="s">
        <v>208</v>
      </c>
      <c r="Q145" s="872"/>
      <c r="R145" s="873" t="s">
        <v>208</v>
      </c>
      <c r="S145" s="872"/>
      <c r="T145" s="873" t="s">
        <v>208</v>
      </c>
      <c r="U145" s="872"/>
      <c r="V145" s="873" t="s">
        <v>208</v>
      </c>
      <c r="W145" s="872"/>
      <c r="X145" s="873" t="s">
        <v>208</v>
      </c>
      <c r="Y145" s="872"/>
      <c r="Z145" s="873" t="s">
        <v>208</v>
      </c>
      <c r="AA145" s="872"/>
      <c r="AB145" s="873" t="s">
        <v>208</v>
      </c>
      <c r="AC145" s="872"/>
      <c r="AD145" s="873" t="s">
        <v>208</v>
      </c>
      <c r="AE145" s="872"/>
      <c r="AF145" s="873" t="s">
        <v>208</v>
      </c>
      <c r="AG145" s="872"/>
      <c r="AH145" s="46">
        <f t="shared" ref="AH145:AH163" si="8">IFERROR((COUNTIF((J145:AG145),"I")/(COUNTIF((J145:AG145),"P")+COUNTIF((J145:AG145),"I")+COUNTIF((J145:AG145),"NC"))),"")</f>
        <v>0</v>
      </c>
      <c r="AI145" s="47">
        <f t="shared" ref="AI145:AI163" si="9">AH145</f>
        <v>0</v>
      </c>
      <c r="AJ145" s="52"/>
      <c r="AK145" s="29"/>
    </row>
    <row r="146" spans="1:37" ht="43.5" customHeight="1" x14ac:dyDescent="0.25">
      <c r="A146" s="904"/>
      <c r="B146" s="984"/>
      <c r="C146" s="909"/>
      <c r="D146" s="987"/>
      <c r="E146" s="903"/>
      <c r="F146" s="875" t="s">
        <v>367</v>
      </c>
      <c r="G146" s="875"/>
      <c r="H146" s="878"/>
      <c r="I146" s="878"/>
      <c r="J146" s="872"/>
      <c r="K146" s="872"/>
      <c r="L146" s="873"/>
      <c r="M146" s="872"/>
      <c r="N146" s="872"/>
      <c r="O146" s="872"/>
      <c r="P146" s="873"/>
      <c r="Q146" s="872"/>
      <c r="R146" s="872"/>
      <c r="S146" s="872"/>
      <c r="T146" s="873"/>
      <c r="U146" s="872"/>
      <c r="V146" s="872"/>
      <c r="W146" s="872"/>
      <c r="X146" s="872"/>
      <c r="Y146" s="872"/>
      <c r="Z146" s="873"/>
      <c r="AA146" s="872"/>
      <c r="AB146" s="872"/>
      <c r="AC146" s="872"/>
      <c r="AD146" s="873" t="s">
        <v>208</v>
      </c>
      <c r="AE146" s="872"/>
      <c r="AF146" s="872"/>
      <c r="AG146" s="872"/>
      <c r="AH146" s="46">
        <f t="shared" si="8"/>
        <v>0</v>
      </c>
      <c r="AI146" s="47">
        <f t="shared" si="9"/>
        <v>0</v>
      </c>
      <c r="AJ146" s="52"/>
      <c r="AK146" s="29"/>
    </row>
    <row r="147" spans="1:37" ht="43.5" customHeight="1" x14ac:dyDescent="0.25">
      <c r="A147" s="904"/>
      <c r="B147" s="984"/>
      <c r="C147" s="909"/>
      <c r="D147" s="987"/>
      <c r="E147" s="903"/>
      <c r="F147" s="875" t="s">
        <v>368</v>
      </c>
      <c r="G147" s="875"/>
      <c r="H147" s="878"/>
      <c r="I147" s="878"/>
      <c r="J147" s="873" t="s">
        <v>208</v>
      </c>
      <c r="K147" s="872"/>
      <c r="L147" s="873"/>
      <c r="M147" s="872"/>
      <c r="N147" s="873"/>
      <c r="O147" s="872"/>
      <c r="P147" s="873"/>
      <c r="Q147" s="872"/>
      <c r="R147" s="873"/>
      <c r="S147" s="872"/>
      <c r="T147" s="873"/>
      <c r="U147" s="872"/>
      <c r="V147" s="873" t="s">
        <v>208</v>
      </c>
      <c r="W147" s="872"/>
      <c r="X147" s="873"/>
      <c r="Y147" s="872"/>
      <c r="Z147" s="873"/>
      <c r="AA147" s="872"/>
      <c r="AB147" s="873"/>
      <c r="AC147" s="872"/>
      <c r="AD147" s="873"/>
      <c r="AE147" s="872"/>
      <c r="AF147" s="873" t="s">
        <v>208</v>
      </c>
      <c r="AG147" s="872"/>
      <c r="AH147" s="46">
        <f t="shared" si="8"/>
        <v>0</v>
      </c>
      <c r="AI147" s="47">
        <f t="shared" si="9"/>
        <v>0</v>
      </c>
      <c r="AJ147" s="52"/>
      <c r="AK147" s="29"/>
    </row>
    <row r="148" spans="1:37" ht="43.5" customHeight="1" x14ac:dyDescent="0.25">
      <c r="A148" s="904"/>
      <c r="B148" s="984"/>
      <c r="C148" s="909"/>
      <c r="D148" s="987"/>
      <c r="E148" s="903"/>
      <c r="F148" s="875" t="s">
        <v>369</v>
      </c>
      <c r="G148" s="875"/>
      <c r="H148" s="399" t="s">
        <v>244</v>
      </c>
      <c r="I148" s="878"/>
      <c r="J148" s="872"/>
      <c r="K148" s="872"/>
      <c r="L148" s="873" t="s">
        <v>208</v>
      </c>
      <c r="M148" s="872"/>
      <c r="N148" s="873"/>
      <c r="O148" s="872"/>
      <c r="P148" s="873" t="s">
        <v>208</v>
      </c>
      <c r="Q148" s="872"/>
      <c r="R148" s="873"/>
      <c r="S148" s="872"/>
      <c r="T148" s="873" t="s">
        <v>208</v>
      </c>
      <c r="U148" s="872"/>
      <c r="V148" s="873"/>
      <c r="W148" s="872"/>
      <c r="X148" s="873" t="s">
        <v>208</v>
      </c>
      <c r="Y148" s="872"/>
      <c r="Z148" s="873"/>
      <c r="AA148" s="872"/>
      <c r="AB148" s="873" t="s">
        <v>208</v>
      </c>
      <c r="AC148" s="872"/>
      <c r="AD148" s="873"/>
      <c r="AE148" s="872"/>
      <c r="AF148" s="873" t="s">
        <v>208</v>
      </c>
      <c r="AG148" s="872"/>
      <c r="AH148" s="46">
        <f t="shared" si="8"/>
        <v>0</v>
      </c>
      <c r="AI148" s="47">
        <f t="shared" si="9"/>
        <v>0</v>
      </c>
      <c r="AJ148" s="52"/>
      <c r="AK148" s="29"/>
    </row>
    <row r="149" spans="1:37" ht="43.5" customHeight="1" x14ac:dyDescent="0.25">
      <c r="A149" s="904"/>
      <c r="B149" s="984"/>
      <c r="C149" s="909"/>
      <c r="D149" s="987"/>
      <c r="E149" s="903"/>
      <c r="F149" s="875" t="s">
        <v>370</v>
      </c>
      <c r="G149" s="875"/>
      <c r="H149" s="878" t="s">
        <v>222</v>
      </c>
      <c r="I149" s="878"/>
      <c r="J149" s="873" t="s">
        <v>208</v>
      </c>
      <c r="K149" s="872"/>
      <c r="L149" s="872"/>
      <c r="M149" s="872"/>
      <c r="N149" s="872"/>
      <c r="O149" s="872"/>
      <c r="P149" s="873" t="s">
        <v>208</v>
      </c>
      <c r="Q149" s="872"/>
      <c r="R149" s="872"/>
      <c r="S149" s="872"/>
      <c r="T149" s="872"/>
      <c r="U149" s="872"/>
      <c r="V149" s="873" t="s">
        <v>208</v>
      </c>
      <c r="W149" s="872"/>
      <c r="X149" s="872"/>
      <c r="Y149" s="872"/>
      <c r="Z149" s="872"/>
      <c r="AA149" s="872"/>
      <c r="AB149" s="873" t="s">
        <v>208</v>
      </c>
      <c r="AC149" s="872"/>
      <c r="AD149" s="872"/>
      <c r="AE149" s="872"/>
      <c r="AF149" s="872"/>
      <c r="AG149" s="872"/>
      <c r="AH149" s="46">
        <f t="shared" si="8"/>
        <v>0</v>
      </c>
      <c r="AI149" s="47">
        <f t="shared" si="9"/>
        <v>0</v>
      </c>
      <c r="AJ149" s="52"/>
      <c r="AK149" s="29"/>
    </row>
    <row r="150" spans="1:37" ht="43.5" customHeight="1" x14ac:dyDescent="0.25">
      <c r="A150" s="904"/>
      <c r="B150" s="984"/>
      <c r="C150" s="909"/>
      <c r="D150" s="987"/>
      <c r="E150" s="903"/>
      <c r="F150" s="875" t="s">
        <v>371</v>
      </c>
      <c r="G150" s="875"/>
      <c r="H150" s="878"/>
      <c r="I150" s="878"/>
      <c r="J150" s="873" t="s">
        <v>208</v>
      </c>
      <c r="K150" s="872"/>
      <c r="L150" s="873"/>
      <c r="M150" s="872"/>
      <c r="N150" s="873"/>
      <c r="O150" s="872"/>
      <c r="P150" s="873" t="s">
        <v>208</v>
      </c>
      <c r="Q150" s="872"/>
      <c r="R150" s="873"/>
      <c r="S150" s="872"/>
      <c r="T150" s="873"/>
      <c r="U150" s="872"/>
      <c r="V150" s="873" t="s">
        <v>208</v>
      </c>
      <c r="W150" s="872"/>
      <c r="X150" s="873"/>
      <c r="Y150" s="872"/>
      <c r="Z150" s="873"/>
      <c r="AA150" s="872"/>
      <c r="AB150" s="873" t="s">
        <v>208</v>
      </c>
      <c r="AC150" s="872"/>
      <c r="AD150" s="873"/>
      <c r="AE150" s="872"/>
      <c r="AF150" s="873"/>
      <c r="AG150" s="872"/>
      <c r="AH150" s="46">
        <f t="shared" si="8"/>
        <v>0</v>
      </c>
      <c r="AI150" s="47">
        <f t="shared" si="9"/>
        <v>0</v>
      </c>
      <c r="AJ150" s="52"/>
      <c r="AK150" s="29"/>
    </row>
    <row r="151" spans="1:37" ht="38.25" customHeight="1" x14ac:dyDescent="0.25">
      <c r="A151" s="904"/>
      <c r="B151" s="984"/>
      <c r="C151" s="909"/>
      <c r="D151" s="987"/>
      <c r="E151" s="903"/>
      <c r="F151" s="875" t="s">
        <v>372</v>
      </c>
      <c r="G151" s="875"/>
      <c r="H151" s="878"/>
      <c r="I151" s="878"/>
      <c r="J151" s="873" t="s">
        <v>208</v>
      </c>
      <c r="K151" s="872"/>
      <c r="L151" s="873"/>
      <c r="M151" s="872"/>
      <c r="N151" s="873"/>
      <c r="O151" s="872"/>
      <c r="P151" s="873"/>
      <c r="Q151" s="872"/>
      <c r="R151" s="873"/>
      <c r="S151" s="872"/>
      <c r="T151" s="873" t="s">
        <v>208</v>
      </c>
      <c r="U151" s="872"/>
      <c r="V151" s="873"/>
      <c r="W151" s="872"/>
      <c r="X151" s="873"/>
      <c r="Y151" s="872"/>
      <c r="Z151" s="873"/>
      <c r="AA151" s="872"/>
      <c r="AB151" s="873"/>
      <c r="AC151" s="872"/>
      <c r="AD151" s="873"/>
      <c r="AE151" s="872"/>
      <c r="AF151" s="873" t="s">
        <v>208</v>
      </c>
      <c r="AG151" s="872"/>
      <c r="AH151" s="46">
        <f t="shared" si="8"/>
        <v>0</v>
      </c>
      <c r="AI151" s="47">
        <f t="shared" si="9"/>
        <v>0</v>
      </c>
      <c r="AJ151" s="52"/>
      <c r="AK151" s="29"/>
    </row>
    <row r="152" spans="1:37" ht="38.25" customHeight="1" x14ac:dyDescent="0.25">
      <c r="A152" s="904"/>
      <c r="B152" s="984"/>
      <c r="C152" s="909"/>
      <c r="D152" s="987"/>
      <c r="E152" s="903"/>
      <c r="F152" s="875" t="s">
        <v>373</v>
      </c>
      <c r="G152" s="875"/>
      <c r="H152" s="878"/>
      <c r="I152" s="878"/>
      <c r="J152" s="872"/>
      <c r="K152" s="872"/>
      <c r="L152" s="872"/>
      <c r="M152" s="872"/>
      <c r="N152" s="872"/>
      <c r="O152" s="872"/>
      <c r="P152" s="872"/>
      <c r="Q152" s="872"/>
      <c r="R152" s="872"/>
      <c r="S152" s="872"/>
      <c r="T152" s="873"/>
      <c r="U152" s="872"/>
      <c r="V152" s="873"/>
      <c r="W152" s="872"/>
      <c r="X152" s="873"/>
      <c r="Y152" s="872"/>
      <c r="Z152" s="873"/>
      <c r="AA152" s="872"/>
      <c r="AB152" s="873"/>
      <c r="AC152" s="872"/>
      <c r="AD152" s="872"/>
      <c r="AE152" s="872"/>
      <c r="AF152" s="873" t="s">
        <v>208</v>
      </c>
      <c r="AG152" s="872"/>
      <c r="AH152" s="46">
        <f t="shared" si="8"/>
        <v>0</v>
      </c>
      <c r="AI152" s="47">
        <f t="shared" si="9"/>
        <v>0</v>
      </c>
      <c r="AJ152" s="52"/>
      <c r="AK152" s="29"/>
    </row>
    <row r="153" spans="1:37" ht="43.5" customHeight="1" thickBot="1" x14ac:dyDescent="0.3">
      <c r="A153" s="904"/>
      <c r="B153" s="985"/>
      <c r="C153" s="910"/>
      <c r="D153" s="988"/>
      <c r="E153" s="916"/>
      <c r="F153" s="890" t="s">
        <v>374</v>
      </c>
      <c r="G153" s="890"/>
      <c r="H153" s="879"/>
      <c r="I153" s="879"/>
      <c r="J153" s="885" t="s">
        <v>208</v>
      </c>
      <c r="K153" s="886"/>
      <c r="L153" s="885"/>
      <c r="M153" s="886"/>
      <c r="N153" s="886"/>
      <c r="O153" s="886"/>
      <c r="P153" s="886"/>
      <c r="Q153" s="886"/>
      <c r="R153" s="886"/>
      <c r="S153" s="886"/>
      <c r="T153" s="886"/>
      <c r="U153" s="886"/>
      <c r="V153" s="886"/>
      <c r="W153" s="886"/>
      <c r="X153" s="886"/>
      <c r="Y153" s="886"/>
      <c r="Z153" s="886"/>
      <c r="AA153" s="886"/>
      <c r="AB153" s="886"/>
      <c r="AC153" s="886"/>
      <c r="AD153" s="886"/>
      <c r="AE153" s="886"/>
      <c r="AF153" s="885" t="s">
        <v>208</v>
      </c>
      <c r="AG153" s="886"/>
      <c r="AH153" s="53">
        <f t="shared" si="8"/>
        <v>0</v>
      </c>
      <c r="AI153" s="54">
        <f t="shared" si="9"/>
        <v>0</v>
      </c>
      <c r="AJ153" s="55"/>
      <c r="AK153" s="29"/>
    </row>
    <row r="154" spans="1:37" ht="43.5" customHeight="1" x14ac:dyDescent="0.25">
      <c r="A154" s="973"/>
      <c r="B154" s="979" t="s">
        <v>375</v>
      </c>
      <c r="C154" s="997" t="s">
        <v>376</v>
      </c>
      <c r="D154" s="911" t="s">
        <v>377</v>
      </c>
      <c r="E154" s="902" t="s">
        <v>179</v>
      </c>
      <c r="F154" s="889" t="s">
        <v>378</v>
      </c>
      <c r="G154" s="889"/>
      <c r="H154" s="877" t="s">
        <v>206</v>
      </c>
      <c r="I154" s="877" t="s">
        <v>207</v>
      </c>
      <c r="J154" s="880" t="s">
        <v>208</v>
      </c>
      <c r="K154" s="881"/>
      <c r="L154" s="880" t="s">
        <v>208</v>
      </c>
      <c r="M154" s="881"/>
      <c r="N154" s="881"/>
      <c r="O154" s="881"/>
      <c r="P154" s="880"/>
      <c r="Q154" s="881"/>
      <c r="R154" s="881"/>
      <c r="S154" s="881"/>
      <c r="T154" s="880" t="s">
        <v>208</v>
      </c>
      <c r="U154" s="881"/>
      <c r="V154" s="880" t="s">
        <v>208</v>
      </c>
      <c r="W154" s="881"/>
      <c r="X154" s="880"/>
      <c r="Y154" s="881"/>
      <c r="Z154" s="881"/>
      <c r="AA154" s="881"/>
      <c r="AB154" s="880"/>
      <c r="AC154" s="881"/>
      <c r="AD154" s="880" t="s">
        <v>208</v>
      </c>
      <c r="AE154" s="881"/>
      <c r="AF154" s="880" t="s">
        <v>208</v>
      </c>
      <c r="AG154" s="881"/>
      <c r="AH154" s="43">
        <f t="shared" si="8"/>
        <v>0</v>
      </c>
      <c r="AI154" s="44">
        <f t="shared" si="9"/>
        <v>0</v>
      </c>
      <c r="AJ154" s="56"/>
      <c r="AK154" s="29"/>
    </row>
    <row r="155" spans="1:37" ht="43.5" customHeight="1" x14ac:dyDescent="0.25">
      <c r="A155" s="973"/>
      <c r="B155" s="980"/>
      <c r="C155" s="998"/>
      <c r="D155" s="913"/>
      <c r="E155" s="903"/>
      <c r="F155" s="875" t="s">
        <v>379</v>
      </c>
      <c r="G155" s="875"/>
      <c r="H155" s="878"/>
      <c r="I155" s="878"/>
      <c r="J155" s="872"/>
      <c r="K155" s="872"/>
      <c r="L155" s="873"/>
      <c r="M155" s="872"/>
      <c r="N155" s="873" t="s">
        <v>208</v>
      </c>
      <c r="O155" s="872"/>
      <c r="P155" s="872"/>
      <c r="Q155" s="872"/>
      <c r="R155" s="872"/>
      <c r="S155" s="872"/>
      <c r="T155" s="872"/>
      <c r="U155" s="872"/>
      <c r="V155" s="872"/>
      <c r="W155" s="872"/>
      <c r="X155" s="872"/>
      <c r="Y155" s="872"/>
      <c r="Z155" s="872"/>
      <c r="AA155" s="872"/>
      <c r="AB155" s="872"/>
      <c r="AC155" s="872"/>
      <c r="AD155" s="872"/>
      <c r="AE155" s="872"/>
      <c r="AF155" s="872"/>
      <c r="AG155" s="872"/>
      <c r="AH155" s="46">
        <f t="shared" si="8"/>
        <v>0</v>
      </c>
      <c r="AI155" s="47">
        <f t="shared" si="9"/>
        <v>0</v>
      </c>
      <c r="AJ155" s="48"/>
      <c r="AK155" s="29"/>
    </row>
    <row r="156" spans="1:37" ht="43.5" customHeight="1" x14ac:dyDescent="0.25">
      <c r="A156" s="973"/>
      <c r="B156" s="980"/>
      <c r="C156" s="998"/>
      <c r="D156" s="913"/>
      <c r="E156" s="903"/>
      <c r="F156" s="875" t="s">
        <v>380</v>
      </c>
      <c r="G156" s="875"/>
      <c r="H156" s="878"/>
      <c r="I156" s="878"/>
      <c r="J156" s="872"/>
      <c r="K156" s="872"/>
      <c r="L156" s="872"/>
      <c r="M156" s="872"/>
      <c r="N156" s="872"/>
      <c r="O156" s="872"/>
      <c r="P156" s="872"/>
      <c r="Q156" s="872"/>
      <c r="R156" s="873"/>
      <c r="S156" s="872"/>
      <c r="T156" s="873"/>
      <c r="U156" s="872"/>
      <c r="V156" s="872"/>
      <c r="W156" s="872"/>
      <c r="X156" s="873"/>
      <c r="Y156" s="872"/>
      <c r="Z156" s="873" t="s">
        <v>208</v>
      </c>
      <c r="AA156" s="872"/>
      <c r="AB156" s="873" t="s">
        <v>208</v>
      </c>
      <c r="AC156" s="872"/>
      <c r="AD156" s="872"/>
      <c r="AE156" s="872"/>
      <c r="AF156" s="872"/>
      <c r="AG156" s="872"/>
      <c r="AH156" s="46">
        <f t="shared" si="8"/>
        <v>0</v>
      </c>
      <c r="AI156" s="47">
        <f t="shared" si="9"/>
        <v>0</v>
      </c>
      <c r="AJ156" s="48"/>
      <c r="AK156" s="29"/>
    </row>
    <row r="157" spans="1:37" ht="43.5" customHeight="1" x14ac:dyDescent="0.25">
      <c r="A157" s="973"/>
      <c r="B157" s="980"/>
      <c r="C157" s="998"/>
      <c r="D157" s="913"/>
      <c r="E157" s="903"/>
      <c r="F157" s="875" t="s">
        <v>381</v>
      </c>
      <c r="G157" s="875"/>
      <c r="H157" s="878"/>
      <c r="I157" s="878"/>
      <c r="J157" s="872"/>
      <c r="K157" s="872"/>
      <c r="L157" s="872"/>
      <c r="M157" s="872"/>
      <c r="N157" s="872"/>
      <c r="O157" s="872"/>
      <c r="P157" s="872"/>
      <c r="Q157" s="872"/>
      <c r="R157" s="872"/>
      <c r="S157" s="872"/>
      <c r="T157" s="873" t="s">
        <v>208</v>
      </c>
      <c r="U157" s="872"/>
      <c r="V157" s="873"/>
      <c r="W157" s="872"/>
      <c r="X157" s="873"/>
      <c r="Y157" s="872"/>
      <c r="Z157" s="872"/>
      <c r="AA157" s="872"/>
      <c r="AB157" s="872"/>
      <c r="AC157" s="872"/>
      <c r="AD157" s="872"/>
      <c r="AE157" s="872"/>
      <c r="AF157" s="872"/>
      <c r="AG157" s="872"/>
      <c r="AH157" s="46">
        <f t="shared" si="8"/>
        <v>0</v>
      </c>
      <c r="AI157" s="47">
        <f t="shared" si="9"/>
        <v>0</v>
      </c>
      <c r="AJ157" s="48"/>
      <c r="AK157" s="29"/>
    </row>
    <row r="158" spans="1:37" ht="43.5" customHeight="1" x14ac:dyDescent="0.25">
      <c r="A158" s="973"/>
      <c r="B158" s="981"/>
      <c r="C158" s="999"/>
      <c r="D158" s="914"/>
      <c r="E158" s="903"/>
      <c r="F158" s="875" t="s">
        <v>382</v>
      </c>
      <c r="G158" s="875"/>
      <c r="H158" s="878"/>
      <c r="I158" s="878"/>
      <c r="J158" s="873" t="s">
        <v>208</v>
      </c>
      <c r="K158" s="872"/>
      <c r="L158" s="873" t="s">
        <v>208</v>
      </c>
      <c r="M158" s="872"/>
      <c r="N158" s="873" t="s">
        <v>208</v>
      </c>
      <c r="O158" s="872"/>
      <c r="P158" s="873" t="s">
        <v>208</v>
      </c>
      <c r="Q158" s="872"/>
      <c r="R158" s="873" t="s">
        <v>208</v>
      </c>
      <c r="S158" s="872"/>
      <c r="T158" s="873" t="s">
        <v>208</v>
      </c>
      <c r="U158" s="872"/>
      <c r="V158" s="873" t="s">
        <v>208</v>
      </c>
      <c r="W158" s="872"/>
      <c r="X158" s="873" t="s">
        <v>208</v>
      </c>
      <c r="Y158" s="872"/>
      <c r="Z158" s="873" t="s">
        <v>208</v>
      </c>
      <c r="AA158" s="872"/>
      <c r="AB158" s="873" t="s">
        <v>208</v>
      </c>
      <c r="AC158" s="872"/>
      <c r="AD158" s="873" t="s">
        <v>208</v>
      </c>
      <c r="AE158" s="872"/>
      <c r="AF158" s="873" t="s">
        <v>208</v>
      </c>
      <c r="AG158" s="872"/>
      <c r="AH158" s="46">
        <f t="shared" si="8"/>
        <v>0</v>
      </c>
      <c r="AI158" s="47">
        <f t="shared" si="9"/>
        <v>0</v>
      </c>
      <c r="AJ158" s="52"/>
      <c r="AK158" s="29"/>
    </row>
    <row r="159" spans="1:37" ht="43.5" customHeight="1" x14ac:dyDescent="0.25">
      <c r="A159" s="973"/>
      <c r="B159" s="981"/>
      <c r="C159" s="999"/>
      <c r="D159" s="914"/>
      <c r="E159" s="903"/>
      <c r="F159" s="875" t="s">
        <v>383</v>
      </c>
      <c r="G159" s="875"/>
      <c r="H159" s="878"/>
      <c r="I159" s="878"/>
      <c r="J159" s="873"/>
      <c r="K159" s="872"/>
      <c r="L159" s="873"/>
      <c r="M159" s="872"/>
      <c r="N159" s="873" t="s">
        <v>208</v>
      </c>
      <c r="O159" s="872"/>
      <c r="P159" s="873"/>
      <c r="Q159" s="872"/>
      <c r="R159" s="873"/>
      <c r="S159" s="872"/>
      <c r="T159" s="873" t="s">
        <v>208</v>
      </c>
      <c r="U159" s="872"/>
      <c r="V159" s="873"/>
      <c r="W159" s="872"/>
      <c r="X159" s="873"/>
      <c r="Y159" s="872"/>
      <c r="Z159" s="873" t="s">
        <v>208</v>
      </c>
      <c r="AA159" s="872"/>
      <c r="AB159" s="873"/>
      <c r="AC159" s="872"/>
      <c r="AD159" s="873"/>
      <c r="AE159" s="872"/>
      <c r="AF159" s="873" t="s">
        <v>208</v>
      </c>
      <c r="AG159" s="872"/>
      <c r="AH159" s="46">
        <f t="shared" si="8"/>
        <v>0</v>
      </c>
      <c r="AI159" s="47">
        <f t="shared" si="9"/>
        <v>0</v>
      </c>
      <c r="AJ159" s="52"/>
      <c r="AK159" s="29"/>
    </row>
    <row r="160" spans="1:37" ht="38.450000000000003" customHeight="1" x14ac:dyDescent="0.25">
      <c r="A160" s="973"/>
      <c r="B160" s="981"/>
      <c r="C160" s="999"/>
      <c r="D160" s="914"/>
      <c r="E160" s="903"/>
      <c r="F160" s="875" t="s">
        <v>384</v>
      </c>
      <c r="G160" s="875"/>
      <c r="H160" s="878"/>
      <c r="I160" s="878"/>
      <c r="J160" s="873" t="s">
        <v>208</v>
      </c>
      <c r="K160" s="872"/>
      <c r="L160" s="873" t="s">
        <v>208</v>
      </c>
      <c r="M160" s="872"/>
      <c r="N160" s="873" t="s">
        <v>208</v>
      </c>
      <c r="O160" s="872"/>
      <c r="P160" s="873" t="s">
        <v>208</v>
      </c>
      <c r="Q160" s="872"/>
      <c r="R160" s="873" t="s">
        <v>208</v>
      </c>
      <c r="S160" s="872"/>
      <c r="T160" s="873" t="s">
        <v>208</v>
      </c>
      <c r="U160" s="872"/>
      <c r="V160" s="873" t="s">
        <v>208</v>
      </c>
      <c r="W160" s="872"/>
      <c r="X160" s="873" t="s">
        <v>208</v>
      </c>
      <c r="Y160" s="872"/>
      <c r="Z160" s="873" t="s">
        <v>208</v>
      </c>
      <c r="AA160" s="872"/>
      <c r="AB160" s="873" t="s">
        <v>208</v>
      </c>
      <c r="AC160" s="872"/>
      <c r="AD160" s="873" t="s">
        <v>208</v>
      </c>
      <c r="AE160" s="872"/>
      <c r="AF160" s="873" t="s">
        <v>208</v>
      </c>
      <c r="AG160" s="872"/>
      <c r="AH160" s="46">
        <f t="shared" si="8"/>
        <v>0</v>
      </c>
      <c r="AI160" s="47">
        <f t="shared" si="9"/>
        <v>0</v>
      </c>
      <c r="AJ160" s="52"/>
      <c r="AK160" s="29"/>
    </row>
    <row r="161" spans="1:37" ht="38.450000000000003" customHeight="1" x14ac:dyDescent="0.25">
      <c r="A161" s="973"/>
      <c r="B161" s="981"/>
      <c r="C161" s="999"/>
      <c r="D161" s="914"/>
      <c r="E161" s="903"/>
      <c r="F161" s="875" t="s">
        <v>385</v>
      </c>
      <c r="G161" s="875"/>
      <c r="H161" s="878"/>
      <c r="I161" s="878"/>
      <c r="J161" s="872"/>
      <c r="K161" s="872"/>
      <c r="L161" s="873"/>
      <c r="M161" s="872"/>
      <c r="N161" s="873" t="s">
        <v>208</v>
      </c>
      <c r="O161" s="872"/>
      <c r="P161" s="873"/>
      <c r="Q161" s="872"/>
      <c r="R161" s="872"/>
      <c r="S161" s="872"/>
      <c r="T161" s="873"/>
      <c r="U161" s="872"/>
      <c r="V161" s="873" t="s">
        <v>208</v>
      </c>
      <c r="W161" s="872"/>
      <c r="X161" s="873"/>
      <c r="Y161" s="872"/>
      <c r="Z161" s="873"/>
      <c r="AA161" s="872"/>
      <c r="AB161" s="873"/>
      <c r="AC161" s="872"/>
      <c r="AD161" s="873" t="s">
        <v>208</v>
      </c>
      <c r="AE161" s="872"/>
      <c r="AF161" s="873"/>
      <c r="AG161" s="872"/>
      <c r="AH161" s="46">
        <f t="shared" si="8"/>
        <v>0</v>
      </c>
      <c r="AI161" s="47">
        <f t="shared" si="9"/>
        <v>0</v>
      </c>
      <c r="AJ161" s="52"/>
      <c r="AK161" s="29"/>
    </row>
    <row r="162" spans="1:37" ht="38.450000000000003" customHeight="1" x14ac:dyDescent="0.25">
      <c r="A162" s="973"/>
      <c r="B162" s="981"/>
      <c r="C162" s="999"/>
      <c r="D162" s="914"/>
      <c r="E162" s="903"/>
      <c r="F162" s="875" t="s">
        <v>386</v>
      </c>
      <c r="G162" s="875"/>
      <c r="H162" s="878"/>
      <c r="I162" s="878"/>
      <c r="J162" s="872"/>
      <c r="K162" s="872"/>
      <c r="L162" s="873"/>
      <c r="M162" s="872"/>
      <c r="N162" s="873"/>
      <c r="O162" s="872"/>
      <c r="P162" s="872"/>
      <c r="Q162" s="872"/>
      <c r="R162" s="873"/>
      <c r="S162" s="872"/>
      <c r="T162" s="873"/>
      <c r="U162" s="872"/>
      <c r="V162" s="872"/>
      <c r="W162" s="872"/>
      <c r="X162" s="873" t="s">
        <v>208</v>
      </c>
      <c r="Y162" s="872"/>
      <c r="Z162" s="872"/>
      <c r="AA162" s="872"/>
      <c r="AB162" s="872"/>
      <c r="AC162" s="872"/>
      <c r="AD162" s="872"/>
      <c r="AE162" s="872"/>
      <c r="AF162" s="872"/>
      <c r="AG162" s="872"/>
      <c r="AH162" s="46">
        <f t="shared" si="8"/>
        <v>0</v>
      </c>
      <c r="AI162" s="47">
        <f t="shared" si="9"/>
        <v>0</v>
      </c>
      <c r="AJ162" s="52"/>
      <c r="AK162" s="29"/>
    </row>
    <row r="163" spans="1:37" ht="38.450000000000003" customHeight="1" thickBot="1" x14ac:dyDescent="0.3">
      <c r="A163" s="973"/>
      <c r="B163" s="982"/>
      <c r="C163" s="1000"/>
      <c r="D163" s="915"/>
      <c r="E163" s="916"/>
      <c r="F163" s="890" t="s">
        <v>387</v>
      </c>
      <c r="G163" s="890"/>
      <c r="H163" s="879"/>
      <c r="I163" s="879"/>
      <c r="J163" s="885"/>
      <c r="K163" s="886"/>
      <c r="L163" s="885"/>
      <c r="M163" s="886"/>
      <c r="N163" s="885" t="s">
        <v>208</v>
      </c>
      <c r="O163" s="886"/>
      <c r="P163" s="886"/>
      <c r="Q163" s="886"/>
      <c r="R163" s="886"/>
      <c r="S163" s="886"/>
      <c r="T163" s="885" t="s">
        <v>208</v>
      </c>
      <c r="U163" s="886"/>
      <c r="V163" s="886"/>
      <c r="W163" s="886"/>
      <c r="X163" s="886"/>
      <c r="Y163" s="886"/>
      <c r="Z163" s="885" t="s">
        <v>208</v>
      </c>
      <c r="AA163" s="886"/>
      <c r="AB163" s="886"/>
      <c r="AC163" s="886"/>
      <c r="AD163" s="886"/>
      <c r="AE163" s="886"/>
      <c r="AF163" s="885" t="s">
        <v>208</v>
      </c>
      <c r="AG163" s="886"/>
      <c r="AH163" s="53">
        <f t="shared" si="8"/>
        <v>0</v>
      </c>
      <c r="AI163" s="54">
        <f t="shared" si="9"/>
        <v>0</v>
      </c>
      <c r="AJ163" s="55"/>
      <c r="AK163" s="29"/>
    </row>
    <row r="164" spans="1:37" ht="33.6" customHeight="1" x14ac:dyDescent="0.25">
      <c r="A164" s="29"/>
      <c r="B164" s="66"/>
      <c r="C164" s="66"/>
      <c r="D164" s="66"/>
      <c r="E164" s="66"/>
      <c r="F164" s="66"/>
      <c r="G164" s="66"/>
      <c r="H164" s="1012" t="s">
        <v>388</v>
      </c>
      <c r="I164" s="67" t="s">
        <v>389</v>
      </c>
      <c r="J164" s="1008">
        <f>IFERROR((COUNTIF((J17:K163),"P")+COUNTIF((J17:K163),"I")+COUNTIF((J17:K163),"NC")),"")</f>
        <v>42</v>
      </c>
      <c r="K164" s="1009"/>
      <c r="L164" s="1008">
        <f>IFERROR((COUNTIF((L17:M163),"P")+COUNTIF((L17:M163),"I")+COUNTIF((L17:M163),"NC")),"")</f>
        <v>38</v>
      </c>
      <c r="M164" s="1009"/>
      <c r="N164" s="1008">
        <f>IFERROR((COUNTIF((N17:O163),"P")+COUNTIF((N17:O163),"I")+COUNTIF((N17:O163),"NC")),"")</f>
        <v>49</v>
      </c>
      <c r="O164" s="1009"/>
      <c r="P164" s="1008">
        <f>IFERROR((COUNTIF((P17:Q163),"P")+COUNTIF((P17:Q163),"I")+COUNTIF((P17:Q163),"NC")),"")</f>
        <v>46</v>
      </c>
      <c r="Q164" s="1009"/>
      <c r="R164" s="1008">
        <f>IFERROR((COUNTIF((R17:S163),"P")+COUNTIF((R17:S163),"I")+COUNTIF((R17:S163),"NC")),"")</f>
        <v>38</v>
      </c>
      <c r="S164" s="1009"/>
      <c r="T164" s="1008">
        <f>IFERROR((COUNTIF((T17:U163),"P")+COUNTIF((T17:U163),"I")+COUNTIF((T17:U163),"NC")),"")</f>
        <v>46</v>
      </c>
      <c r="U164" s="1009"/>
      <c r="V164" s="1008">
        <f>IFERROR((COUNTIF((V17:W163),"P")+COUNTIF((V17:W163),"I")+COUNTIF((V17:W163),"NC")),"")</f>
        <v>49</v>
      </c>
      <c r="W164" s="1009"/>
      <c r="X164" s="1008">
        <f>IFERROR((COUNTIF((X17:Y163),"P")+COUNTIF((X17:Y163),"I")+COUNTIF((X17:Y163),"NC")),"")</f>
        <v>51</v>
      </c>
      <c r="Y164" s="1009"/>
      <c r="Z164" s="1008">
        <f>IFERROR((COUNTIF((Z17:AA163),"P")+COUNTIF((Z17:AA163),"I")+COUNTIF((Z17:AA163),"NC")),"")</f>
        <v>47</v>
      </c>
      <c r="AA164" s="1009"/>
      <c r="AB164" s="1008">
        <f>IFERROR((COUNTIF((AB17:AC163),"P")+COUNTIF((AB17:AC163),"I")+COUNTIF((AB17:AC163),"NC")),"")</f>
        <v>41</v>
      </c>
      <c r="AC164" s="1009"/>
      <c r="AD164" s="1008">
        <f>IFERROR((COUNTIF((AD17:AE163),"P")+COUNTIF((AD17:AE163),"I")+COUNTIF((AD17:AE163),"NC")),"")</f>
        <v>49</v>
      </c>
      <c r="AE164" s="1009"/>
      <c r="AF164" s="1008">
        <f>IFERROR((COUNTIF((AF17:AG163),"P")+COUNTIF((AF17:AG163),"I")+COUNTIF((AF17:AG163),"NC")),"")</f>
        <v>50</v>
      </c>
      <c r="AG164" s="1009"/>
      <c r="AH164" s="991">
        <f>IFERROR((SUM(J165:AG165)/SUM(J164:AG164)),"")</f>
        <v>0</v>
      </c>
      <c r="AI164" s="994" t="str">
        <f>IF(AH164&gt;=0.9,"CUMPLE","NO CUMPLE")</f>
        <v>NO CUMPLE</v>
      </c>
      <c r="AJ164" s="989"/>
      <c r="AK164" s="29"/>
    </row>
    <row r="165" spans="1:37" ht="33.6" customHeight="1" thickBot="1" x14ac:dyDescent="0.3">
      <c r="A165" s="29"/>
      <c r="B165" s="1001" t="s">
        <v>390</v>
      </c>
      <c r="C165" s="1002"/>
      <c r="D165" s="1002"/>
      <c r="E165" s="1002"/>
      <c r="F165" s="1003"/>
      <c r="G165" s="68"/>
      <c r="H165" s="1012"/>
      <c r="I165" s="69" t="s">
        <v>391</v>
      </c>
      <c r="J165" s="1010">
        <f>COUNTIF((J17:K163),"I")</f>
        <v>0</v>
      </c>
      <c r="K165" s="1011"/>
      <c r="L165" s="1010">
        <f>COUNTIF((L17:M163),"I")</f>
        <v>0</v>
      </c>
      <c r="M165" s="1011"/>
      <c r="N165" s="1010">
        <f>COUNTIF((N17:O163),"I")</f>
        <v>0</v>
      </c>
      <c r="O165" s="1011"/>
      <c r="P165" s="1010">
        <f>COUNTIF((P17:Q163),"I")</f>
        <v>0</v>
      </c>
      <c r="Q165" s="1011"/>
      <c r="R165" s="1010">
        <f>COUNTIF((R17:S163),"I")</f>
        <v>0</v>
      </c>
      <c r="S165" s="1011"/>
      <c r="T165" s="1010">
        <f>COUNTIF((T17:U163),"I")</f>
        <v>0</v>
      </c>
      <c r="U165" s="1011"/>
      <c r="V165" s="1010">
        <f>COUNTIF((V17:W163),"I")</f>
        <v>0</v>
      </c>
      <c r="W165" s="1011"/>
      <c r="X165" s="1010">
        <f>COUNTIF((X17:Y163),"I")</f>
        <v>0</v>
      </c>
      <c r="Y165" s="1011"/>
      <c r="Z165" s="1010">
        <f>COUNTIF((Z17:AA163),"I")</f>
        <v>0</v>
      </c>
      <c r="AA165" s="1011"/>
      <c r="AB165" s="1010">
        <f>COUNTIF((AB17:AC163),"I")</f>
        <v>0</v>
      </c>
      <c r="AC165" s="1011"/>
      <c r="AD165" s="1010">
        <f>COUNTIF((AD17:AE163),"I")</f>
        <v>0</v>
      </c>
      <c r="AE165" s="1011"/>
      <c r="AF165" s="1010">
        <f>COUNTIF((AF17:AG163),"I")</f>
        <v>0</v>
      </c>
      <c r="AG165" s="1011"/>
      <c r="AH165" s="992"/>
      <c r="AI165" s="995"/>
      <c r="AJ165" s="990"/>
      <c r="AK165" s="29"/>
    </row>
    <row r="166" spans="1:37" ht="22.5" customHeight="1" x14ac:dyDescent="0.25">
      <c r="A166" s="29"/>
      <c r="B166" s="66"/>
      <c r="C166" s="66"/>
      <c r="D166" s="66"/>
      <c r="E166" s="66"/>
      <c r="F166" s="66"/>
      <c r="G166" s="66"/>
      <c r="H166" s="1012"/>
      <c r="I166" s="1014" t="s">
        <v>392</v>
      </c>
      <c r="J166" s="1004">
        <f>IFERROR((J165/J164),"")</f>
        <v>0</v>
      </c>
      <c r="K166" s="1005"/>
      <c r="L166" s="1004">
        <f>IFERROR((L165/L164),"")</f>
        <v>0</v>
      </c>
      <c r="M166" s="1005"/>
      <c r="N166" s="1004">
        <f>IFERROR((N165/N164),"")</f>
        <v>0</v>
      </c>
      <c r="O166" s="1005"/>
      <c r="P166" s="1004">
        <f>IFERROR((P165/P164),"")</f>
        <v>0</v>
      </c>
      <c r="Q166" s="1005"/>
      <c r="R166" s="1004">
        <f>IFERROR((R165/R164),"")</f>
        <v>0</v>
      </c>
      <c r="S166" s="1005"/>
      <c r="T166" s="1004">
        <f>IFERROR((T165/T164),"")</f>
        <v>0</v>
      </c>
      <c r="U166" s="1005"/>
      <c r="V166" s="1004">
        <f>IFERROR((V165/V164),"")</f>
        <v>0</v>
      </c>
      <c r="W166" s="1005"/>
      <c r="X166" s="1004">
        <f>IFERROR((X165/X164),"")</f>
        <v>0</v>
      </c>
      <c r="Y166" s="1005"/>
      <c r="Z166" s="1004">
        <f>IFERROR((Z165/Z164),"")</f>
        <v>0</v>
      </c>
      <c r="AA166" s="1005"/>
      <c r="AB166" s="1004">
        <f>IFERROR((AB165/AB164),"")</f>
        <v>0</v>
      </c>
      <c r="AC166" s="1005"/>
      <c r="AD166" s="1004">
        <f>IFERROR((AD165/AD164),"")</f>
        <v>0</v>
      </c>
      <c r="AE166" s="1005"/>
      <c r="AF166" s="1004">
        <f>IFERROR((AF165/AF164),"")</f>
        <v>0</v>
      </c>
      <c r="AG166" s="1005"/>
      <c r="AH166" s="70"/>
      <c r="AI166" s="71"/>
      <c r="AJ166" s="398"/>
      <c r="AK166" s="29"/>
    </row>
    <row r="167" spans="1:37" ht="22.5" customHeight="1" thickBot="1" x14ac:dyDescent="0.3">
      <c r="A167" s="29"/>
      <c r="B167" s="66"/>
      <c r="C167" s="66"/>
      <c r="D167" s="66"/>
      <c r="E167" s="66"/>
      <c r="F167" s="66"/>
      <c r="G167" s="66"/>
      <c r="H167" s="1013"/>
      <c r="I167" s="1015"/>
      <c r="J167" s="1006">
        <f>J166</f>
        <v>0</v>
      </c>
      <c r="K167" s="1007"/>
      <c r="L167" s="1006">
        <f>L166</f>
        <v>0</v>
      </c>
      <c r="M167" s="1007"/>
      <c r="N167" s="1006">
        <f>N166</f>
        <v>0</v>
      </c>
      <c r="O167" s="1007"/>
      <c r="P167" s="1006">
        <f>P166</f>
        <v>0</v>
      </c>
      <c r="Q167" s="1007"/>
      <c r="R167" s="1006">
        <f>R166</f>
        <v>0</v>
      </c>
      <c r="S167" s="1007"/>
      <c r="T167" s="1006">
        <f>T166</f>
        <v>0</v>
      </c>
      <c r="U167" s="1007"/>
      <c r="V167" s="1006">
        <f>V166</f>
        <v>0</v>
      </c>
      <c r="W167" s="1007"/>
      <c r="X167" s="1006">
        <f>X166</f>
        <v>0</v>
      </c>
      <c r="Y167" s="1007"/>
      <c r="Z167" s="1006">
        <f>Z166</f>
        <v>0</v>
      </c>
      <c r="AA167" s="1007"/>
      <c r="AB167" s="1006">
        <f>AB166</f>
        <v>0</v>
      </c>
      <c r="AC167" s="1007"/>
      <c r="AD167" s="1006">
        <f>AD166</f>
        <v>0</v>
      </c>
      <c r="AE167" s="1007"/>
      <c r="AF167" s="1006">
        <f>AF166</f>
        <v>0</v>
      </c>
      <c r="AG167" s="1007"/>
      <c r="AH167" s="397"/>
      <c r="AI167" s="397"/>
      <c r="AJ167" s="397"/>
      <c r="AK167" s="29"/>
    </row>
    <row r="168" spans="1:37" ht="9.75" customHeight="1" x14ac:dyDescent="0.25">
      <c r="A168" s="29"/>
      <c r="B168" s="30"/>
      <c r="C168" s="31"/>
      <c r="D168" s="31"/>
      <c r="E168" s="31"/>
      <c r="F168" s="31"/>
      <c r="G168" s="31"/>
      <c r="H168" s="32"/>
      <c r="I168" s="72"/>
      <c r="J168" s="73"/>
      <c r="K168" s="74"/>
      <c r="L168" s="73"/>
      <c r="M168" s="74"/>
      <c r="N168" s="73"/>
      <c r="O168" s="74"/>
      <c r="P168" s="73"/>
      <c r="Q168" s="74"/>
      <c r="R168" s="73"/>
      <c r="S168" s="74"/>
      <c r="T168" s="73"/>
      <c r="U168" s="74"/>
      <c r="V168" s="73"/>
      <c r="W168" s="74"/>
      <c r="X168" s="73"/>
      <c r="Y168" s="74"/>
      <c r="Z168" s="73"/>
      <c r="AA168" s="74"/>
      <c r="AB168" s="73"/>
      <c r="AC168" s="74"/>
      <c r="AD168" s="73"/>
      <c r="AE168" s="74"/>
      <c r="AF168" s="73"/>
      <c r="AG168" s="74"/>
      <c r="AH168" s="29"/>
      <c r="AI168" s="29"/>
      <c r="AJ168" s="29"/>
      <c r="AK168" s="29"/>
    </row>
    <row r="169" spans="1:37" ht="21" customHeight="1" x14ac:dyDescent="0.25">
      <c r="A169" s="29"/>
      <c r="B169" s="996"/>
      <c r="C169" s="996"/>
      <c r="D169" s="996"/>
      <c r="E169" s="996"/>
      <c r="F169" s="996"/>
      <c r="G169" s="996"/>
      <c r="H169" s="996"/>
      <c r="I169" s="72"/>
      <c r="J169" s="73"/>
      <c r="K169" s="74"/>
      <c r="L169" s="73"/>
      <c r="M169" s="74"/>
      <c r="N169" s="73"/>
      <c r="O169" s="74"/>
      <c r="P169" s="73"/>
      <c r="Q169" s="74"/>
      <c r="R169" s="73"/>
      <c r="S169" s="74"/>
      <c r="T169" s="73"/>
      <c r="U169" s="74"/>
      <c r="V169" s="73"/>
      <c r="W169" s="74"/>
      <c r="X169" s="73"/>
      <c r="Y169" s="74"/>
      <c r="Z169" s="73"/>
      <c r="AA169" s="74"/>
      <c r="AB169" s="73"/>
      <c r="AC169" s="74"/>
      <c r="AD169" s="73"/>
      <c r="AE169" s="74"/>
      <c r="AF169" s="73"/>
      <c r="AG169" s="74"/>
      <c r="AH169" s="29"/>
      <c r="AI169" s="29"/>
      <c r="AJ169" s="29"/>
      <c r="AK169" s="29"/>
    </row>
    <row r="170" spans="1:37" ht="16.5" customHeight="1" x14ac:dyDescent="0.25">
      <c r="A170" s="29"/>
      <c r="B170" s="30"/>
      <c r="C170" s="31"/>
      <c r="D170" s="31"/>
      <c r="E170" s="31"/>
      <c r="F170" s="31"/>
      <c r="G170" s="31"/>
      <c r="H170" s="32"/>
      <c r="I170" s="72"/>
      <c r="J170" s="73"/>
      <c r="K170" s="74"/>
      <c r="L170" s="73"/>
      <c r="M170" s="74"/>
      <c r="N170" s="73"/>
      <c r="O170" s="74"/>
      <c r="P170" s="73"/>
      <c r="Q170" s="74"/>
      <c r="R170" s="73"/>
      <c r="S170" s="74"/>
      <c r="T170" s="73"/>
      <c r="U170" s="74"/>
      <c r="V170" s="73"/>
      <c r="W170" s="74"/>
      <c r="X170" s="73"/>
      <c r="Y170" s="74"/>
      <c r="Z170" s="73"/>
      <c r="AA170" s="74"/>
      <c r="AB170" s="73"/>
      <c r="AC170" s="74"/>
      <c r="AD170" s="73"/>
      <c r="AE170" s="74"/>
      <c r="AF170" s="73"/>
      <c r="AG170" s="74"/>
      <c r="AH170" s="29"/>
      <c r="AI170" s="29"/>
      <c r="AJ170" s="29"/>
      <c r="AK170" s="29"/>
    </row>
    <row r="171" spans="1:37" ht="36.75" customHeight="1" x14ac:dyDescent="0.25">
      <c r="A171" s="392"/>
      <c r="B171" s="394"/>
      <c r="C171" s="394"/>
      <c r="D171" s="1054"/>
      <c r="E171" s="1054"/>
      <c r="F171" s="1054"/>
      <c r="G171" s="1054"/>
      <c r="H171" s="396"/>
      <c r="I171" s="75"/>
      <c r="J171" s="75"/>
      <c r="K171" s="75"/>
      <c r="L171" s="75"/>
      <c r="M171" s="33"/>
      <c r="N171" s="33"/>
      <c r="O171" s="33"/>
      <c r="P171" s="33"/>
      <c r="Q171" s="33"/>
      <c r="R171" s="33"/>
      <c r="S171" s="33"/>
      <c r="T171" s="33"/>
      <c r="U171" s="33"/>
      <c r="V171" s="33"/>
      <c r="W171" s="33"/>
      <c r="X171" s="33"/>
      <c r="Y171" s="33"/>
      <c r="Z171" s="33"/>
      <c r="AA171" s="33"/>
      <c r="AB171" s="33"/>
      <c r="AC171" s="33"/>
      <c r="AD171" s="33"/>
      <c r="AE171" s="33"/>
      <c r="AF171" s="33"/>
      <c r="AG171" s="33"/>
      <c r="AH171" s="29"/>
      <c r="AI171" s="29"/>
      <c r="AJ171" s="29"/>
      <c r="AK171" s="29"/>
    </row>
    <row r="172" spans="1:37" ht="36.75" customHeight="1" x14ac:dyDescent="0.25">
      <c r="A172" s="392"/>
      <c r="B172" s="394"/>
      <c r="C172" s="394"/>
      <c r="D172" s="394"/>
      <c r="E172" s="394"/>
      <c r="F172" s="394"/>
      <c r="G172" s="394"/>
      <c r="H172" s="39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29"/>
      <c r="AI172" s="29"/>
      <c r="AJ172" s="29"/>
      <c r="AK172" s="29"/>
    </row>
    <row r="173" spans="1:37" ht="81.75" customHeight="1" x14ac:dyDescent="0.25">
      <c r="A173" s="392"/>
      <c r="B173" s="394"/>
      <c r="C173" s="395"/>
      <c r="D173" s="394"/>
      <c r="E173" s="394"/>
      <c r="F173" s="394"/>
      <c r="G173" s="394"/>
      <c r="H173" s="39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29"/>
      <c r="AI173" s="29"/>
      <c r="AJ173" s="29"/>
      <c r="AK173" s="29"/>
    </row>
    <row r="174" spans="1:37" ht="36.75" customHeight="1" x14ac:dyDescent="0.25">
      <c r="A174" s="392"/>
      <c r="B174" s="391"/>
      <c r="C174" s="390"/>
      <c r="D174" s="390"/>
      <c r="E174" s="390"/>
      <c r="F174" s="390"/>
      <c r="G174" s="390"/>
      <c r="H174" s="389"/>
      <c r="I174" s="32"/>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29"/>
      <c r="AI174" s="29"/>
      <c r="AJ174" s="29"/>
      <c r="AK174" s="29"/>
    </row>
    <row r="175" spans="1:37" ht="36.75" customHeight="1" x14ac:dyDescent="0.25">
      <c r="A175" s="29"/>
      <c r="B175" s="30"/>
      <c r="C175" s="31"/>
      <c r="D175" s="31"/>
      <c r="E175" s="31"/>
      <c r="F175" s="31"/>
      <c r="G175" s="31"/>
      <c r="H175" s="32"/>
      <c r="I175" s="32"/>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29"/>
      <c r="AI175" s="29"/>
      <c r="AJ175" s="29"/>
      <c r="AK175" s="29"/>
    </row>
    <row r="176" spans="1:37" ht="36.75" customHeight="1" x14ac:dyDescent="0.25">
      <c r="A176" s="29"/>
      <c r="B176" s="30"/>
      <c r="C176" s="31"/>
      <c r="D176" s="31"/>
      <c r="E176" s="31"/>
      <c r="F176" s="31"/>
      <c r="G176" s="31"/>
      <c r="H176" s="32"/>
      <c r="I176" s="32"/>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29"/>
      <c r="AI176" s="29"/>
      <c r="AJ176" s="29"/>
      <c r="AK176" s="29"/>
    </row>
    <row r="177" spans="1:37" ht="28.5" customHeight="1" thickBot="1" x14ac:dyDescent="0.3">
      <c r="A177" s="29"/>
      <c r="B177" s="30"/>
      <c r="C177" s="31"/>
      <c r="D177" s="31"/>
      <c r="E177" s="31"/>
      <c r="F177" s="31"/>
      <c r="G177" s="31"/>
      <c r="H177" s="32"/>
      <c r="I177" s="32"/>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29"/>
      <c r="AI177" s="29"/>
      <c r="AJ177" s="29"/>
      <c r="AK177" s="29"/>
    </row>
    <row r="178" spans="1:37" ht="36.75" customHeight="1" thickBot="1" x14ac:dyDescent="0.3">
      <c r="B178" s="788" t="s">
        <v>400</v>
      </c>
      <c r="C178" s="789"/>
      <c r="D178" s="789"/>
      <c r="E178" s="789"/>
      <c r="F178" s="789"/>
      <c r="G178" s="789"/>
      <c r="H178" s="789"/>
      <c r="I178" s="789"/>
      <c r="J178" s="789"/>
      <c r="K178" s="789"/>
      <c r="L178" s="789"/>
      <c r="M178" s="789"/>
      <c r="N178" s="789"/>
      <c r="O178" s="789"/>
      <c r="P178" s="789"/>
      <c r="Q178" s="789"/>
      <c r="R178" s="789"/>
      <c r="S178" s="789"/>
      <c r="T178" s="789"/>
      <c r="U178" s="789"/>
      <c r="V178" s="789"/>
      <c r="W178" s="789"/>
      <c r="X178" s="789"/>
      <c r="Y178" s="789"/>
      <c r="Z178" s="789"/>
      <c r="AA178" s="789"/>
      <c r="AB178" s="789"/>
      <c r="AC178" s="789"/>
      <c r="AD178" s="789"/>
      <c r="AE178" s="789"/>
      <c r="AF178" s="789"/>
      <c r="AG178" s="789"/>
      <c r="AH178" s="789"/>
      <c r="AI178" s="789"/>
      <c r="AJ178" s="790"/>
      <c r="AK178" s="29"/>
    </row>
    <row r="179" spans="1:37" ht="36.75" customHeight="1" x14ac:dyDescent="0.25">
      <c r="B179" s="775"/>
      <c r="C179" s="854"/>
      <c r="D179" s="854"/>
      <c r="E179" s="854"/>
      <c r="F179" s="854"/>
      <c r="G179" s="868" t="s">
        <v>401</v>
      </c>
      <c r="H179" s="1020"/>
      <c r="I179" s="1020"/>
      <c r="J179" s="1020"/>
      <c r="K179" s="1020"/>
      <c r="L179" s="1020"/>
      <c r="M179" s="1020"/>
      <c r="N179" s="1020"/>
      <c r="O179" s="1020"/>
      <c r="P179" s="1020"/>
      <c r="Q179" s="1020"/>
      <c r="R179" s="1020"/>
      <c r="S179" s="1020"/>
      <c r="T179" s="1020"/>
      <c r="U179" s="1020"/>
      <c r="V179" s="870"/>
      <c r="W179" s="1017"/>
      <c r="X179" s="1018"/>
      <c r="Y179" s="1018"/>
      <c r="Z179" s="1018"/>
      <c r="AA179" s="1018"/>
      <c r="AB179" s="1018"/>
      <c r="AC179" s="1018"/>
      <c r="AD179" s="1018"/>
      <c r="AE179" s="1018"/>
      <c r="AF179" s="1018"/>
      <c r="AG179" s="1018"/>
      <c r="AH179" s="1018"/>
      <c r="AI179" s="1018"/>
      <c r="AJ179" s="1018"/>
      <c r="AK179" s="29"/>
    </row>
    <row r="180" spans="1:37" ht="36.75" customHeight="1" x14ac:dyDescent="0.25">
      <c r="B180" s="782" t="s">
        <v>402</v>
      </c>
      <c r="C180" s="1021"/>
      <c r="D180" s="1022"/>
      <c r="E180" s="1022"/>
      <c r="F180" s="1022"/>
      <c r="G180" s="1022"/>
      <c r="H180" s="1022"/>
      <c r="I180" s="1022"/>
      <c r="J180" s="1022"/>
      <c r="K180" s="1022"/>
      <c r="L180" s="1022"/>
      <c r="M180" s="1022"/>
      <c r="N180" s="1022"/>
      <c r="O180" s="1022"/>
      <c r="P180" s="1022"/>
      <c r="Q180" s="1022"/>
      <c r="R180" s="1022"/>
      <c r="S180" s="1022"/>
      <c r="T180" s="1022"/>
      <c r="U180" s="1022"/>
      <c r="V180" s="1022"/>
      <c r="W180" s="1022"/>
      <c r="X180" s="1022"/>
      <c r="Y180" s="1022"/>
      <c r="Z180" s="1022"/>
      <c r="AA180" s="1022"/>
      <c r="AB180" s="1022"/>
      <c r="AC180" s="1022"/>
      <c r="AD180" s="1022"/>
      <c r="AE180" s="1022"/>
      <c r="AF180" s="1022"/>
      <c r="AG180" s="1022"/>
      <c r="AH180" s="1022"/>
      <c r="AI180" s="1022"/>
      <c r="AJ180" s="1023"/>
      <c r="AK180" s="29"/>
    </row>
    <row r="181" spans="1:37" ht="36.75" customHeight="1" x14ac:dyDescent="0.25">
      <c r="B181" s="784"/>
      <c r="C181" s="1024"/>
      <c r="D181" s="1025"/>
      <c r="E181" s="1025"/>
      <c r="F181" s="1025"/>
      <c r="G181" s="1025"/>
      <c r="H181" s="1025"/>
      <c r="I181" s="1025"/>
      <c r="J181" s="1025"/>
      <c r="K181" s="1025"/>
      <c r="L181" s="1025"/>
      <c r="M181" s="1025"/>
      <c r="N181" s="1025"/>
      <c r="O181" s="1025"/>
      <c r="P181" s="1025"/>
      <c r="Q181" s="1025"/>
      <c r="R181" s="1025"/>
      <c r="S181" s="1025"/>
      <c r="T181" s="1025"/>
      <c r="U181" s="1025"/>
      <c r="V181" s="1025"/>
      <c r="W181" s="1025"/>
      <c r="X181" s="1025"/>
      <c r="Y181" s="1025"/>
      <c r="Z181" s="1025"/>
      <c r="AA181" s="1025"/>
      <c r="AB181" s="1025"/>
      <c r="AC181" s="1025"/>
      <c r="AD181" s="1025"/>
      <c r="AE181" s="1025"/>
      <c r="AF181" s="1025"/>
      <c r="AG181" s="1025"/>
      <c r="AH181" s="1025"/>
      <c r="AI181" s="1025"/>
      <c r="AJ181" s="1026"/>
      <c r="AK181" s="29"/>
    </row>
    <row r="182" spans="1:37" ht="43.5" customHeight="1" x14ac:dyDescent="0.25">
      <c r="B182" s="180" t="s">
        <v>403</v>
      </c>
      <c r="C182" s="1016"/>
      <c r="D182" s="1016"/>
      <c r="E182" s="1016"/>
      <c r="F182" s="1016"/>
      <c r="G182" s="1019" t="s">
        <v>149</v>
      </c>
      <c r="H182" s="1019"/>
      <c r="I182" s="1016"/>
      <c r="J182" s="1016"/>
      <c r="K182" s="1016"/>
      <c r="L182" s="1016"/>
      <c r="M182" s="1016"/>
      <c r="N182" s="1016"/>
      <c r="O182" s="1016"/>
      <c r="P182" s="1016"/>
      <c r="Q182" s="1016"/>
      <c r="R182" s="1016"/>
      <c r="S182" s="1016"/>
      <c r="T182" s="1019" t="s">
        <v>404</v>
      </c>
      <c r="U182" s="1019"/>
      <c r="V182" s="1019"/>
      <c r="W182" s="1016"/>
      <c r="X182" s="1016"/>
      <c r="Y182" s="1016"/>
      <c r="Z182" s="1016"/>
      <c r="AA182" s="1016"/>
      <c r="AB182" s="1016"/>
      <c r="AC182" s="1016"/>
      <c r="AD182" s="1016"/>
      <c r="AE182" s="1016"/>
      <c r="AF182" s="771" t="s">
        <v>405</v>
      </c>
      <c r="AG182" s="771"/>
      <c r="AH182" s="771"/>
      <c r="AI182" s="771"/>
      <c r="AJ182" s="181" t="s">
        <v>179</v>
      </c>
      <c r="AK182" s="29"/>
    </row>
    <row r="183" spans="1:37" ht="36.75" customHeight="1" x14ac:dyDescent="0.25">
      <c r="B183" s="775"/>
      <c r="C183" s="854"/>
      <c r="D183" s="854"/>
      <c r="E183" s="854"/>
      <c r="F183" s="854"/>
      <c r="G183" s="868" t="s">
        <v>406</v>
      </c>
      <c r="H183" s="1020"/>
      <c r="I183" s="1020"/>
      <c r="J183" s="1020"/>
      <c r="K183" s="1020"/>
      <c r="L183" s="1020"/>
      <c r="M183" s="1020"/>
      <c r="N183" s="1020"/>
      <c r="O183" s="1020"/>
      <c r="P183" s="1020"/>
      <c r="Q183" s="1020"/>
      <c r="R183" s="1020"/>
      <c r="S183" s="1020"/>
      <c r="T183" s="1020"/>
      <c r="U183" s="1020"/>
      <c r="V183" s="870"/>
      <c r="W183" s="1017"/>
      <c r="X183" s="1018"/>
      <c r="Y183" s="1018"/>
      <c r="Z183" s="1018"/>
      <c r="AA183" s="1018"/>
      <c r="AB183" s="1018"/>
      <c r="AC183" s="1018"/>
      <c r="AD183" s="1018"/>
      <c r="AE183" s="1018"/>
      <c r="AF183" s="1018"/>
      <c r="AG183" s="1018"/>
      <c r="AH183" s="1018"/>
      <c r="AI183" s="1018"/>
      <c r="AJ183" s="1018"/>
      <c r="AK183" s="29"/>
    </row>
    <row r="184" spans="1:37" ht="36.75" customHeight="1" x14ac:dyDescent="0.25">
      <c r="B184" s="782" t="s">
        <v>407</v>
      </c>
      <c r="C184" s="1021"/>
      <c r="D184" s="1022"/>
      <c r="E184" s="1022"/>
      <c r="F184" s="1022"/>
      <c r="G184" s="1022"/>
      <c r="H184" s="1022"/>
      <c r="I184" s="1022"/>
      <c r="J184" s="1022"/>
      <c r="K184" s="1022"/>
      <c r="L184" s="1022"/>
      <c r="M184" s="1022"/>
      <c r="N184" s="1022"/>
      <c r="O184" s="1022"/>
      <c r="P184" s="1022"/>
      <c r="Q184" s="1022"/>
      <c r="R184" s="1022"/>
      <c r="S184" s="1022"/>
      <c r="T184" s="1022"/>
      <c r="U184" s="1022"/>
      <c r="V184" s="1022"/>
      <c r="W184" s="1022"/>
      <c r="X184" s="1022"/>
      <c r="Y184" s="1022"/>
      <c r="Z184" s="1022"/>
      <c r="AA184" s="1022"/>
      <c r="AB184" s="1022"/>
      <c r="AC184" s="1022"/>
      <c r="AD184" s="1022"/>
      <c r="AE184" s="1022"/>
      <c r="AF184" s="1022"/>
      <c r="AG184" s="1022"/>
      <c r="AH184" s="1022"/>
      <c r="AI184" s="1022"/>
      <c r="AJ184" s="1023"/>
      <c r="AK184" s="29"/>
    </row>
    <row r="185" spans="1:37" ht="36.75" customHeight="1" x14ac:dyDescent="0.25">
      <c r="B185" s="784"/>
      <c r="C185" s="1024"/>
      <c r="D185" s="1025"/>
      <c r="E185" s="1025"/>
      <c r="F185" s="1025"/>
      <c r="G185" s="1025"/>
      <c r="H185" s="1025"/>
      <c r="I185" s="1025"/>
      <c r="J185" s="1025"/>
      <c r="K185" s="1025"/>
      <c r="L185" s="1025"/>
      <c r="M185" s="1025"/>
      <c r="N185" s="1025"/>
      <c r="O185" s="1025"/>
      <c r="P185" s="1025"/>
      <c r="Q185" s="1025"/>
      <c r="R185" s="1025"/>
      <c r="S185" s="1025"/>
      <c r="T185" s="1025"/>
      <c r="U185" s="1025"/>
      <c r="V185" s="1025"/>
      <c r="W185" s="1025"/>
      <c r="X185" s="1025"/>
      <c r="Y185" s="1025"/>
      <c r="Z185" s="1025"/>
      <c r="AA185" s="1025"/>
      <c r="AB185" s="1025"/>
      <c r="AC185" s="1025"/>
      <c r="AD185" s="1025"/>
      <c r="AE185" s="1025"/>
      <c r="AF185" s="1025"/>
      <c r="AG185" s="1025"/>
      <c r="AH185" s="1025"/>
      <c r="AI185" s="1025"/>
      <c r="AJ185" s="1026"/>
      <c r="AK185" s="29"/>
    </row>
    <row r="186" spans="1:37" ht="36.75" customHeight="1" x14ac:dyDescent="0.25">
      <c r="B186" s="180" t="s">
        <v>403</v>
      </c>
      <c r="C186" s="1016"/>
      <c r="D186" s="1016"/>
      <c r="E186" s="1016"/>
      <c r="F186" s="1016"/>
      <c r="G186" s="1019" t="s">
        <v>149</v>
      </c>
      <c r="H186" s="1019"/>
      <c r="I186" s="1016"/>
      <c r="J186" s="1016"/>
      <c r="K186" s="1016"/>
      <c r="L186" s="1016"/>
      <c r="M186" s="1016"/>
      <c r="N186" s="1016"/>
      <c r="O186" s="1016"/>
      <c r="P186" s="1016"/>
      <c r="Q186" s="1016"/>
      <c r="R186" s="1016"/>
      <c r="S186" s="1016"/>
      <c r="T186" s="1019" t="s">
        <v>404</v>
      </c>
      <c r="U186" s="1019"/>
      <c r="V186" s="1019"/>
      <c r="W186" s="1016"/>
      <c r="X186" s="1016"/>
      <c r="Y186" s="1016"/>
      <c r="Z186" s="1016"/>
      <c r="AA186" s="1016"/>
      <c r="AB186" s="1016"/>
      <c r="AC186" s="1016"/>
      <c r="AD186" s="1016"/>
      <c r="AE186" s="1016"/>
      <c r="AF186" s="771" t="s">
        <v>405</v>
      </c>
      <c r="AG186" s="771"/>
      <c r="AH186" s="771"/>
      <c r="AI186" s="771"/>
      <c r="AJ186" s="181" t="s">
        <v>179</v>
      </c>
      <c r="AK186" s="29"/>
    </row>
    <row r="187" spans="1:37" ht="36.75" customHeight="1" x14ac:dyDescent="0.25">
      <c r="B187" s="775"/>
      <c r="C187" s="854"/>
      <c r="D187" s="854"/>
      <c r="E187" s="854"/>
      <c r="F187" s="854"/>
      <c r="G187" s="868" t="s">
        <v>408</v>
      </c>
      <c r="H187" s="1020"/>
      <c r="I187" s="1020"/>
      <c r="J187" s="1020"/>
      <c r="K187" s="1020"/>
      <c r="L187" s="1020"/>
      <c r="M187" s="1020"/>
      <c r="N187" s="1020"/>
      <c r="O187" s="1020"/>
      <c r="P187" s="1020"/>
      <c r="Q187" s="1020"/>
      <c r="R187" s="1020"/>
      <c r="S187" s="1020"/>
      <c r="T187" s="1020"/>
      <c r="U187" s="1020"/>
      <c r="V187" s="870"/>
      <c r="W187" s="1017"/>
      <c r="X187" s="1018"/>
      <c r="Y187" s="1018"/>
      <c r="Z187" s="1018"/>
      <c r="AA187" s="1018"/>
      <c r="AB187" s="1018"/>
      <c r="AC187" s="1018"/>
      <c r="AD187" s="1018"/>
      <c r="AE187" s="1018"/>
      <c r="AF187" s="1018"/>
      <c r="AG187" s="1018"/>
      <c r="AH187" s="1018"/>
      <c r="AI187" s="1018"/>
      <c r="AJ187" s="1018"/>
      <c r="AK187" s="29"/>
    </row>
    <row r="188" spans="1:37" ht="36.75" customHeight="1" x14ac:dyDescent="0.25">
      <c r="B188" s="782" t="s">
        <v>409</v>
      </c>
      <c r="C188" s="772"/>
      <c r="D188" s="773"/>
      <c r="E188" s="773"/>
      <c r="F188" s="773"/>
      <c r="G188" s="773"/>
      <c r="H188" s="773"/>
      <c r="I188" s="773"/>
      <c r="J188" s="773"/>
      <c r="K188" s="773"/>
      <c r="L188" s="773"/>
      <c r="M188" s="773"/>
      <c r="N188" s="773"/>
      <c r="O188" s="773"/>
      <c r="P188" s="773"/>
      <c r="Q188" s="773"/>
      <c r="R188" s="773"/>
      <c r="S188" s="773"/>
      <c r="T188" s="773"/>
      <c r="U188" s="773"/>
      <c r="V188" s="773"/>
      <c r="W188" s="773"/>
      <c r="X188" s="773"/>
      <c r="Y188" s="773"/>
      <c r="Z188" s="773"/>
      <c r="AA188" s="773"/>
      <c r="AB188" s="773"/>
      <c r="AC188" s="773"/>
      <c r="AD188" s="773"/>
      <c r="AE188" s="773"/>
      <c r="AF188" s="773"/>
      <c r="AG188" s="773"/>
      <c r="AH188" s="773"/>
      <c r="AI188" s="773"/>
      <c r="AJ188" s="774"/>
      <c r="AK188" s="29"/>
    </row>
    <row r="189" spans="1:37" ht="36.75" customHeight="1" x14ac:dyDescent="0.25">
      <c r="B189" s="784"/>
      <c r="C189" s="775"/>
      <c r="D189" s="776"/>
      <c r="E189" s="776"/>
      <c r="F189" s="776"/>
      <c r="G189" s="776"/>
      <c r="H189" s="776"/>
      <c r="I189" s="776"/>
      <c r="J189" s="776"/>
      <c r="K189" s="776"/>
      <c r="L189" s="776"/>
      <c r="M189" s="776"/>
      <c r="N189" s="776"/>
      <c r="O189" s="776"/>
      <c r="P189" s="776"/>
      <c r="Q189" s="776"/>
      <c r="R189" s="776"/>
      <c r="S189" s="776"/>
      <c r="T189" s="776"/>
      <c r="U189" s="776"/>
      <c r="V189" s="776"/>
      <c r="W189" s="776"/>
      <c r="X189" s="776"/>
      <c r="Y189" s="776"/>
      <c r="Z189" s="776"/>
      <c r="AA189" s="776"/>
      <c r="AB189" s="776"/>
      <c r="AC189" s="776"/>
      <c r="AD189" s="776"/>
      <c r="AE189" s="776"/>
      <c r="AF189" s="776"/>
      <c r="AG189" s="776"/>
      <c r="AH189" s="776"/>
      <c r="AI189" s="776"/>
      <c r="AJ189" s="777"/>
      <c r="AK189" s="29"/>
    </row>
    <row r="190" spans="1:37" ht="36.75" customHeight="1" x14ac:dyDescent="0.25">
      <c r="B190" s="180" t="s">
        <v>403</v>
      </c>
      <c r="C190" s="771"/>
      <c r="D190" s="771"/>
      <c r="E190" s="771"/>
      <c r="F190" s="771"/>
      <c r="G190" s="1019" t="s">
        <v>149</v>
      </c>
      <c r="H190" s="1019"/>
      <c r="I190" s="1016"/>
      <c r="J190" s="1016"/>
      <c r="K190" s="1016"/>
      <c r="L190" s="1016"/>
      <c r="M190" s="1016"/>
      <c r="N190" s="1016"/>
      <c r="O190" s="1016"/>
      <c r="P190" s="1016"/>
      <c r="Q190" s="1016"/>
      <c r="R190" s="1016"/>
      <c r="S190" s="1016"/>
      <c r="T190" s="1019" t="s">
        <v>404</v>
      </c>
      <c r="U190" s="1019"/>
      <c r="V190" s="1019"/>
      <c r="W190" s="771"/>
      <c r="X190" s="771"/>
      <c r="Y190" s="771"/>
      <c r="Z190" s="771"/>
      <c r="AA190" s="771"/>
      <c r="AB190" s="771"/>
      <c r="AC190" s="771"/>
      <c r="AD190" s="771"/>
      <c r="AE190" s="771"/>
      <c r="AF190" s="771" t="s">
        <v>405</v>
      </c>
      <c r="AG190" s="771"/>
      <c r="AH190" s="771"/>
      <c r="AI190" s="771"/>
      <c r="AJ190" s="181"/>
      <c r="AK190" s="29"/>
    </row>
    <row r="191" spans="1:37" ht="36.75" customHeight="1" x14ac:dyDescent="0.25">
      <c r="B191" s="775"/>
      <c r="C191" s="854"/>
      <c r="D191" s="854"/>
      <c r="E191" s="854"/>
      <c r="F191" s="854"/>
      <c r="G191" s="868" t="s">
        <v>410</v>
      </c>
      <c r="H191" s="1020"/>
      <c r="I191" s="1020"/>
      <c r="J191" s="1020"/>
      <c r="K191" s="1020"/>
      <c r="L191" s="1020"/>
      <c r="M191" s="1020"/>
      <c r="N191" s="1020"/>
      <c r="O191" s="1020"/>
      <c r="P191" s="1020"/>
      <c r="Q191" s="1020"/>
      <c r="R191" s="1020"/>
      <c r="S191" s="1020"/>
      <c r="T191" s="1020"/>
      <c r="U191" s="1020"/>
      <c r="V191" s="870"/>
      <c r="W191" s="1017"/>
      <c r="X191" s="1018"/>
      <c r="Y191" s="1018"/>
      <c r="Z191" s="1018"/>
      <c r="AA191" s="1018"/>
      <c r="AB191" s="1018"/>
      <c r="AC191" s="1018"/>
      <c r="AD191" s="1018"/>
      <c r="AE191" s="1018"/>
      <c r="AF191" s="1018"/>
      <c r="AG191" s="1018"/>
      <c r="AH191" s="1018"/>
      <c r="AI191" s="1018"/>
      <c r="AJ191" s="1018"/>
      <c r="AK191" s="29"/>
    </row>
    <row r="192" spans="1:37" ht="36.75" customHeight="1" x14ac:dyDescent="0.25">
      <c r="B192" s="782" t="s">
        <v>411</v>
      </c>
      <c r="C192" s="772"/>
      <c r="D192" s="773"/>
      <c r="E192" s="773"/>
      <c r="F192" s="773"/>
      <c r="G192" s="773"/>
      <c r="H192" s="773"/>
      <c r="I192" s="773"/>
      <c r="J192" s="773"/>
      <c r="K192" s="773"/>
      <c r="L192" s="773"/>
      <c r="M192" s="773"/>
      <c r="N192" s="773"/>
      <c r="O192" s="773"/>
      <c r="P192" s="773"/>
      <c r="Q192" s="773"/>
      <c r="R192" s="773"/>
      <c r="S192" s="773"/>
      <c r="T192" s="773"/>
      <c r="U192" s="773"/>
      <c r="V192" s="773"/>
      <c r="W192" s="773"/>
      <c r="X192" s="773"/>
      <c r="Y192" s="773"/>
      <c r="Z192" s="773"/>
      <c r="AA192" s="773"/>
      <c r="AB192" s="773"/>
      <c r="AC192" s="773"/>
      <c r="AD192" s="773"/>
      <c r="AE192" s="773"/>
      <c r="AF192" s="773"/>
      <c r="AG192" s="773"/>
      <c r="AH192" s="773"/>
      <c r="AI192" s="773"/>
      <c r="AJ192" s="774"/>
      <c r="AK192" s="29"/>
    </row>
    <row r="193" spans="2:37" ht="36.75" customHeight="1" x14ac:dyDescent="0.25">
      <c r="B193" s="784"/>
      <c r="C193" s="775"/>
      <c r="D193" s="776"/>
      <c r="E193" s="776"/>
      <c r="F193" s="776"/>
      <c r="G193" s="776"/>
      <c r="H193" s="776"/>
      <c r="I193" s="776"/>
      <c r="J193" s="776"/>
      <c r="K193" s="776"/>
      <c r="L193" s="776"/>
      <c r="M193" s="776"/>
      <c r="N193" s="776"/>
      <c r="O193" s="776"/>
      <c r="P193" s="776"/>
      <c r="Q193" s="776"/>
      <c r="R193" s="776"/>
      <c r="S193" s="776"/>
      <c r="T193" s="776"/>
      <c r="U193" s="776"/>
      <c r="V193" s="776"/>
      <c r="W193" s="776"/>
      <c r="X193" s="776"/>
      <c r="Y193" s="776"/>
      <c r="Z193" s="776"/>
      <c r="AA193" s="776"/>
      <c r="AB193" s="776"/>
      <c r="AC193" s="776"/>
      <c r="AD193" s="776"/>
      <c r="AE193" s="776"/>
      <c r="AF193" s="776"/>
      <c r="AG193" s="776"/>
      <c r="AH193" s="776"/>
      <c r="AI193" s="776"/>
      <c r="AJ193" s="777"/>
      <c r="AK193" s="29"/>
    </row>
    <row r="194" spans="2:37" ht="36.75" customHeight="1" x14ac:dyDescent="0.25">
      <c r="B194" s="180" t="s">
        <v>403</v>
      </c>
      <c r="C194" s="771"/>
      <c r="D194" s="771"/>
      <c r="E194" s="771"/>
      <c r="F194" s="771"/>
      <c r="G194" s="1019" t="s">
        <v>149</v>
      </c>
      <c r="H194" s="1019"/>
      <c r="I194" s="1016"/>
      <c r="J194" s="1016"/>
      <c r="K194" s="1016"/>
      <c r="L194" s="1016"/>
      <c r="M194" s="1016"/>
      <c r="N194" s="1016"/>
      <c r="O194" s="1016"/>
      <c r="P194" s="1016"/>
      <c r="Q194" s="1016"/>
      <c r="R194" s="1016"/>
      <c r="S194" s="1016"/>
      <c r="T194" s="1019" t="s">
        <v>404</v>
      </c>
      <c r="U194" s="1019"/>
      <c r="V194" s="1019"/>
      <c r="W194" s="771"/>
      <c r="X194" s="771"/>
      <c r="Y194" s="771"/>
      <c r="Z194" s="771"/>
      <c r="AA194" s="771"/>
      <c r="AB194" s="771"/>
      <c r="AC194" s="771"/>
      <c r="AD194" s="771"/>
      <c r="AE194" s="771"/>
      <c r="AF194" s="771" t="s">
        <v>405</v>
      </c>
      <c r="AG194" s="771"/>
      <c r="AH194" s="771"/>
      <c r="AI194" s="771"/>
      <c r="AJ194" s="181"/>
      <c r="AK194" s="29"/>
    </row>
    <row r="195" spans="2:37" ht="36.75" customHeight="1" x14ac:dyDescent="0.25">
      <c r="B195" s="775"/>
      <c r="C195" s="854"/>
      <c r="D195" s="854"/>
      <c r="E195" s="854"/>
      <c r="F195" s="854"/>
      <c r="G195" s="868" t="s">
        <v>412</v>
      </c>
      <c r="H195" s="1020"/>
      <c r="I195" s="1020"/>
      <c r="J195" s="1020"/>
      <c r="K195" s="1020"/>
      <c r="L195" s="1020"/>
      <c r="M195" s="1020"/>
      <c r="N195" s="1020"/>
      <c r="O195" s="1020"/>
      <c r="P195" s="1020"/>
      <c r="Q195" s="1020"/>
      <c r="R195" s="1020"/>
      <c r="S195" s="1020"/>
      <c r="T195" s="1020"/>
      <c r="U195" s="1020"/>
      <c r="V195" s="870"/>
      <c r="W195" s="1017"/>
      <c r="X195" s="1018"/>
      <c r="Y195" s="1018"/>
      <c r="Z195" s="1018"/>
      <c r="AA195" s="1018"/>
      <c r="AB195" s="1018"/>
      <c r="AC195" s="1018"/>
      <c r="AD195" s="1018"/>
      <c r="AE195" s="1018"/>
      <c r="AF195" s="1018"/>
      <c r="AG195" s="1018"/>
      <c r="AH195" s="1018"/>
      <c r="AI195" s="1018"/>
      <c r="AJ195" s="1018"/>
      <c r="AK195" s="29"/>
    </row>
    <row r="196" spans="2:37" ht="36.75" customHeight="1" x14ac:dyDescent="0.25">
      <c r="B196" s="782" t="s">
        <v>413</v>
      </c>
      <c r="C196" s="772"/>
      <c r="D196" s="773"/>
      <c r="E196" s="773"/>
      <c r="F196" s="773"/>
      <c r="G196" s="773"/>
      <c r="H196" s="773"/>
      <c r="I196" s="773"/>
      <c r="J196" s="773"/>
      <c r="K196" s="773"/>
      <c r="L196" s="773"/>
      <c r="M196" s="773"/>
      <c r="N196" s="773"/>
      <c r="O196" s="773"/>
      <c r="P196" s="773"/>
      <c r="Q196" s="773"/>
      <c r="R196" s="773"/>
      <c r="S196" s="773"/>
      <c r="T196" s="773"/>
      <c r="U196" s="773"/>
      <c r="V196" s="773"/>
      <c r="W196" s="773"/>
      <c r="X196" s="773"/>
      <c r="Y196" s="773"/>
      <c r="Z196" s="773"/>
      <c r="AA196" s="773"/>
      <c r="AB196" s="773"/>
      <c r="AC196" s="773"/>
      <c r="AD196" s="773"/>
      <c r="AE196" s="773"/>
      <c r="AF196" s="773"/>
      <c r="AG196" s="773"/>
      <c r="AH196" s="773"/>
      <c r="AI196" s="773"/>
      <c r="AJ196" s="774"/>
      <c r="AK196" s="29"/>
    </row>
    <row r="197" spans="2:37" ht="36.75" customHeight="1" x14ac:dyDescent="0.25">
      <c r="B197" s="784"/>
      <c r="C197" s="775"/>
      <c r="D197" s="776"/>
      <c r="E197" s="776"/>
      <c r="F197" s="776"/>
      <c r="G197" s="776"/>
      <c r="H197" s="776"/>
      <c r="I197" s="776"/>
      <c r="J197" s="776"/>
      <c r="K197" s="776"/>
      <c r="L197" s="776"/>
      <c r="M197" s="776"/>
      <c r="N197" s="776"/>
      <c r="O197" s="776"/>
      <c r="P197" s="776"/>
      <c r="Q197" s="776"/>
      <c r="R197" s="776"/>
      <c r="S197" s="776"/>
      <c r="T197" s="776"/>
      <c r="U197" s="776"/>
      <c r="V197" s="776"/>
      <c r="W197" s="776"/>
      <c r="X197" s="776"/>
      <c r="Y197" s="776"/>
      <c r="Z197" s="776"/>
      <c r="AA197" s="776"/>
      <c r="AB197" s="776"/>
      <c r="AC197" s="776"/>
      <c r="AD197" s="776"/>
      <c r="AE197" s="776"/>
      <c r="AF197" s="776"/>
      <c r="AG197" s="776"/>
      <c r="AH197" s="776"/>
      <c r="AI197" s="776"/>
      <c r="AJ197" s="777"/>
      <c r="AK197" s="29"/>
    </row>
    <row r="198" spans="2:37" ht="36.75" customHeight="1" x14ac:dyDescent="0.25">
      <c r="B198" s="180" t="s">
        <v>403</v>
      </c>
      <c r="C198" s="771"/>
      <c r="D198" s="771"/>
      <c r="E198" s="771"/>
      <c r="F198" s="771"/>
      <c r="G198" s="1019" t="s">
        <v>149</v>
      </c>
      <c r="H198" s="1019"/>
      <c r="I198" s="1016"/>
      <c r="J198" s="1016"/>
      <c r="K198" s="1016"/>
      <c r="L198" s="1016"/>
      <c r="M198" s="1016"/>
      <c r="N198" s="1016"/>
      <c r="O198" s="1016"/>
      <c r="P198" s="1016"/>
      <c r="Q198" s="1016"/>
      <c r="R198" s="1016"/>
      <c r="S198" s="1016"/>
      <c r="T198" s="1019" t="s">
        <v>404</v>
      </c>
      <c r="U198" s="1019"/>
      <c r="V198" s="1019"/>
      <c r="W198" s="771"/>
      <c r="X198" s="771"/>
      <c r="Y198" s="771"/>
      <c r="Z198" s="771"/>
      <c r="AA198" s="771"/>
      <c r="AB198" s="771"/>
      <c r="AC198" s="771"/>
      <c r="AD198" s="771"/>
      <c r="AE198" s="771"/>
      <c r="AF198" s="771" t="s">
        <v>405</v>
      </c>
      <c r="AG198" s="771"/>
      <c r="AH198" s="771"/>
      <c r="AI198" s="771"/>
      <c r="AJ198" s="181"/>
      <c r="AK198" s="29"/>
    </row>
    <row r="199" spans="2:37" ht="36.75" customHeight="1" x14ac:dyDescent="0.25">
      <c r="B199" s="30"/>
      <c r="C199" s="31"/>
      <c r="D199" s="31"/>
      <c r="E199" s="31"/>
      <c r="F199" s="31"/>
      <c r="G199" s="31"/>
      <c r="H199" s="32"/>
      <c r="I199" s="32"/>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29"/>
      <c r="AI199" s="29"/>
      <c r="AJ199" s="29"/>
      <c r="AK199" s="29"/>
    </row>
  </sheetData>
  <mergeCells count="2165">
    <mergeCell ref="AF94:AG94"/>
    <mergeCell ref="T95:U95"/>
    <mergeCell ref="R95:S95"/>
    <mergeCell ref="F145:G145"/>
    <mergeCell ref="F146:G146"/>
    <mergeCell ref="J140:K140"/>
    <mergeCell ref="F144:G144"/>
    <mergeCell ref="J146:K146"/>
    <mergeCell ref="F150:G150"/>
    <mergeCell ref="F147:G147"/>
    <mergeCell ref="F141:G141"/>
    <mergeCell ref="F142:G142"/>
    <mergeCell ref="F143:G143"/>
    <mergeCell ref="N129:O129"/>
    <mergeCell ref="Z107:AA107"/>
    <mergeCell ref="J135:K135"/>
    <mergeCell ref="L135:M135"/>
    <mergeCell ref="N135:O135"/>
    <mergeCell ref="P135:Q135"/>
    <mergeCell ref="V126:W126"/>
    <mergeCell ref="L131:M131"/>
    <mergeCell ref="P126:Q126"/>
    <mergeCell ref="R126:S126"/>
    <mergeCell ref="T126:U126"/>
    <mergeCell ref="N125:O125"/>
    <mergeCell ref="AD110:AE110"/>
    <mergeCell ref="P118:Q118"/>
    <mergeCell ref="F2:AJ3"/>
    <mergeCell ref="Z99:AA99"/>
    <mergeCell ref="F41:G41"/>
    <mergeCell ref="H40:H41"/>
    <mergeCell ref="X107:Y107"/>
    <mergeCell ref="F118:G118"/>
    <mergeCell ref="F128:G128"/>
    <mergeCell ref="L142:M142"/>
    <mergeCell ref="L146:M146"/>
    <mergeCell ref="AB126:AC126"/>
    <mergeCell ref="X140:Y140"/>
    <mergeCell ref="Z140:AA140"/>
    <mergeCell ref="F120:G120"/>
    <mergeCell ref="AB140:AC140"/>
    <mergeCell ref="H122:H123"/>
    <mergeCell ref="AB128:AC128"/>
    <mergeCell ref="R55:S55"/>
    <mergeCell ref="R65:S65"/>
    <mergeCell ref="P55:Q55"/>
    <mergeCell ref="N70:O70"/>
    <mergeCell ref="F59:G59"/>
    <mergeCell ref="I59:I62"/>
    <mergeCell ref="V59:W59"/>
    <mergeCell ref="Z59:AA59"/>
    <mergeCell ref="X53:Y53"/>
    <mergeCell ref="F60:G60"/>
    <mergeCell ref="AF89:AG89"/>
    <mergeCell ref="N86:O86"/>
    <mergeCell ref="P86:Q86"/>
    <mergeCell ref="L86:M86"/>
    <mergeCell ref="AF90:AG90"/>
    <mergeCell ref="X88:Y88"/>
    <mergeCell ref="AB88:AC88"/>
    <mergeCell ref="X99:Y99"/>
    <mergeCell ref="AB99:AC99"/>
    <mergeCell ref="AD88:AE88"/>
    <mergeCell ref="AF88:AG88"/>
    <mergeCell ref="X96:Y96"/>
    <mergeCell ref="Z88:AA88"/>
    <mergeCell ref="AF98:AG98"/>
    <mergeCell ref="Z94:AA94"/>
    <mergeCell ref="R107:S107"/>
    <mergeCell ref="X86:Y86"/>
    <mergeCell ref="Z86:AA86"/>
    <mergeCell ref="AB86:AC86"/>
    <mergeCell ref="N97:O97"/>
    <mergeCell ref="R97:S97"/>
    <mergeCell ref="F131:G131"/>
    <mergeCell ref="Z90:AA90"/>
    <mergeCell ref="AB90:AC90"/>
    <mergeCell ref="AD90:AE90"/>
    <mergeCell ref="F109:G109"/>
    <mergeCell ref="F110:G110"/>
    <mergeCell ref="F113:G113"/>
    <mergeCell ref="R127:S127"/>
    <mergeCell ref="V97:W97"/>
    <mergeCell ref="V96:W96"/>
    <mergeCell ref="R99:S99"/>
    <mergeCell ref="T99:U99"/>
    <mergeCell ref="V99:W99"/>
    <mergeCell ref="I101:I109"/>
    <mergeCell ref="F94:G94"/>
    <mergeCell ref="F101:G101"/>
    <mergeCell ref="F106:G106"/>
    <mergeCell ref="AD128:AE128"/>
    <mergeCell ref="AF126:AG126"/>
    <mergeCell ref="V114:W114"/>
    <mergeCell ref="AF96:AG96"/>
    <mergeCell ref="AD95:AE95"/>
    <mergeCell ref="AF95:AG95"/>
    <mergeCell ref="AD121:AE121"/>
    <mergeCell ref="AD100:AE100"/>
    <mergeCell ref="AD119:AE119"/>
    <mergeCell ref="AF119:AG119"/>
    <mergeCell ref="AF135:AG135"/>
    <mergeCell ref="Z132:AA132"/>
    <mergeCell ref="N114:O114"/>
    <mergeCell ref="P114:Q114"/>
    <mergeCell ref="R120:S120"/>
    <mergeCell ref="AB116:AC116"/>
    <mergeCell ref="Z121:AA121"/>
    <mergeCell ref="AB121:AC121"/>
    <mergeCell ref="Z114:AA114"/>
    <mergeCell ref="AF130:AG130"/>
    <mergeCell ref="R135:S135"/>
    <mergeCell ref="T135:U135"/>
    <mergeCell ref="AF132:AG132"/>
    <mergeCell ref="AB127:AC127"/>
    <mergeCell ref="V113:W113"/>
    <mergeCell ref="P130:Q130"/>
    <mergeCell ref="AD99:AE99"/>
    <mergeCell ref="AF99:AG99"/>
    <mergeCell ref="AF97:AG97"/>
    <mergeCell ref="T108:U108"/>
    <mergeCell ref="AF108:AG108"/>
    <mergeCell ref="Z98:AA98"/>
    <mergeCell ref="V98:W98"/>
    <mergeCell ref="AB107:AC107"/>
    <mergeCell ref="J127:K127"/>
    <mergeCell ref="V135:W135"/>
    <mergeCell ref="X135:Y135"/>
    <mergeCell ref="Z135:AA135"/>
    <mergeCell ref="AB135:AC135"/>
    <mergeCell ref="AD135:AE135"/>
    <mergeCell ref="J95:K95"/>
    <mergeCell ref="P107:Q107"/>
    <mergeCell ref="J107:K107"/>
    <mergeCell ref="X130:Y130"/>
    <mergeCell ref="Z129:AA129"/>
    <mergeCell ref="Z127:AA127"/>
    <mergeCell ref="AD129:AE129"/>
    <mergeCell ref="AD130:AE130"/>
    <mergeCell ref="AB134:AC134"/>
    <mergeCell ref="AF122:AG122"/>
    <mergeCell ref="AD120:AE120"/>
    <mergeCell ref="AF120:AG120"/>
    <mergeCell ref="AD126:AE126"/>
    <mergeCell ref="AF129:AG129"/>
    <mergeCell ref="X121:Y121"/>
    <mergeCell ref="N112:O112"/>
    <mergeCell ref="P112:Q112"/>
    <mergeCell ref="X129:Y129"/>
    <mergeCell ref="P128:Q128"/>
    <mergeCell ref="P123:Q123"/>
    <mergeCell ref="Z53:AA53"/>
    <mergeCell ref="X81:Y81"/>
    <mergeCell ref="AD84:AE84"/>
    <mergeCell ref="AB81:AC81"/>
    <mergeCell ref="V112:W112"/>
    <mergeCell ref="J86:K86"/>
    <mergeCell ref="T58:U58"/>
    <mergeCell ref="J131:K131"/>
    <mergeCell ref="P127:Q127"/>
    <mergeCell ref="J130:K130"/>
    <mergeCell ref="J123:K123"/>
    <mergeCell ref="L123:M123"/>
    <mergeCell ref="X114:Y114"/>
    <mergeCell ref="P119:Q119"/>
    <mergeCell ref="P102:Q102"/>
    <mergeCell ref="P136:Q136"/>
    <mergeCell ref="J99:K99"/>
    <mergeCell ref="L99:M99"/>
    <mergeCell ref="P98:Q98"/>
    <mergeCell ref="N120:O120"/>
    <mergeCell ref="J88:K88"/>
    <mergeCell ref="L122:M122"/>
    <mergeCell ref="N123:O123"/>
    <mergeCell ref="L112:M112"/>
    <mergeCell ref="L96:M96"/>
    <mergeCell ref="P93:Q93"/>
    <mergeCell ref="R93:S93"/>
    <mergeCell ref="R90:S90"/>
    <mergeCell ref="T90:U90"/>
    <mergeCell ref="V90:W90"/>
    <mergeCell ref="X90:Y90"/>
    <mergeCell ref="J136:K136"/>
    <mergeCell ref="D171:E171"/>
    <mergeCell ref="F161:G161"/>
    <mergeCell ref="F171:G171"/>
    <mergeCell ref="F162:G162"/>
    <mergeCell ref="F163:G163"/>
    <mergeCell ref="L71:M71"/>
    <mergeCell ref="J71:K71"/>
    <mergeCell ref="J75:K75"/>
    <mergeCell ref="L57:M57"/>
    <mergeCell ref="P65:Q65"/>
    <mergeCell ref="L65:M65"/>
    <mergeCell ref="L66:M66"/>
    <mergeCell ref="N68:O68"/>
    <mergeCell ref="J62:K62"/>
    <mergeCell ref="J66:K66"/>
    <mergeCell ref="N60:O60"/>
    <mergeCell ref="R77:S77"/>
    <mergeCell ref="N76:O76"/>
    <mergeCell ref="P76:Q76"/>
    <mergeCell ref="P77:Q77"/>
    <mergeCell ref="L87:M87"/>
    <mergeCell ref="N87:O87"/>
    <mergeCell ref="P87:Q87"/>
    <mergeCell ref="P95:Q95"/>
    <mergeCell ref="F129:G129"/>
    <mergeCell ref="F130:G130"/>
    <mergeCell ref="F88:G88"/>
    <mergeCell ref="F99:G99"/>
    <mergeCell ref="F90:G90"/>
    <mergeCell ref="H95:H97"/>
    <mergeCell ref="L88:M88"/>
    <mergeCell ref="F134:G134"/>
    <mergeCell ref="AF64:AG64"/>
    <mergeCell ref="L37:M37"/>
    <mergeCell ref="N37:O37"/>
    <mergeCell ref="P66:Q66"/>
    <mergeCell ref="R91:S91"/>
    <mergeCell ref="AD62:AE62"/>
    <mergeCell ref="AF62:AG62"/>
    <mergeCell ref="P37:Q37"/>
    <mergeCell ref="R37:S37"/>
    <mergeCell ref="T37:U37"/>
    <mergeCell ref="V37:W37"/>
    <mergeCell ref="X37:Y37"/>
    <mergeCell ref="Z37:AA37"/>
    <mergeCell ref="AB37:AC37"/>
    <mergeCell ref="AD37:AE37"/>
    <mergeCell ref="AB59:AC59"/>
    <mergeCell ref="AD59:AE59"/>
    <mergeCell ref="AF59:AG59"/>
    <mergeCell ref="AF37:AG37"/>
    <mergeCell ref="R62:S62"/>
    <mergeCell ref="N83:O83"/>
    <mergeCell ref="R88:S88"/>
    <mergeCell ref="AF48:AG48"/>
    <mergeCell ref="AF77:AG77"/>
    <mergeCell ref="X70:Y70"/>
    <mergeCell ref="Z70:AA70"/>
    <mergeCell ref="R86:S86"/>
    <mergeCell ref="T86:U86"/>
    <mergeCell ref="V86:W86"/>
    <mergeCell ref="P68:Q68"/>
    <mergeCell ref="AF58:AG58"/>
    <mergeCell ref="V87:W87"/>
    <mergeCell ref="B2:E4"/>
    <mergeCell ref="F4:AJ4"/>
    <mergeCell ref="F17:G17"/>
    <mergeCell ref="F21:G21"/>
    <mergeCell ref="F22:G22"/>
    <mergeCell ref="F24:G24"/>
    <mergeCell ref="F25:G25"/>
    <mergeCell ref="F26:G26"/>
    <mergeCell ref="F27:G27"/>
    <mergeCell ref="L98:M98"/>
    <mergeCell ref="L124:M124"/>
    <mergeCell ref="N77:O77"/>
    <mergeCell ref="F96:G96"/>
    <mergeCell ref="J118:K118"/>
    <mergeCell ref="L118:M118"/>
    <mergeCell ref="N118:O118"/>
    <mergeCell ref="J101:K101"/>
    <mergeCell ref="F87:G87"/>
    <mergeCell ref="F97:G97"/>
    <mergeCell ref="N96:O96"/>
    <mergeCell ref="P96:Q96"/>
    <mergeCell ref="L106:M106"/>
    <mergeCell ref="F122:G122"/>
    <mergeCell ref="F123:G123"/>
    <mergeCell ref="F124:G124"/>
    <mergeCell ref="F111:G111"/>
    <mergeCell ref="F102:G102"/>
    <mergeCell ref="N124:O124"/>
    <mergeCell ref="J98:K98"/>
    <mergeCell ref="B6:C6"/>
    <mergeCell ref="B7:C7"/>
    <mergeCell ref="D6:W6"/>
    <mergeCell ref="AI6:AJ7"/>
    <mergeCell ref="F48:G48"/>
    <mergeCell ref="F49:G49"/>
    <mergeCell ref="F47:G47"/>
    <mergeCell ref="F50:G50"/>
    <mergeCell ref="F51:G51"/>
    <mergeCell ref="J50:K50"/>
    <mergeCell ref="L50:M50"/>
    <mergeCell ref="T42:U42"/>
    <mergeCell ref="V42:W42"/>
    <mergeCell ref="F28:G28"/>
    <mergeCell ref="F29:G29"/>
    <mergeCell ref="T18:U18"/>
    <mergeCell ref="V27:W27"/>
    <mergeCell ref="F31:G31"/>
    <mergeCell ref="F30:G30"/>
    <mergeCell ref="F33:G33"/>
    <mergeCell ref="D7:W7"/>
    <mergeCell ref="X6:AH7"/>
    <mergeCell ref="L41:M41"/>
    <mergeCell ref="N41:O41"/>
    <mergeCell ref="P41:Q41"/>
    <mergeCell ref="N42:O42"/>
    <mergeCell ref="P42:Q42"/>
    <mergeCell ref="J34:K34"/>
    <mergeCell ref="N35:O35"/>
    <mergeCell ref="P35:Q35"/>
    <mergeCell ref="AF33:AG33"/>
    <mergeCell ref="R30:S30"/>
    <mergeCell ref="T30:U30"/>
    <mergeCell ref="P29:Q29"/>
    <mergeCell ref="R29:S29"/>
    <mergeCell ref="F76:G76"/>
    <mergeCell ref="J106:K106"/>
    <mergeCell ref="L148:M148"/>
    <mergeCell ref="T98:U98"/>
    <mergeCell ref="F127:G127"/>
    <mergeCell ref="L127:M127"/>
    <mergeCell ref="J110:K110"/>
    <mergeCell ref="L110:M110"/>
    <mergeCell ref="L77:M77"/>
    <mergeCell ref="F100:G100"/>
    <mergeCell ref="F82:G82"/>
    <mergeCell ref="F93:G93"/>
    <mergeCell ref="F103:G103"/>
    <mergeCell ref="F95:G95"/>
    <mergeCell ref="F66:G66"/>
    <mergeCell ref="F67:G67"/>
    <mergeCell ref="F71:G71"/>
    <mergeCell ref="F75:G75"/>
    <mergeCell ref="F98:G98"/>
    <mergeCell ref="F138:G138"/>
    <mergeCell ref="F139:G139"/>
    <mergeCell ref="F136:G136"/>
    <mergeCell ref="F135:G135"/>
    <mergeCell ref="J124:K124"/>
    <mergeCell ref="L108:M108"/>
    <mergeCell ref="L119:M119"/>
    <mergeCell ref="N99:O99"/>
    <mergeCell ref="P99:Q99"/>
    <mergeCell ref="L114:M114"/>
    <mergeCell ref="J90:K90"/>
    <mergeCell ref="N136:O136"/>
    <mergeCell ref="J134:K134"/>
    <mergeCell ref="H154:H163"/>
    <mergeCell ref="H34:H35"/>
    <mergeCell ref="H45:H48"/>
    <mergeCell ref="H149:H153"/>
    <mergeCell ref="H128:H147"/>
    <mergeCell ref="H84:H94"/>
    <mergeCell ref="H55:H58"/>
    <mergeCell ref="H78:H80"/>
    <mergeCell ref="H70:H77"/>
    <mergeCell ref="J37:K37"/>
    <mergeCell ref="R54:S54"/>
    <mergeCell ref="J53:K53"/>
    <mergeCell ref="J41:K41"/>
    <mergeCell ref="L107:M107"/>
    <mergeCell ref="N107:O107"/>
    <mergeCell ref="L136:M136"/>
    <mergeCell ref="L44:M44"/>
    <mergeCell ref="L90:M90"/>
    <mergeCell ref="N90:O90"/>
    <mergeCell ref="P91:Q91"/>
    <mergeCell ref="J81:K81"/>
    <mergeCell ref="L81:M81"/>
    <mergeCell ref="N134:O134"/>
    <mergeCell ref="N140:O140"/>
    <mergeCell ref="L76:M76"/>
    <mergeCell ref="L147:M147"/>
    <mergeCell ref="J120:K120"/>
    <mergeCell ref="L120:M120"/>
    <mergeCell ref="I84:I94"/>
    <mergeCell ref="I95:I100"/>
    <mergeCell ref="L130:M130"/>
    <mergeCell ref="J109:K109"/>
    <mergeCell ref="L109:M109"/>
    <mergeCell ref="L126:M126"/>
    <mergeCell ref="L150:M150"/>
    <mergeCell ref="T88:U88"/>
    <mergeCell ref="V88:W88"/>
    <mergeCell ref="T97:U97"/>
    <mergeCell ref="T107:U107"/>
    <mergeCell ref="V107:W107"/>
    <mergeCell ref="R128:S128"/>
    <mergeCell ref="T128:U128"/>
    <mergeCell ref="P92:Q92"/>
    <mergeCell ref="T92:U92"/>
    <mergeCell ref="R124:S124"/>
    <mergeCell ref="V130:W130"/>
    <mergeCell ref="V149:W149"/>
    <mergeCell ref="V140:W140"/>
    <mergeCell ref="J142:K142"/>
    <mergeCell ref="J96:K96"/>
    <mergeCell ref="J76:K76"/>
    <mergeCell ref="P90:Q90"/>
    <mergeCell ref="L95:M95"/>
    <mergeCell ref="N93:O93"/>
    <mergeCell ref="P88:Q88"/>
    <mergeCell ref="N88:O88"/>
    <mergeCell ref="E63:E77"/>
    <mergeCell ref="E78:E83"/>
    <mergeCell ref="E84:E94"/>
    <mergeCell ref="E95:E100"/>
    <mergeCell ref="E101:E109"/>
    <mergeCell ref="E110:E127"/>
    <mergeCell ref="E128:E153"/>
    <mergeCell ref="T141:U141"/>
    <mergeCell ref="V141:W141"/>
    <mergeCell ref="X141:Y141"/>
    <mergeCell ref="J143:K143"/>
    <mergeCell ref="L143:M143"/>
    <mergeCell ref="T116:U116"/>
    <mergeCell ref="V116:W116"/>
    <mergeCell ref="X116:Y116"/>
    <mergeCell ref="V122:W122"/>
    <mergeCell ref="X122:Y122"/>
    <mergeCell ref="F65:G65"/>
    <mergeCell ref="F81:G81"/>
    <mergeCell ref="F78:G78"/>
    <mergeCell ref="F68:G68"/>
    <mergeCell ref="F69:G69"/>
    <mergeCell ref="F70:G70"/>
    <mergeCell ref="F72:G72"/>
    <mergeCell ref="H65:H68"/>
    <mergeCell ref="L67:M67"/>
    <mergeCell ref="J70:K70"/>
    <mergeCell ref="L70:M70"/>
    <mergeCell ref="J63:K63"/>
    <mergeCell ref="L63:M63"/>
    <mergeCell ref="F132:G132"/>
    <mergeCell ref="F133:G133"/>
    <mergeCell ref="N92:O92"/>
    <mergeCell ref="T123:U123"/>
    <mergeCell ref="T127:U127"/>
    <mergeCell ref="R112:S112"/>
    <mergeCell ref="T112:U112"/>
    <mergeCell ref="T105:U105"/>
    <mergeCell ref="F119:G119"/>
    <mergeCell ref="H110:H119"/>
    <mergeCell ref="N116:O116"/>
    <mergeCell ref="J114:K114"/>
    <mergeCell ref="J93:K93"/>
    <mergeCell ref="L93:M93"/>
    <mergeCell ref="T149:U149"/>
    <mergeCell ref="T138:U138"/>
    <mergeCell ref="T140:U140"/>
    <mergeCell ref="R150:S150"/>
    <mergeCell ref="R123:S123"/>
    <mergeCell ref="R114:S114"/>
    <mergeCell ref="T121:U121"/>
    <mergeCell ref="N131:O131"/>
    <mergeCell ref="P131:Q131"/>
    <mergeCell ref="N126:O126"/>
    <mergeCell ref="J125:K125"/>
    <mergeCell ref="R96:S96"/>
    <mergeCell ref="F148:G148"/>
    <mergeCell ref="F126:G126"/>
    <mergeCell ref="X128:Y128"/>
    <mergeCell ref="X139:Y139"/>
    <mergeCell ref="V139:W139"/>
    <mergeCell ref="R138:S138"/>
    <mergeCell ref="F153:G153"/>
    <mergeCell ref="F140:G140"/>
    <mergeCell ref="J133:K133"/>
    <mergeCell ref="N141:O141"/>
    <mergeCell ref="P141:Q141"/>
    <mergeCell ref="J149:K149"/>
    <mergeCell ref="L149:M149"/>
    <mergeCell ref="N146:O146"/>
    <mergeCell ref="P146:Q146"/>
    <mergeCell ref="P143:Q143"/>
    <mergeCell ref="R130:S130"/>
    <mergeCell ref="T130:U130"/>
    <mergeCell ref="N108:O108"/>
    <mergeCell ref="P108:Q108"/>
    <mergeCell ref="R108:S108"/>
    <mergeCell ref="L152:M152"/>
    <mergeCell ref="V121:W121"/>
    <mergeCell ref="L153:M153"/>
    <mergeCell ref="X136:Y136"/>
    <mergeCell ref="P116:Q116"/>
    <mergeCell ref="R116:S116"/>
    <mergeCell ref="P124:Q124"/>
    <mergeCell ref="X132:Y132"/>
    <mergeCell ref="X149:Y149"/>
    <mergeCell ref="R140:S140"/>
    <mergeCell ref="R146:S146"/>
    <mergeCell ref="X134:Y134"/>
    <mergeCell ref="T132:U132"/>
    <mergeCell ref="X127:Y127"/>
    <mergeCell ref="X124:Y124"/>
    <mergeCell ref="R109:S109"/>
    <mergeCell ref="F137:G137"/>
    <mergeCell ref="J100:K100"/>
    <mergeCell ref="L100:M100"/>
    <mergeCell ref="L129:M129"/>
    <mergeCell ref="L134:M134"/>
    <mergeCell ref="J116:K116"/>
    <mergeCell ref="L116:M116"/>
    <mergeCell ref="J119:K119"/>
    <mergeCell ref="J117:K117"/>
    <mergeCell ref="P140:Q140"/>
    <mergeCell ref="N148:O148"/>
    <mergeCell ref="X145:Y145"/>
    <mergeCell ref="N147:O147"/>
    <mergeCell ref="N142:O142"/>
    <mergeCell ref="P142:Q142"/>
    <mergeCell ref="R142:S142"/>
    <mergeCell ref="T142:U142"/>
    <mergeCell ref="V142:W142"/>
    <mergeCell ref="X142:Y142"/>
    <mergeCell ref="R143:S143"/>
    <mergeCell ref="AB133:AC133"/>
    <mergeCell ref="R141:S141"/>
    <mergeCell ref="T139:U139"/>
    <mergeCell ref="AB141:AC141"/>
    <mergeCell ref="Z83:AA83"/>
    <mergeCell ref="AB83:AC83"/>
    <mergeCell ref="T124:U124"/>
    <mergeCell ref="V111:W111"/>
    <mergeCell ref="X111:Y111"/>
    <mergeCell ref="R133:S133"/>
    <mergeCell ref="T133:U133"/>
    <mergeCell ref="J126:K126"/>
    <mergeCell ref="J113:K113"/>
    <mergeCell ref="L113:M113"/>
    <mergeCell ref="R118:S118"/>
    <mergeCell ref="L117:M117"/>
    <mergeCell ref="T109:U109"/>
    <mergeCell ref="T96:U96"/>
    <mergeCell ref="Z96:AA96"/>
    <mergeCell ref="V128:W128"/>
    <mergeCell ref="L132:M132"/>
    <mergeCell ref="V133:W133"/>
    <mergeCell ref="X133:Y133"/>
    <mergeCell ref="N127:O127"/>
    <mergeCell ref="R131:S131"/>
    <mergeCell ref="T131:U131"/>
    <mergeCell ref="V131:W131"/>
    <mergeCell ref="N109:O109"/>
    <mergeCell ref="P109:Q109"/>
    <mergeCell ref="Z111:AA111"/>
    <mergeCell ref="AB111:AC111"/>
    <mergeCell ref="AB115:AC115"/>
    <mergeCell ref="P154:Q154"/>
    <mergeCell ref="T150:U150"/>
    <mergeCell ref="P153:Q153"/>
    <mergeCell ref="AF138:AG138"/>
    <mergeCell ref="AD89:AE89"/>
    <mergeCell ref="AD86:AE86"/>
    <mergeCell ref="X97:Y97"/>
    <mergeCell ref="Z97:AA97"/>
    <mergeCell ref="AD97:AE97"/>
    <mergeCell ref="R132:S132"/>
    <mergeCell ref="T146:U146"/>
    <mergeCell ref="V146:W146"/>
    <mergeCell ref="X146:Y146"/>
    <mergeCell ref="V143:W143"/>
    <mergeCell ref="Z143:AA143"/>
    <mergeCell ref="AD139:AE139"/>
    <mergeCell ref="L137:M137"/>
    <mergeCell ref="AD136:AE136"/>
    <mergeCell ref="N133:O133"/>
    <mergeCell ref="X148:Y148"/>
    <mergeCell ref="Z148:AA148"/>
    <mergeCell ref="N132:O132"/>
    <mergeCell ref="P132:Q132"/>
    <mergeCell ref="V134:W134"/>
    <mergeCell ref="V132:W132"/>
    <mergeCell ref="R148:S148"/>
    <mergeCell ref="T148:U148"/>
    <mergeCell ref="N139:O139"/>
    <mergeCell ref="AB132:AC132"/>
    <mergeCell ref="AD140:AE140"/>
    <mergeCell ref="AB147:AC147"/>
    <mergeCell ref="Z133:AA133"/>
    <mergeCell ref="AD134:AE134"/>
    <mergeCell ref="N137:O137"/>
    <mergeCell ref="T134:U134"/>
    <mergeCell ref="Z149:AA149"/>
    <mergeCell ref="AB137:AC137"/>
    <mergeCell ref="AB143:AC143"/>
    <mergeCell ref="V138:W138"/>
    <mergeCell ref="AB138:AC138"/>
    <mergeCell ref="Z147:AA147"/>
    <mergeCell ref="X143:Y143"/>
    <mergeCell ref="P148:Q148"/>
    <mergeCell ref="V148:W148"/>
    <mergeCell ref="Z134:AA134"/>
    <mergeCell ref="R137:S137"/>
    <mergeCell ref="X137:Y137"/>
    <mergeCell ref="P137:Q137"/>
    <mergeCell ref="R153:S153"/>
    <mergeCell ref="T153:U153"/>
    <mergeCell ref="AD146:AE146"/>
    <mergeCell ref="T143:U143"/>
    <mergeCell ref="Z136:AA136"/>
    <mergeCell ref="AB136:AC136"/>
    <mergeCell ref="Z141:AA141"/>
    <mergeCell ref="X158:Y158"/>
    <mergeCell ref="N150:O150"/>
    <mergeCell ref="AF151:AG151"/>
    <mergeCell ref="AF142:AG142"/>
    <mergeCell ref="AD142:AE142"/>
    <mergeCell ref="Z142:AA142"/>
    <mergeCell ref="AD143:AE143"/>
    <mergeCell ref="Z150:AA150"/>
    <mergeCell ref="N145:O145"/>
    <mergeCell ref="AD145:AE145"/>
    <mergeCell ref="AB144:AC144"/>
    <mergeCell ref="AD144:AE144"/>
    <mergeCell ref="V144:W144"/>
    <mergeCell ref="X144:Y144"/>
    <mergeCell ref="Z144:AA144"/>
    <mergeCell ref="N149:O149"/>
    <mergeCell ref="P149:Q149"/>
    <mergeCell ref="R149:S149"/>
    <mergeCell ref="AD154:AE154"/>
    <mergeCell ref="AF154:AG154"/>
    <mergeCell ref="AD149:AE149"/>
    <mergeCell ref="P145:Q145"/>
    <mergeCell ref="R145:S145"/>
    <mergeCell ref="T145:U145"/>
    <mergeCell ref="AF149:AG149"/>
    <mergeCell ref="V150:W150"/>
    <mergeCell ref="AB142:AC142"/>
    <mergeCell ref="N154:O154"/>
    <mergeCell ref="AB145:AC145"/>
    <mergeCell ref="V147:W147"/>
    <mergeCell ref="AB148:AC148"/>
    <mergeCell ref="X147:Y147"/>
    <mergeCell ref="T157:U157"/>
    <mergeCell ref="V157:W157"/>
    <mergeCell ref="Z145:AA145"/>
    <mergeCell ref="X152:Y152"/>
    <mergeCell ref="Z152:AA152"/>
    <mergeCell ref="AB152:AC152"/>
    <mergeCell ref="AD138:AE138"/>
    <mergeCell ref="AD141:AE141"/>
    <mergeCell ref="AF139:AG139"/>
    <mergeCell ref="AB156:AC156"/>
    <mergeCell ref="X155:Y155"/>
    <mergeCell ref="AB151:AC151"/>
    <mergeCell ref="AD151:AE151"/>
    <mergeCell ref="V151:W151"/>
    <mergeCell ref="X150:Y150"/>
    <mergeCell ref="Z153:AA153"/>
    <mergeCell ref="V154:W154"/>
    <mergeCell ref="AB149:AC149"/>
    <mergeCell ref="AF157:AG157"/>
    <mergeCell ref="AF156:AG156"/>
    <mergeCell ref="AF155:AG155"/>
    <mergeCell ref="AB154:AC154"/>
    <mergeCell ref="AF148:AG148"/>
    <mergeCell ref="AD152:AE152"/>
    <mergeCell ref="AF152:AG152"/>
    <mergeCell ref="L156:M156"/>
    <mergeCell ref="L155:M155"/>
    <mergeCell ref="AB158:AC158"/>
    <mergeCell ref="Z158:AA158"/>
    <mergeCell ref="R158:S158"/>
    <mergeCell ref="Z155:AA155"/>
    <mergeCell ref="AB155:AC155"/>
    <mergeCell ref="L158:M158"/>
    <mergeCell ref="P155:Q155"/>
    <mergeCell ref="N160:O160"/>
    <mergeCell ref="AD155:AE155"/>
    <mergeCell ref="Z154:AA154"/>
    <mergeCell ref="AD156:AE156"/>
    <mergeCell ref="T158:U158"/>
    <mergeCell ref="AD158:AE158"/>
    <mergeCell ref="X154:Y154"/>
    <mergeCell ref="R154:S154"/>
    <mergeCell ref="T154:U154"/>
    <mergeCell ref="T159:U159"/>
    <mergeCell ref="N155:O155"/>
    <mergeCell ref="R159:S159"/>
    <mergeCell ref="N156:O156"/>
    <mergeCell ref="T156:U156"/>
    <mergeCell ref="V159:W159"/>
    <mergeCell ref="Z159:AA159"/>
    <mergeCell ref="AB159:AC159"/>
    <mergeCell ref="AD159:AE159"/>
    <mergeCell ref="N157:O157"/>
    <mergeCell ref="P157:Q157"/>
    <mergeCell ref="R157:S157"/>
    <mergeCell ref="N158:O158"/>
    <mergeCell ref="L157:M157"/>
    <mergeCell ref="L160:M160"/>
    <mergeCell ref="AD157:AE157"/>
    <mergeCell ref="P156:Q156"/>
    <mergeCell ref="L154:M154"/>
    <mergeCell ref="AF133:AG133"/>
    <mergeCell ref="AD137:AE137"/>
    <mergeCell ref="AD133:AE133"/>
    <mergeCell ref="V145:W145"/>
    <mergeCell ref="AF143:AG143"/>
    <mergeCell ref="AF145:AG145"/>
    <mergeCell ref="AF158:AG158"/>
    <mergeCell ref="AB153:AC153"/>
    <mergeCell ref="AF150:AG150"/>
    <mergeCell ref="N153:O153"/>
    <mergeCell ref="V153:W153"/>
    <mergeCell ref="X153:Y153"/>
    <mergeCell ref="AB150:AC150"/>
    <mergeCell ref="AD150:AE150"/>
    <mergeCell ref="AD153:AE153"/>
    <mergeCell ref="T155:U155"/>
    <mergeCell ref="AF153:AG153"/>
    <mergeCell ref="P150:Q150"/>
    <mergeCell ref="Z137:AA137"/>
    <mergeCell ref="AF134:AG134"/>
    <mergeCell ref="P134:Q134"/>
    <mergeCell ref="X160:Y160"/>
    <mergeCell ref="Z160:AA160"/>
    <mergeCell ref="AB160:AC160"/>
    <mergeCell ref="AF136:AG136"/>
    <mergeCell ref="AF159:AG159"/>
    <mergeCell ref="AF146:AG146"/>
    <mergeCell ref="AF144:AG144"/>
    <mergeCell ref="P81:Q81"/>
    <mergeCell ref="N110:O110"/>
    <mergeCell ref="N106:O106"/>
    <mergeCell ref="P106:Q106"/>
    <mergeCell ref="P110:Q110"/>
    <mergeCell ref="N122:O122"/>
    <mergeCell ref="N117:O117"/>
    <mergeCell ref="T54:U54"/>
    <mergeCell ref="P63:Q63"/>
    <mergeCell ref="R63:S63"/>
    <mergeCell ref="T63:U63"/>
    <mergeCell ref="P83:Q83"/>
    <mergeCell ref="P97:Q97"/>
    <mergeCell ref="P120:Q120"/>
    <mergeCell ref="Z77:AA77"/>
    <mergeCell ref="Z69:AA69"/>
    <mergeCell ref="Z78:AA78"/>
    <mergeCell ref="T65:U65"/>
    <mergeCell ref="T60:U60"/>
    <mergeCell ref="V60:W60"/>
    <mergeCell ref="T120:U120"/>
    <mergeCell ref="V120:W120"/>
    <mergeCell ref="R98:S98"/>
    <mergeCell ref="R117:S117"/>
    <mergeCell ref="P117:Q117"/>
    <mergeCell ref="Z116:AA116"/>
    <mergeCell ref="Z120:AA120"/>
    <mergeCell ref="X105:Y105"/>
    <mergeCell ref="T59:U59"/>
    <mergeCell ref="P58:Q58"/>
    <mergeCell ref="R87:S87"/>
    <mergeCell ref="T87:U87"/>
    <mergeCell ref="Z30:AA30"/>
    <mergeCell ref="V51:W51"/>
    <mergeCell ref="V52:W52"/>
    <mergeCell ref="R82:S82"/>
    <mergeCell ref="T82:U82"/>
    <mergeCell ref="X92:Y92"/>
    <mergeCell ref="V55:W55"/>
    <mergeCell ref="V64:W64"/>
    <mergeCell ref="T64:U64"/>
    <mergeCell ref="V61:W61"/>
    <mergeCell ref="N65:O65"/>
    <mergeCell ref="R60:S60"/>
    <mergeCell ref="AB76:AC76"/>
    <mergeCell ref="AD76:AE76"/>
    <mergeCell ref="R70:S70"/>
    <mergeCell ref="V63:W63"/>
    <mergeCell ref="X63:Y63"/>
    <mergeCell ref="Z63:AA63"/>
    <mergeCell ref="Z52:AA52"/>
    <mergeCell ref="T55:U55"/>
    <mergeCell ref="R81:S81"/>
    <mergeCell ref="V80:W80"/>
    <mergeCell ref="T77:U77"/>
    <mergeCell ref="T76:U76"/>
    <mergeCell ref="V75:W75"/>
    <mergeCell ref="V76:W76"/>
    <mergeCell ref="AB87:AC87"/>
    <mergeCell ref="AD87:AE87"/>
    <mergeCell ref="Z36:AA36"/>
    <mergeCell ref="N44:O44"/>
    <mergeCell ref="AB31:AC31"/>
    <mergeCell ref="AD36:AE36"/>
    <mergeCell ref="C198:F198"/>
    <mergeCell ref="I198:S198"/>
    <mergeCell ref="T198:V198"/>
    <mergeCell ref="B178:AJ178"/>
    <mergeCell ref="W179:AJ179"/>
    <mergeCell ref="AF182:AI182"/>
    <mergeCell ref="W182:AE182"/>
    <mergeCell ref="G182:H182"/>
    <mergeCell ref="C180:AJ181"/>
    <mergeCell ref="W183:AJ183"/>
    <mergeCell ref="AD40:AE40"/>
    <mergeCell ref="L54:M54"/>
    <mergeCell ref="L42:M42"/>
    <mergeCell ref="G198:H198"/>
    <mergeCell ref="W198:AE198"/>
    <mergeCell ref="AF198:AI198"/>
    <mergeCell ref="C184:AJ185"/>
    <mergeCell ref="G186:H186"/>
    <mergeCell ref="W186:AE186"/>
    <mergeCell ref="AF186:AI186"/>
    <mergeCell ref="L52:M52"/>
    <mergeCell ref="J54:K54"/>
    <mergeCell ref="P52:Q52"/>
    <mergeCell ref="R52:S52"/>
    <mergeCell ref="N52:O52"/>
    <mergeCell ref="T50:U50"/>
    <mergeCell ref="T51:U51"/>
    <mergeCell ref="R51:S51"/>
    <mergeCell ref="T52:U52"/>
    <mergeCell ref="L53:M53"/>
    <mergeCell ref="J45:K45"/>
    <mergeCell ref="AF55:AG55"/>
    <mergeCell ref="G179:V179"/>
    <mergeCell ref="T190:V190"/>
    <mergeCell ref="B191:F191"/>
    <mergeCell ref="G191:V191"/>
    <mergeCell ref="B188:B189"/>
    <mergeCell ref="B187:F187"/>
    <mergeCell ref="G187:V187"/>
    <mergeCell ref="C182:F182"/>
    <mergeCell ref="I182:S182"/>
    <mergeCell ref="T182:V182"/>
    <mergeCell ref="B183:F183"/>
    <mergeCell ref="G183:V183"/>
    <mergeCell ref="C186:F186"/>
    <mergeCell ref="I186:S186"/>
    <mergeCell ref="T186:V186"/>
    <mergeCell ref="B184:B185"/>
    <mergeCell ref="W187:AJ187"/>
    <mergeCell ref="C188:AJ189"/>
    <mergeCell ref="G190:H190"/>
    <mergeCell ref="W190:AE190"/>
    <mergeCell ref="AF190:AI190"/>
    <mergeCell ref="B179:F179"/>
    <mergeCell ref="W194:AE194"/>
    <mergeCell ref="B192:B193"/>
    <mergeCell ref="AF194:AI194"/>
    <mergeCell ref="W195:AJ195"/>
    <mergeCell ref="C196:AJ197"/>
    <mergeCell ref="W191:AJ191"/>
    <mergeCell ref="J152:K152"/>
    <mergeCell ref="AB157:AC157"/>
    <mergeCell ref="B196:B197"/>
    <mergeCell ref="C194:F194"/>
    <mergeCell ref="I194:S194"/>
    <mergeCell ref="T194:V194"/>
    <mergeCell ref="B195:F195"/>
    <mergeCell ref="G195:V195"/>
    <mergeCell ref="C192:AJ193"/>
    <mergeCell ref="G194:H194"/>
    <mergeCell ref="V166:W166"/>
    <mergeCell ref="X166:Y166"/>
    <mergeCell ref="Z166:AA166"/>
    <mergeCell ref="AB166:AC166"/>
    <mergeCell ref="V158:W158"/>
    <mergeCell ref="X159:Y159"/>
    <mergeCell ref="AB165:AC165"/>
    <mergeCell ref="AB161:AC161"/>
    <mergeCell ref="X161:Y161"/>
    <mergeCell ref="Z161:AA161"/>
    <mergeCell ref="L167:M167"/>
    <mergeCell ref="N167:O167"/>
    <mergeCell ref="N163:O163"/>
    <mergeCell ref="P163:Q163"/>
    <mergeCell ref="R163:S163"/>
    <mergeCell ref="T163:U163"/>
    <mergeCell ref="B59:B62"/>
    <mergeCell ref="C59:C62"/>
    <mergeCell ref="D59:D62"/>
    <mergeCell ref="E59:E62"/>
    <mergeCell ref="J167:K167"/>
    <mergeCell ref="C190:F190"/>
    <mergeCell ref="I190:S190"/>
    <mergeCell ref="B180:B181"/>
    <mergeCell ref="C63:C77"/>
    <mergeCell ref="C78:C83"/>
    <mergeCell ref="J163:K163"/>
    <mergeCell ref="L166:M166"/>
    <mergeCell ref="N166:O166"/>
    <mergeCell ref="L161:M161"/>
    <mergeCell ref="AD165:AE165"/>
    <mergeCell ref="AF165:AG165"/>
    <mergeCell ref="AD163:AE163"/>
    <mergeCell ref="AF163:AG163"/>
    <mergeCell ref="V164:W164"/>
    <mergeCell ref="N164:O164"/>
    <mergeCell ref="P164:Q164"/>
    <mergeCell ref="Z164:AA164"/>
    <mergeCell ref="X164:Y164"/>
    <mergeCell ref="R164:S164"/>
    <mergeCell ref="AD147:AE147"/>
    <mergeCell ref="AF147:AG147"/>
    <mergeCell ref="P147:Q147"/>
    <mergeCell ref="R147:S147"/>
    <mergeCell ref="T147:U147"/>
    <mergeCell ref="AD148:AE148"/>
    <mergeCell ref="T166:U166"/>
    <mergeCell ref="J166:K166"/>
    <mergeCell ref="L164:M164"/>
    <mergeCell ref="J164:K164"/>
    <mergeCell ref="N162:O162"/>
    <mergeCell ref="L162:M162"/>
    <mergeCell ref="N161:O161"/>
    <mergeCell ref="P158:Q158"/>
    <mergeCell ref="V44:W44"/>
    <mergeCell ref="N49:O49"/>
    <mergeCell ref="I38:I44"/>
    <mergeCell ref="D45:D58"/>
    <mergeCell ref="L45:M45"/>
    <mergeCell ref="N45:O45"/>
    <mergeCell ref="P45:Q45"/>
    <mergeCell ref="R45:S45"/>
    <mergeCell ref="E14:E16"/>
    <mergeCell ref="E17:E26"/>
    <mergeCell ref="E27:E33"/>
    <mergeCell ref="V81:W81"/>
    <mergeCell ref="P133:Q133"/>
    <mergeCell ref="P139:Q139"/>
    <mergeCell ref="R139:S139"/>
    <mergeCell ref="L138:M138"/>
    <mergeCell ref="N138:O138"/>
    <mergeCell ref="P138:Q138"/>
    <mergeCell ref="L141:M141"/>
    <mergeCell ref="T136:U136"/>
    <mergeCell ref="V136:W136"/>
    <mergeCell ref="V82:W82"/>
    <mergeCell ref="H164:H167"/>
    <mergeCell ref="I166:I167"/>
    <mergeCell ref="V155:W155"/>
    <mergeCell ref="J158:K158"/>
    <mergeCell ref="R166:S166"/>
    <mergeCell ref="N143:O143"/>
    <mergeCell ref="P162:Q162"/>
    <mergeCell ref="R162:S162"/>
    <mergeCell ref="T162:U162"/>
    <mergeCell ref="V162:W162"/>
    <mergeCell ref="N53:O53"/>
    <mergeCell ref="P53:Q53"/>
    <mergeCell ref="R53:S53"/>
    <mergeCell ref="T53:U53"/>
    <mergeCell ref="V53:W53"/>
    <mergeCell ref="P100:Q100"/>
    <mergeCell ref="R100:S100"/>
    <mergeCell ref="J159:K159"/>
    <mergeCell ref="L159:M159"/>
    <mergeCell ref="N159:O159"/>
    <mergeCell ref="L163:M163"/>
    <mergeCell ref="R161:S161"/>
    <mergeCell ref="T161:U161"/>
    <mergeCell ref="V161:W161"/>
    <mergeCell ref="R160:S160"/>
    <mergeCell ref="T160:U160"/>
    <mergeCell ref="V160:W160"/>
    <mergeCell ref="J165:K165"/>
    <mergeCell ref="L165:M165"/>
    <mergeCell ref="J68:K68"/>
    <mergeCell ref="N69:O69"/>
    <mergeCell ref="N165:O165"/>
    <mergeCell ref="R134:S134"/>
    <mergeCell ref="T137:U137"/>
    <mergeCell ref="V137:W137"/>
    <mergeCell ref="L133:M133"/>
    <mergeCell ref="AB164:AC164"/>
    <mergeCell ref="X162:Y162"/>
    <mergeCell ref="Z162:AA162"/>
    <mergeCell ref="AB162:AC162"/>
    <mergeCell ref="Z130:AA130"/>
    <mergeCell ref="AB124:AC124"/>
    <mergeCell ref="T100:U100"/>
    <mergeCell ref="R106:S106"/>
    <mergeCell ref="T106:U106"/>
    <mergeCell ref="V70:W70"/>
    <mergeCell ref="V74:W74"/>
    <mergeCell ref="X74:Y74"/>
    <mergeCell ref="P71:Q71"/>
    <mergeCell ref="AB139:AC139"/>
    <mergeCell ref="AF161:AG161"/>
    <mergeCell ref="AF162:AG162"/>
    <mergeCell ref="AD161:AE161"/>
    <mergeCell ref="AD162:AE162"/>
    <mergeCell ref="AF160:AG160"/>
    <mergeCell ref="Z146:AA146"/>
    <mergeCell ref="AB146:AC146"/>
    <mergeCell ref="X151:Y151"/>
    <mergeCell ref="Z151:AA151"/>
    <mergeCell ref="X138:Y138"/>
    <mergeCell ref="Z138:AA138"/>
    <mergeCell ref="R136:S136"/>
    <mergeCell ref="P129:Q129"/>
    <mergeCell ref="R129:S129"/>
    <mergeCell ref="T129:U129"/>
    <mergeCell ref="AD123:AE123"/>
    <mergeCell ref="AB123:AC123"/>
    <mergeCell ref="V152:W152"/>
    <mergeCell ref="R167:S167"/>
    <mergeCell ref="T167:U167"/>
    <mergeCell ref="AD160:AE160"/>
    <mergeCell ref="AF167:AG167"/>
    <mergeCell ref="V167:W167"/>
    <mergeCell ref="P161:Q161"/>
    <mergeCell ref="T164:U164"/>
    <mergeCell ref="N152:O152"/>
    <mergeCell ref="AF164:AG164"/>
    <mergeCell ref="P166:Q166"/>
    <mergeCell ref="X165:Y165"/>
    <mergeCell ref="P165:Q165"/>
    <mergeCell ref="R165:S165"/>
    <mergeCell ref="T165:U165"/>
    <mergeCell ref="Z165:AA165"/>
    <mergeCell ref="P160:Q160"/>
    <mergeCell ref="V165:W165"/>
    <mergeCell ref="P167:Q167"/>
    <mergeCell ref="X157:Y157"/>
    <mergeCell ref="Z157:AA157"/>
    <mergeCell ref="R155:S155"/>
    <mergeCell ref="R156:S156"/>
    <mergeCell ref="P159:Q159"/>
    <mergeCell ref="Z167:AA167"/>
    <mergeCell ref="AB167:AC167"/>
    <mergeCell ref="AD167:AE167"/>
    <mergeCell ref="X167:Y167"/>
    <mergeCell ref="AD166:AE166"/>
    <mergeCell ref="AD164:AE164"/>
    <mergeCell ref="P152:Q152"/>
    <mergeCell ref="R152:S152"/>
    <mergeCell ref="T152:U152"/>
    <mergeCell ref="AD127:AE127"/>
    <mergeCell ref="AF127:AG127"/>
    <mergeCell ref="X126:Y126"/>
    <mergeCell ref="Z126:AA126"/>
    <mergeCell ref="N130:O130"/>
    <mergeCell ref="AB129:AC129"/>
    <mergeCell ref="V127:W127"/>
    <mergeCell ref="AF123:AG123"/>
    <mergeCell ref="L139:M139"/>
    <mergeCell ref="AF140:AG140"/>
    <mergeCell ref="AF137:AG137"/>
    <mergeCell ref="AF141:AG141"/>
    <mergeCell ref="V89:W89"/>
    <mergeCell ref="J94:K94"/>
    <mergeCell ref="L94:M94"/>
    <mergeCell ref="N94:O94"/>
    <mergeCell ref="V92:W92"/>
    <mergeCell ref="N98:O98"/>
    <mergeCell ref="AF92:AG92"/>
    <mergeCell ref="AF100:AG100"/>
    <mergeCell ref="J111:K111"/>
    <mergeCell ref="L111:M111"/>
    <mergeCell ref="N111:O111"/>
    <mergeCell ref="X125:Y125"/>
    <mergeCell ref="Z125:AA125"/>
    <mergeCell ref="AB125:AC125"/>
    <mergeCell ref="AD125:AE125"/>
    <mergeCell ref="Z139:AA139"/>
    <mergeCell ref="AD132:AE132"/>
    <mergeCell ref="X131:Y131"/>
    <mergeCell ref="Z131:AA131"/>
    <mergeCell ref="V105:W105"/>
    <mergeCell ref="AF121:AG121"/>
    <mergeCell ref="Z119:AA119"/>
    <mergeCell ref="AD94:AE94"/>
    <mergeCell ref="AD91:AE91"/>
    <mergeCell ref="P111:Q111"/>
    <mergeCell ref="R111:S111"/>
    <mergeCell ref="T111:U111"/>
    <mergeCell ref="AF84:AG84"/>
    <mergeCell ref="AF87:AG87"/>
    <mergeCell ref="AD104:AE104"/>
    <mergeCell ref="AF104:AG104"/>
    <mergeCell ref="R102:S102"/>
    <mergeCell ref="T102:U102"/>
    <mergeCell ref="V102:W102"/>
    <mergeCell ref="Z122:AA122"/>
    <mergeCell ref="AD118:AE118"/>
    <mergeCell ref="AF124:AG124"/>
    <mergeCell ref="AF85:AG85"/>
    <mergeCell ref="AF110:AG110"/>
    <mergeCell ref="AD98:AE98"/>
    <mergeCell ref="X98:Y98"/>
    <mergeCell ref="AF112:AG112"/>
    <mergeCell ref="AF107:AG107"/>
    <mergeCell ref="AD107:AE107"/>
    <mergeCell ref="AB122:AC122"/>
    <mergeCell ref="AB120:AC120"/>
    <mergeCell ref="AB97:AC97"/>
    <mergeCell ref="AB85:AC85"/>
    <mergeCell ref="X87:Y87"/>
    <mergeCell ref="AF106:AG106"/>
    <mergeCell ref="AF102:AG102"/>
    <mergeCell ref="AF91:AG91"/>
    <mergeCell ref="AB98:AC98"/>
    <mergeCell ref="T89:U89"/>
    <mergeCell ref="AD101:AE101"/>
    <mergeCell ref="AD106:AE106"/>
    <mergeCell ref="AF86:AG86"/>
    <mergeCell ref="X94:Y94"/>
    <mergeCell ref="AB89:AC89"/>
    <mergeCell ref="AB94:AC94"/>
    <mergeCell ref="X93:Y93"/>
    <mergeCell ref="Z93:AA93"/>
    <mergeCell ref="X89:Y89"/>
    <mergeCell ref="Z89:AA89"/>
    <mergeCell ref="R92:S92"/>
    <mergeCell ref="Z87:AA87"/>
    <mergeCell ref="T81:U81"/>
    <mergeCell ref="R105:S105"/>
    <mergeCell ref="AF60:AG60"/>
    <mergeCell ref="AF83:AG83"/>
    <mergeCell ref="AF72:AG72"/>
    <mergeCell ref="Z75:AA75"/>
    <mergeCell ref="AB75:AC75"/>
    <mergeCell ref="AD75:AE75"/>
    <mergeCell ref="AF75:AG75"/>
    <mergeCell ref="X73:Y73"/>
    <mergeCell ref="AF71:AG71"/>
    <mergeCell ref="AF78:AG78"/>
    <mergeCell ref="AD82:AE82"/>
    <mergeCell ref="AF82:AG82"/>
    <mergeCell ref="X80:Y80"/>
    <mergeCell ref="Z80:AA80"/>
    <mergeCell ref="AB80:AC80"/>
    <mergeCell ref="AD80:AE80"/>
    <mergeCell ref="AF80:AG80"/>
    <mergeCell ref="AB61:AC61"/>
    <mergeCell ref="AD61:AE61"/>
    <mergeCell ref="AD64:AE64"/>
    <mergeCell ref="AF67:AG67"/>
    <mergeCell ref="AB74:AC74"/>
    <mergeCell ref="AD74:AE74"/>
    <mergeCell ref="AF74:AG74"/>
    <mergeCell ref="X75:Y75"/>
    <mergeCell ref="AF79:AG79"/>
    <mergeCell ref="X79:Y79"/>
    <mergeCell ref="AF81:AG81"/>
    <mergeCell ref="AD77:AE77"/>
    <mergeCell ref="AF166:AG166"/>
    <mergeCell ref="B45:B58"/>
    <mergeCell ref="C45:C58"/>
    <mergeCell ref="E45:E58"/>
    <mergeCell ref="P54:Q54"/>
    <mergeCell ref="L51:M51"/>
    <mergeCell ref="AF70:AG70"/>
    <mergeCell ref="AF61:AG61"/>
    <mergeCell ref="AF56:AG56"/>
    <mergeCell ref="AF65:AG65"/>
    <mergeCell ref="F152:G152"/>
    <mergeCell ref="J108:K108"/>
    <mergeCell ref="V48:W48"/>
    <mergeCell ref="R48:S48"/>
    <mergeCell ref="J52:K52"/>
    <mergeCell ref="AF52:AG52"/>
    <mergeCell ref="AB49:AC49"/>
    <mergeCell ref="R56:S56"/>
    <mergeCell ref="J80:K80"/>
    <mergeCell ref="B169:H169"/>
    <mergeCell ref="C154:C163"/>
    <mergeCell ref="C128:C153"/>
    <mergeCell ref="B165:F165"/>
    <mergeCell ref="C101:C109"/>
    <mergeCell ref="AD44:AE44"/>
    <mergeCell ref="AF44:AG44"/>
    <mergeCell ref="AF45:AG45"/>
    <mergeCell ref="AD48:AE48"/>
    <mergeCell ref="AF66:AG66"/>
    <mergeCell ref="AB68:AC68"/>
    <mergeCell ref="AB64:AC64"/>
    <mergeCell ref="AF63:AG63"/>
    <mergeCell ref="AF68:AG68"/>
    <mergeCell ref="AD67:AE67"/>
    <mergeCell ref="AF69:AG69"/>
    <mergeCell ref="Z58:AA58"/>
    <mergeCell ref="X78:Y78"/>
    <mergeCell ref="AD81:AE81"/>
    <mergeCell ref="AD78:AE78"/>
    <mergeCell ref="AB100:AC100"/>
    <mergeCell ref="AD53:AE53"/>
    <mergeCell ref="AB92:AC92"/>
    <mergeCell ref="AB63:AC63"/>
    <mergeCell ref="Z49:AA49"/>
    <mergeCell ref="J161:K161"/>
    <mergeCell ref="J160:K160"/>
    <mergeCell ref="D101:D109"/>
    <mergeCell ref="F160:G160"/>
    <mergeCell ref="J132:K132"/>
    <mergeCell ref="I128:I153"/>
    <mergeCell ref="I154:I163"/>
    <mergeCell ref="AI164:AI165"/>
    <mergeCell ref="AD115:AE115"/>
    <mergeCell ref="AF101:AG101"/>
    <mergeCell ref="AB106:AC106"/>
    <mergeCell ref="Z91:AA91"/>
    <mergeCell ref="AB91:AC91"/>
    <mergeCell ref="T69:U69"/>
    <mergeCell ref="Z67:AA67"/>
    <mergeCell ref="AB67:AC67"/>
    <mergeCell ref="V65:W65"/>
    <mergeCell ref="X65:Y65"/>
    <mergeCell ref="Z65:AA65"/>
    <mergeCell ref="T66:U66"/>
    <mergeCell ref="V66:W66"/>
    <mergeCell ref="V67:W67"/>
    <mergeCell ref="X69:Y69"/>
    <mergeCell ref="X55:Y55"/>
    <mergeCell ref="AB70:AC70"/>
    <mergeCell ref="AB71:AC71"/>
    <mergeCell ref="AD70:AE70"/>
    <mergeCell ref="AD68:AE68"/>
    <mergeCell ref="X82:Y82"/>
    <mergeCell ref="Z82:AA82"/>
    <mergeCell ref="X57:Y57"/>
    <mergeCell ref="X77:Y77"/>
    <mergeCell ref="V156:W156"/>
    <mergeCell ref="X156:Y156"/>
    <mergeCell ref="Z156:AA156"/>
    <mergeCell ref="Z106:AA106"/>
    <mergeCell ref="X123:Y123"/>
    <mergeCell ref="T56:U56"/>
    <mergeCell ref="V85:W85"/>
    <mergeCell ref="A101:A109"/>
    <mergeCell ref="B101:B109"/>
    <mergeCell ref="AJ164:AJ165"/>
    <mergeCell ref="AH164:AH165"/>
    <mergeCell ref="V163:W163"/>
    <mergeCell ref="X163:Y163"/>
    <mergeCell ref="Z163:AA163"/>
    <mergeCell ref="AB163:AC163"/>
    <mergeCell ref="T93:U93"/>
    <mergeCell ref="V93:W93"/>
    <mergeCell ref="P122:Q122"/>
    <mergeCell ref="R122:S122"/>
    <mergeCell ref="AF109:AG109"/>
    <mergeCell ref="Z117:AA117"/>
    <mergeCell ref="V100:W100"/>
    <mergeCell ref="X100:Y100"/>
    <mergeCell ref="Z100:AA100"/>
    <mergeCell ref="V108:W108"/>
    <mergeCell ref="X108:Y108"/>
    <mergeCell ref="Z108:AA108"/>
    <mergeCell ref="AB108:AC108"/>
    <mergeCell ref="AD108:AE108"/>
    <mergeCell ref="AB96:AC96"/>
    <mergeCell ref="AD96:AE96"/>
    <mergeCell ref="V123:W123"/>
    <mergeCell ref="AD111:AE111"/>
    <mergeCell ref="AD109:AE109"/>
    <mergeCell ref="AF93:AG93"/>
    <mergeCell ref="AB114:AC114"/>
    <mergeCell ref="AD114:AE114"/>
    <mergeCell ref="AF114:AG114"/>
    <mergeCell ref="AB117:AC117"/>
    <mergeCell ref="L101:M101"/>
    <mergeCell ref="AB131:AC131"/>
    <mergeCell ref="AD131:AE131"/>
    <mergeCell ref="AF131:AG131"/>
    <mergeCell ref="J144:K144"/>
    <mergeCell ref="L144:M144"/>
    <mergeCell ref="N144:O144"/>
    <mergeCell ref="P144:Q144"/>
    <mergeCell ref="R144:S144"/>
    <mergeCell ref="T144:U144"/>
    <mergeCell ref="C110:C127"/>
    <mergeCell ref="E154:E163"/>
    <mergeCell ref="AF125:AG125"/>
    <mergeCell ref="V129:W129"/>
    <mergeCell ref="Z123:AA123"/>
    <mergeCell ref="Z128:AA128"/>
    <mergeCell ref="V119:W119"/>
    <mergeCell ref="X119:Y119"/>
    <mergeCell ref="AD117:AE117"/>
    <mergeCell ref="AF128:AG128"/>
    <mergeCell ref="AB130:AC130"/>
    <mergeCell ref="AD122:AE122"/>
    <mergeCell ref="V106:W106"/>
    <mergeCell ref="X106:Y106"/>
    <mergeCell ref="Z124:AA124"/>
    <mergeCell ref="AB119:AC119"/>
    <mergeCell ref="X120:Y120"/>
    <mergeCell ref="V124:W124"/>
    <mergeCell ref="AD124:AE124"/>
    <mergeCell ref="AD116:AE116"/>
    <mergeCell ref="AF116:AG116"/>
    <mergeCell ref="T119:U119"/>
    <mergeCell ref="A110:A127"/>
    <mergeCell ref="B110:B127"/>
    <mergeCell ref="D110:D127"/>
    <mergeCell ref="F121:G121"/>
    <mergeCell ref="J121:K121"/>
    <mergeCell ref="J129:K129"/>
    <mergeCell ref="J138:K138"/>
    <mergeCell ref="J147:K147"/>
    <mergeCell ref="J162:K162"/>
    <mergeCell ref="F154:G154"/>
    <mergeCell ref="F155:G155"/>
    <mergeCell ref="F156:G156"/>
    <mergeCell ref="F157:G157"/>
    <mergeCell ref="F158:G158"/>
    <mergeCell ref="F159:G159"/>
    <mergeCell ref="J137:K137"/>
    <mergeCell ref="J139:K139"/>
    <mergeCell ref="J141:K141"/>
    <mergeCell ref="J145:K145"/>
    <mergeCell ref="J148:K148"/>
    <mergeCell ref="J150:K150"/>
    <mergeCell ref="A154:A163"/>
    <mergeCell ref="B154:B163"/>
    <mergeCell ref="D154:D163"/>
    <mergeCell ref="A128:A153"/>
    <mergeCell ref="B128:B153"/>
    <mergeCell ref="D128:D153"/>
    <mergeCell ref="J155:K155"/>
    <mergeCell ref="J154:K154"/>
    <mergeCell ref="J156:K156"/>
    <mergeCell ref="J157:K157"/>
    <mergeCell ref="J153:K153"/>
    <mergeCell ref="A95:A100"/>
    <mergeCell ref="B95:B100"/>
    <mergeCell ref="D95:D100"/>
    <mergeCell ref="V91:W91"/>
    <mergeCell ref="X91:Y91"/>
    <mergeCell ref="A84:A94"/>
    <mergeCell ref="B84:B94"/>
    <mergeCell ref="D84:D94"/>
    <mergeCell ref="C84:C94"/>
    <mergeCell ref="V110:W110"/>
    <mergeCell ref="X110:Y110"/>
    <mergeCell ref="Z110:AA110"/>
    <mergeCell ref="AB110:AC110"/>
    <mergeCell ref="N113:O113"/>
    <mergeCell ref="P113:Q113"/>
    <mergeCell ref="R113:S113"/>
    <mergeCell ref="T113:U113"/>
    <mergeCell ref="Z112:AA112"/>
    <mergeCell ref="X113:Y113"/>
    <mergeCell ref="V101:W101"/>
    <mergeCell ref="X101:Y101"/>
    <mergeCell ref="Z101:AA101"/>
    <mergeCell ref="AB101:AC101"/>
    <mergeCell ref="N101:O101"/>
    <mergeCell ref="P101:Q101"/>
    <mergeCell ref="R101:S101"/>
    <mergeCell ref="T101:U101"/>
    <mergeCell ref="V109:W109"/>
    <mergeCell ref="X109:Y109"/>
    <mergeCell ref="Z109:AA109"/>
    <mergeCell ref="AB109:AC109"/>
    <mergeCell ref="Z92:AA92"/>
    <mergeCell ref="A78:A83"/>
    <mergeCell ref="B78:B83"/>
    <mergeCell ref="D78:D83"/>
    <mergeCell ref="H81:H82"/>
    <mergeCell ref="J82:K82"/>
    <mergeCell ref="I78:I83"/>
    <mergeCell ref="R89:S89"/>
    <mergeCell ref="R85:S85"/>
    <mergeCell ref="T85:U85"/>
    <mergeCell ref="V95:W95"/>
    <mergeCell ref="X95:Y95"/>
    <mergeCell ref="Z95:AA95"/>
    <mergeCell ref="AB95:AC95"/>
    <mergeCell ref="T84:U84"/>
    <mergeCell ref="J84:K84"/>
    <mergeCell ref="L84:M84"/>
    <mergeCell ref="V84:W84"/>
    <mergeCell ref="X84:Y84"/>
    <mergeCell ref="Z84:AA84"/>
    <mergeCell ref="N85:O85"/>
    <mergeCell ref="N84:O84"/>
    <mergeCell ref="P84:Q84"/>
    <mergeCell ref="R84:S84"/>
    <mergeCell ref="C95:C100"/>
    <mergeCell ref="V94:W94"/>
    <mergeCell ref="J87:K87"/>
    <mergeCell ref="J91:K91"/>
    <mergeCell ref="N95:O95"/>
    <mergeCell ref="L91:M91"/>
    <mergeCell ref="N91:O91"/>
    <mergeCell ref="J97:K97"/>
    <mergeCell ref="J85:K85"/>
    <mergeCell ref="A45:A58"/>
    <mergeCell ref="P69:Q69"/>
    <mergeCell ref="A27:A33"/>
    <mergeCell ref="B27:B33"/>
    <mergeCell ref="D27:D33"/>
    <mergeCell ref="J29:K29"/>
    <mergeCell ref="N30:O30"/>
    <mergeCell ref="P30:Q30"/>
    <mergeCell ref="N29:O29"/>
    <mergeCell ref="T47:U47"/>
    <mergeCell ref="T48:U48"/>
    <mergeCell ref="A34:A37"/>
    <mergeCell ref="B34:B37"/>
    <mergeCell ref="C34:C37"/>
    <mergeCell ref="D34:D37"/>
    <mergeCell ref="F34:G34"/>
    <mergeCell ref="F35:G35"/>
    <mergeCell ref="F38:G38"/>
    <mergeCell ref="F40:G40"/>
    <mergeCell ref="J69:K69"/>
    <mergeCell ref="L69:M69"/>
    <mergeCell ref="I34:I37"/>
    <mergeCell ref="P47:Q47"/>
    <mergeCell ref="R47:S47"/>
    <mergeCell ref="R44:S44"/>
    <mergeCell ref="R35:S35"/>
    <mergeCell ref="J38:K38"/>
    <mergeCell ref="L38:M38"/>
    <mergeCell ref="A63:A77"/>
    <mergeCell ref="B63:B77"/>
    <mergeCell ref="D63:D77"/>
    <mergeCell ref="T67:U67"/>
    <mergeCell ref="A17:A26"/>
    <mergeCell ref="B17:B26"/>
    <mergeCell ref="D17:D26"/>
    <mergeCell ref="C17:C26"/>
    <mergeCell ref="J26:K26"/>
    <mergeCell ref="L26:M26"/>
    <mergeCell ref="F32:G32"/>
    <mergeCell ref="J28:K28"/>
    <mergeCell ref="P27:Q27"/>
    <mergeCell ref="R27:S27"/>
    <mergeCell ref="N31:O31"/>
    <mergeCell ref="P31:Q31"/>
    <mergeCell ref="H28:H30"/>
    <mergeCell ref="J30:K30"/>
    <mergeCell ref="J27:K27"/>
    <mergeCell ref="L27:M27"/>
    <mergeCell ref="T29:U29"/>
    <mergeCell ref="N28:O28"/>
    <mergeCell ref="P28:Q28"/>
    <mergeCell ref="R28:S28"/>
    <mergeCell ref="I27:I33"/>
    <mergeCell ref="J33:K33"/>
    <mergeCell ref="T27:U27"/>
    <mergeCell ref="T28:U28"/>
    <mergeCell ref="C27:C33"/>
    <mergeCell ref="J31:K31"/>
    <mergeCell ref="T31:U31"/>
    <mergeCell ref="L17:M17"/>
    <mergeCell ref="J23:K23"/>
    <mergeCell ref="L23:M23"/>
    <mergeCell ref="T25:U25"/>
    <mergeCell ref="F18:G18"/>
    <mergeCell ref="C14:C16"/>
    <mergeCell ref="T24:U24"/>
    <mergeCell ref="V24:W24"/>
    <mergeCell ref="X24:Y24"/>
    <mergeCell ref="Z24:AA24"/>
    <mergeCell ref="R22:S22"/>
    <mergeCell ref="X21:Y21"/>
    <mergeCell ref="Z21:AA21"/>
    <mergeCell ref="R18:S18"/>
    <mergeCell ref="AD24:AE24"/>
    <mergeCell ref="AF24:AG24"/>
    <mergeCell ref="AB24:AC24"/>
    <mergeCell ref="AF23:AG23"/>
    <mergeCell ref="AF21:AG21"/>
    <mergeCell ref="AD23:AE23"/>
    <mergeCell ref="V20:W20"/>
    <mergeCell ref="AF20:AG20"/>
    <mergeCell ref="AF18:AG18"/>
    <mergeCell ref="AD20:AE20"/>
    <mergeCell ref="V18:W18"/>
    <mergeCell ref="AB19:AC19"/>
    <mergeCell ref="AD18:AE18"/>
    <mergeCell ref="AD19:AE19"/>
    <mergeCell ref="AF19:AG19"/>
    <mergeCell ref="V19:W19"/>
    <mergeCell ref="X19:Y19"/>
    <mergeCell ref="J17:K17"/>
    <mergeCell ref="X17:Y17"/>
    <mergeCell ref="J24:K24"/>
    <mergeCell ref="L24:M24"/>
    <mergeCell ref="R24:S24"/>
    <mergeCell ref="V22:W22"/>
    <mergeCell ref="AJ14:AJ16"/>
    <mergeCell ref="B14:B16"/>
    <mergeCell ref="D14:D16"/>
    <mergeCell ref="H14:H16"/>
    <mergeCell ref="J10:V10"/>
    <mergeCell ref="J11:V11"/>
    <mergeCell ref="J12:V12"/>
    <mergeCell ref="H9:I12"/>
    <mergeCell ref="J16:K16"/>
    <mergeCell ref="L16:M16"/>
    <mergeCell ref="AH14:AI16"/>
    <mergeCell ref="Z22:AA22"/>
    <mergeCell ref="AB22:AC22"/>
    <mergeCell ref="AD22:AE22"/>
    <mergeCell ref="AF22:AG22"/>
    <mergeCell ref="AD21:AE21"/>
    <mergeCell ref="AB17:AC17"/>
    <mergeCell ref="AB18:AC18"/>
    <mergeCell ref="AB20:AC20"/>
    <mergeCell ref="Z20:AA20"/>
    <mergeCell ref="L22:M22"/>
    <mergeCell ref="Z17:AA17"/>
    <mergeCell ref="AB21:AC21"/>
    <mergeCell ref="X18:Y18"/>
    <mergeCell ref="Z18:AA18"/>
    <mergeCell ref="X20:Y20"/>
    <mergeCell ref="N22:O22"/>
    <mergeCell ref="L20:M20"/>
    <mergeCell ref="P22:Q22"/>
    <mergeCell ref="T20:U20"/>
    <mergeCell ref="P20:Q20"/>
    <mergeCell ref="R20:S20"/>
    <mergeCell ref="I14:I16"/>
    <mergeCell ref="AD17:AE17"/>
    <mergeCell ref="AF17:AG17"/>
    <mergeCell ref="F20:G20"/>
    <mergeCell ref="F19:G19"/>
    <mergeCell ref="J20:K20"/>
    <mergeCell ref="R19:S19"/>
    <mergeCell ref="N17:O17"/>
    <mergeCell ref="P17:Q17"/>
    <mergeCell ref="R17:S17"/>
    <mergeCell ref="J9:V9"/>
    <mergeCell ref="J14:AG15"/>
    <mergeCell ref="AF16:AG16"/>
    <mergeCell ref="N16:O16"/>
    <mergeCell ref="P16:Q16"/>
    <mergeCell ref="R16:S16"/>
    <mergeCell ref="T16:U16"/>
    <mergeCell ref="V16:W16"/>
    <mergeCell ref="X16:Y16"/>
    <mergeCell ref="Z16:AA16"/>
    <mergeCell ref="N18:O18"/>
    <mergeCell ref="P18:Q18"/>
    <mergeCell ref="T19:U19"/>
    <mergeCell ref="AB16:AC16"/>
    <mergeCell ref="AD16:AE16"/>
    <mergeCell ref="F10:G11"/>
    <mergeCell ref="F14:G16"/>
    <mergeCell ref="N20:O20"/>
    <mergeCell ref="T17:U17"/>
    <mergeCell ref="V17:W17"/>
    <mergeCell ref="J19:K19"/>
    <mergeCell ref="L19:M19"/>
    <mergeCell ref="F23:G23"/>
    <mergeCell ref="T23:U23"/>
    <mergeCell ref="Z23:AA23"/>
    <mergeCell ref="AB23:AC23"/>
    <mergeCell ref="P26:Q26"/>
    <mergeCell ref="R26:S26"/>
    <mergeCell ref="T26:U26"/>
    <mergeCell ref="AB26:AC26"/>
    <mergeCell ref="N26:O26"/>
    <mergeCell ref="P23:Q23"/>
    <mergeCell ref="R23:S23"/>
    <mergeCell ref="P24:Q24"/>
    <mergeCell ref="T22:U22"/>
    <mergeCell ref="X22:Y22"/>
    <mergeCell ref="L33:M33"/>
    <mergeCell ref="N33:O33"/>
    <mergeCell ref="P33:Q33"/>
    <mergeCell ref="V30:W30"/>
    <mergeCell ref="V33:W33"/>
    <mergeCell ref="V29:W29"/>
    <mergeCell ref="V25:W25"/>
    <mergeCell ref="X25:Y25"/>
    <mergeCell ref="J25:K25"/>
    <mergeCell ref="L25:M25"/>
    <mergeCell ref="N25:O25"/>
    <mergeCell ref="P25:Q25"/>
    <mergeCell ref="R25:S25"/>
    <mergeCell ref="N23:O23"/>
    <mergeCell ref="J22:K22"/>
    <mergeCell ref="V23:W23"/>
    <mergeCell ref="X23:Y23"/>
    <mergeCell ref="N24:O24"/>
    <mergeCell ref="A38:A44"/>
    <mergeCell ref="B38:B44"/>
    <mergeCell ref="C38:C44"/>
    <mergeCell ref="D38:D44"/>
    <mergeCell ref="E38:E44"/>
    <mergeCell ref="T40:U40"/>
    <mergeCell ref="V40:W40"/>
    <mergeCell ref="AB40:AC40"/>
    <mergeCell ref="R43:S43"/>
    <mergeCell ref="J44:K44"/>
    <mergeCell ref="N38:O38"/>
    <mergeCell ref="P38:Q38"/>
    <mergeCell ref="R38:S38"/>
    <mergeCell ref="T38:U38"/>
    <mergeCell ref="V38:W38"/>
    <mergeCell ref="X38:Y38"/>
    <mergeCell ref="X36:Y36"/>
    <mergeCell ref="T36:U36"/>
    <mergeCell ref="V36:W36"/>
    <mergeCell ref="R39:S39"/>
    <mergeCell ref="T39:U39"/>
    <mergeCell ref="V39:W39"/>
    <mergeCell ref="R36:S36"/>
    <mergeCell ref="Z40:AA40"/>
    <mergeCell ref="X39:Y39"/>
    <mergeCell ref="Z39:AA39"/>
    <mergeCell ref="Z38:AA38"/>
    <mergeCell ref="AB38:AC38"/>
    <mergeCell ref="T44:U44"/>
    <mergeCell ref="T43:U43"/>
    <mergeCell ref="V43:W43"/>
    <mergeCell ref="X43:Y43"/>
    <mergeCell ref="X27:Y27"/>
    <mergeCell ref="Z27:AA27"/>
    <mergeCell ref="AB27:AC27"/>
    <mergeCell ref="V26:W26"/>
    <mergeCell ref="X26:Y26"/>
    <mergeCell ref="E34:E37"/>
    <mergeCell ref="J40:K40"/>
    <mergeCell ref="L40:M40"/>
    <mergeCell ref="N40:O40"/>
    <mergeCell ref="P40:Q40"/>
    <mergeCell ref="R40:S40"/>
    <mergeCell ref="F36:G36"/>
    <mergeCell ref="F37:G37"/>
    <mergeCell ref="J35:K35"/>
    <mergeCell ref="L35:M35"/>
    <mergeCell ref="AB35:AC35"/>
    <mergeCell ref="R34:S34"/>
    <mergeCell ref="N34:O34"/>
    <mergeCell ref="P34:Q34"/>
    <mergeCell ref="V35:W35"/>
    <mergeCell ref="T35:U35"/>
    <mergeCell ref="X31:Y31"/>
    <mergeCell ref="X32:Y32"/>
    <mergeCell ref="Z32:AA32"/>
    <mergeCell ref="AB32:AC32"/>
    <mergeCell ref="X30:Y30"/>
    <mergeCell ref="Z33:AA33"/>
    <mergeCell ref="AB33:AC33"/>
    <mergeCell ref="R31:S31"/>
    <mergeCell ref="F39:G39"/>
    <mergeCell ref="T34:U34"/>
    <mergeCell ref="J36:K36"/>
    <mergeCell ref="H42:H43"/>
    <mergeCell ref="J42:K42"/>
    <mergeCell ref="F42:G42"/>
    <mergeCell ref="F43:G43"/>
    <mergeCell ref="H53:H54"/>
    <mergeCell ref="H38:H39"/>
    <mergeCell ref="F56:G56"/>
    <mergeCell ref="J49:K49"/>
    <mergeCell ref="L49:M49"/>
    <mergeCell ref="J47:K47"/>
    <mergeCell ref="L47:M47"/>
    <mergeCell ref="N47:O47"/>
    <mergeCell ref="P48:Q48"/>
    <mergeCell ref="P49:Q49"/>
    <mergeCell ref="J48:K48"/>
    <mergeCell ref="L48:M48"/>
    <mergeCell ref="N48:O48"/>
    <mergeCell ref="F44:G44"/>
    <mergeCell ref="L55:M55"/>
    <mergeCell ref="P44:Q44"/>
    <mergeCell ref="N54:O54"/>
    <mergeCell ref="P50:Q50"/>
    <mergeCell ref="F54:G54"/>
    <mergeCell ref="L39:M39"/>
    <mergeCell ref="N39:O39"/>
    <mergeCell ref="P39:Q39"/>
    <mergeCell ref="J43:K43"/>
    <mergeCell ref="L43:M43"/>
    <mergeCell ref="N43:O43"/>
    <mergeCell ref="P43:Q43"/>
    <mergeCell ref="J39:K39"/>
    <mergeCell ref="J51:K51"/>
    <mergeCell ref="AF28:AG28"/>
    <mergeCell ref="AF40:AG40"/>
    <mergeCell ref="Z34:AA34"/>
    <mergeCell ref="AB34:AC34"/>
    <mergeCell ref="X33:Y33"/>
    <mergeCell ref="Z48:AA48"/>
    <mergeCell ref="X48:Y48"/>
    <mergeCell ref="X45:Y45"/>
    <mergeCell ref="AB48:AC48"/>
    <mergeCell ref="AB41:AC41"/>
    <mergeCell ref="AF30:AG30"/>
    <mergeCell ref="X29:Y29"/>
    <mergeCell ref="AD29:AE29"/>
    <mergeCell ref="AD30:AE30"/>
    <mergeCell ref="AF25:AG25"/>
    <mergeCell ref="AD35:AE35"/>
    <mergeCell ref="AD34:AE34"/>
    <mergeCell ref="AD27:AE27"/>
    <mergeCell ref="AF27:AG27"/>
    <mergeCell ref="Z43:AA43"/>
    <mergeCell ref="AB43:AC43"/>
    <mergeCell ref="X44:Y44"/>
    <mergeCell ref="Z44:AA44"/>
    <mergeCell ref="AB44:AC44"/>
    <mergeCell ref="AB36:AC36"/>
    <mergeCell ref="AB30:AC30"/>
    <mergeCell ref="AD45:AE45"/>
    <mergeCell ref="AF41:AG41"/>
    <mergeCell ref="AD41:AE41"/>
    <mergeCell ref="AB39:AC39"/>
    <mergeCell ref="X42:Y42"/>
    <mergeCell ref="Z42:AA42"/>
    <mergeCell ref="L36:M36"/>
    <mergeCell ref="N36:O36"/>
    <mergeCell ref="P36:Q36"/>
    <mergeCell ref="AF46:AG46"/>
    <mergeCell ref="AF38:AG38"/>
    <mergeCell ref="AD38:AE38"/>
    <mergeCell ref="AF35:AG35"/>
    <mergeCell ref="AF43:AG43"/>
    <mergeCell ref="AB42:AC42"/>
    <mergeCell ref="AD42:AE42"/>
    <mergeCell ref="AF42:AG42"/>
    <mergeCell ref="X34:Y34"/>
    <mergeCell ref="AD52:AE52"/>
    <mergeCell ref="AD49:AE49"/>
    <mergeCell ref="L34:M34"/>
    <mergeCell ref="N50:O50"/>
    <mergeCell ref="Z35:AA35"/>
    <mergeCell ref="AD43:AE43"/>
    <mergeCell ref="R49:S49"/>
    <mergeCell ref="AF51:AG51"/>
    <mergeCell ref="AF36:AG36"/>
    <mergeCell ref="T41:U41"/>
    <mergeCell ref="V41:W41"/>
    <mergeCell ref="X41:Y41"/>
    <mergeCell ref="Z41:AA41"/>
    <mergeCell ref="T49:U49"/>
    <mergeCell ref="Z45:AA45"/>
    <mergeCell ref="R41:S41"/>
    <mergeCell ref="R42:S42"/>
    <mergeCell ref="T45:U45"/>
    <mergeCell ref="V45:W45"/>
    <mergeCell ref="AD33:AE33"/>
    <mergeCell ref="AF76:AG76"/>
    <mergeCell ref="X56:Y56"/>
    <mergeCell ref="V68:W68"/>
    <mergeCell ref="AF57:AG57"/>
    <mergeCell ref="Z51:AA51"/>
    <mergeCell ref="AD51:AE51"/>
    <mergeCell ref="AD54:AE54"/>
    <mergeCell ref="X46:Y46"/>
    <mergeCell ref="Z46:AA46"/>
    <mergeCell ref="AB46:AC46"/>
    <mergeCell ref="AD47:AE47"/>
    <mergeCell ref="AF47:AG47"/>
    <mergeCell ref="AD31:AE31"/>
    <mergeCell ref="AF73:AG73"/>
    <mergeCell ref="V49:W49"/>
    <mergeCell ref="X49:Y49"/>
    <mergeCell ref="AF34:AG34"/>
    <mergeCell ref="AD32:AE32"/>
    <mergeCell ref="AF32:AG32"/>
    <mergeCell ref="AF31:AG31"/>
    <mergeCell ref="AD46:AE46"/>
    <mergeCell ref="X40:Y40"/>
    <mergeCell ref="AD50:AE50"/>
    <mergeCell ref="AB45:AC45"/>
    <mergeCell ref="Z50:AA50"/>
    <mergeCell ref="AB50:AC50"/>
    <mergeCell ref="X35:Y35"/>
    <mergeCell ref="AB56:AC56"/>
    <mergeCell ref="AD39:AE39"/>
    <mergeCell ref="AF39:AG39"/>
    <mergeCell ref="V56:W56"/>
    <mergeCell ref="AD26:AE26"/>
    <mergeCell ref="AF26:AG26"/>
    <mergeCell ref="AF29:AG29"/>
    <mergeCell ref="J102:K102"/>
    <mergeCell ref="L102:M102"/>
    <mergeCell ref="N102:O102"/>
    <mergeCell ref="AD102:AE102"/>
    <mergeCell ref="AB93:AC93"/>
    <mergeCell ref="AD93:AE93"/>
    <mergeCell ref="X102:Y102"/>
    <mergeCell ref="Z102:AA102"/>
    <mergeCell ref="AB102:AC102"/>
    <mergeCell ref="AD92:AE92"/>
    <mergeCell ref="AF54:AG54"/>
    <mergeCell ref="AF49:AG49"/>
    <mergeCell ref="V50:W50"/>
    <mergeCell ref="X50:Y50"/>
    <mergeCell ref="AF50:AG50"/>
    <mergeCell ref="X85:Y85"/>
    <mergeCell ref="Z85:AA85"/>
    <mergeCell ref="V71:W71"/>
    <mergeCell ref="Z74:AA74"/>
    <mergeCell ref="X60:Y60"/>
    <mergeCell ref="X64:Y64"/>
    <mergeCell ref="Z76:AA76"/>
    <mergeCell ref="AD71:AE71"/>
    <mergeCell ref="L31:M31"/>
    <mergeCell ref="V28:W28"/>
    <mergeCell ref="X28:Y28"/>
    <mergeCell ref="Z28:AA28"/>
    <mergeCell ref="AB28:AC28"/>
    <mergeCell ref="AD28:AE28"/>
    <mergeCell ref="Z26:AA26"/>
    <mergeCell ref="T32:U32"/>
    <mergeCell ref="H17:H26"/>
    <mergeCell ref="I17:I26"/>
    <mergeCell ref="V34:W34"/>
    <mergeCell ref="R33:S33"/>
    <mergeCell ref="T33:U33"/>
    <mergeCell ref="L29:M29"/>
    <mergeCell ref="L30:M30"/>
    <mergeCell ref="J32:K32"/>
    <mergeCell ref="L32:M32"/>
    <mergeCell ref="N32:O32"/>
    <mergeCell ref="P32:Q32"/>
    <mergeCell ref="R32:S32"/>
    <mergeCell ref="Z29:AA29"/>
    <mergeCell ref="AB29:AC29"/>
    <mergeCell ref="Z25:AA25"/>
    <mergeCell ref="AB25:AC25"/>
    <mergeCell ref="Z19:AA19"/>
    <mergeCell ref="P21:Q21"/>
    <mergeCell ref="R21:S21"/>
    <mergeCell ref="T21:U21"/>
    <mergeCell ref="V21:W21"/>
    <mergeCell ref="L21:M21"/>
    <mergeCell ref="J21:K21"/>
    <mergeCell ref="N21:O21"/>
    <mergeCell ref="N19:O19"/>
    <mergeCell ref="P19:Q19"/>
    <mergeCell ref="L28:M28"/>
    <mergeCell ref="N27:O27"/>
    <mergeCell ref="V31:W31"/>
    <mergeCell ref="Z31:AA31"/>
    <mergeCell ref="AD25:AE25"/>
    <mergeCell ref="V32:W32"/>
    <mergeCell ref="J18:K18"/>
    <mergeCell ref="L18:M18"/>
    <mergeCell ref="X51:Y51"/>
    <mergeCell ref="AB51:AC51"/>
    <mergeCell ref="AB54:AC54"/>
    <mergeCell ref="Z54:AA54"/>
    <mergeCell ref="AB52:AC52"/>
    <mergeCell ref="X54:Y54"/>
    <mergeCell ref="P46:Q46"/>
    <mergeCell ref="Z60:AA60"/>
    <mergeCell ref="R57:S57"/>
    <mergeCell ref="J58:K58"/>
    <mergeCell ref="V58:W58"/>
    <mergeCell ref="L58:M58"/>
    <mergeCell ref="J46:K46"/>
    <mergeCell ref="L46:M46"/>
    <mergeCell ref="J57:K57"/>
    <mergeCell ref="X52:Y52"/>
    <mergeCell ref="J56:K56"/>
    <mergeCell ref="R46:S46"/>
    <mergeCell ref="T46:U46"/>
    <mergeCell ref="V46:W46"/>
    <mergeCell ref="X47:Y47"/>
    <mergeCell ref="AB55:AC55"/>
    <mergeCell ref="V54:W54"/>
    <mergeCell ref="Z47:AA47"/>
    <mergeCell ref="AB47:AC47"/>
    <mergeCell ref="N46:O46"/>
    <mergeCell ref="N51:O51"/>
    <mergeCell ref="P51:Q51"/>
    <mergeCell ref="F58:G58"/>
    <mergeCell ref="F45:G45"/>
    <mergeCell ref="L62:M62"/>
    <mergeCell ref="V47:W47"/>
    <mergeCell ref="F46:G46"/>
    <mergeCell ref="F57:G57"/>
    <mergeCell ref="F55:G55"/>
    <mergeCell ref="J77:K77"/>
    <mergeCell ref="J78:K78"/>
    <mergeCell ref="L78:M78"/>
    <mergeCell ref="N78:O78"/>
    <mergeCell ref="P78:Q78"/>
    <mergeCell ref="R78:S78"/>
    <mergeCell ref="T78:U78"/>
    <mergeCell ref="R69:S69"/>
    <mergeCell ref="T73:U73"/>
    <mergeCell ref="V73:W73"/>
    <mergeCell ref="R58:S58"/>
    <mergeCell ref="N57:O57"/>
    <mergeCell ref="P57:Q57"/>
    <mergeCell ref="T57:U57"/>
    <mergeCell ref="R50:S50"/>
    <mergeCell ref="R68:S68"/>
    <mergeCell ref="F62:G62"/>
    <mergeCell ref="F63:G63"/>
    <mergeCell ref="F64:G64"/>
    <mergeCell ref="F52:G52"/>
    <mergeCell ref="F77:G77"/>
    <mergeCell ref="F53:G53"/>
    <mergeCell ref="V77:W77"/>
    <mergeCell ref="V78:W78"/>
    <mergeCell ref="V57:W57"/>
    <mergeCell ref="AB53:AC53"/>
    <mergeCell ref="J55:K55"/>
    <mergeCell ref="I45:I58"/>
    <mergeCell ref="N55:O55"/>
    <mergeCell ref="AB62:AC62"/>
    <mergeCell ref="X62:Y62"/>
    <mergeCell ref="AD57:AE57"/>
    <mergeCell ref="X59:Y59"/>
    <mergeCell ref="AB57:AC57"/>
    <mergeCell ref="P80:Q80"/>
    <mergeCell ref="T80:U80"/>
    <mergeCell ref="F61:G61"/>
    <mergeCell ref="J61:K61"/>
    <mergeCell ref="L61:M61"/>
    <mergeCell ref="N61:O61"/>
    <mergeCell ref="P61:Q61"/>
    <mergeCell ref="R61:S61"/>
    <mergeCell ref="T61:U61"/>
    <mergeCell ref="T68:U68"/>
    <mergeCell ref="Z55:AA55"/>
    <mergeCell ref="V72:W72"/>
    <mergeCell ref="T62:U62"/>
    <mergeCell ref="V62:W62"/>
    <mergeCell ref="N67:O67"/>
    <mergeCell ref="P67:Q67"/>
    <mergeCell ref="R64:S64"/>
    <mergeCell ref="N71:O71"/>
    <mergeCell ref="T71:U71"/>
    <mergeCell ref="AD55:AE55"/>
    <mergeCell ref="N59:O59"/>
    <mergeCell ref="R73:S73"/>
    <mergeCell ref="V69:W69"/>
    <mergeCell ref="L83:M83"/>
    <mergeCell ref="L64:M64"/>
    <mergeCell ref="N58:O58"/>
    <mergeCell ref="N64:O64"/>
    <mergeCell ref="V79:W79"/>
    <mergeCell ref="L85:M85"/>
    <mergeCell ref="J73:K73"/>
    <mergeCell ref="L73:M73"/>
    <mergeCell ref="P60:Q60"/>
    <mergeCell ref="J72:K72"/>
    <mergeCell ref="R74:S74"/>
    <mergeCell ref="T74:U74"/>
    <mergeCell ref="L74:M74"/>
    <mergeCell ref="R80:S80"/>
    <mergeCell ref="P70:Q70"/>
    <mergeCell ref="N81:O81"/>
    <mergeCell ref="L82:M82"/>
    <mergeCell ref="N82:O82"/>
    <mergeCell ref="P82:Q82"/>
    <mergeCell ref="J83:K83"/>
    <mergeCell ref="L80:M80"/>
    <mergeCell ref="N80:O80"/>
    <mergeCell ref="P85:Q85"/>
    <mergeCell ref="R83:S83"/>
    <mergeCell ref="T83:U83"/>
    <mergeCell ref="V83:W83"/>
    <mergeCell ref="J64:K64"/>
    <mergeCell ref="R59:S59"/>
    <mergeCell ref="N75:O75"/>
    <mergeCell ref="P75:Q75"/>
    <mergeCell ref="R75:S75"/>
    <mergeCell ref="T75:U75"/>
    <mergeCell ref="P74:Q74"/>
    <mergeCell ref="N73:O73"/>
    <mergeCell ref="R72:S72"/>
    <mergeCell ref="T72:U72"/>
    <mergeCell ref="J65:K65"/>
    <mergeCell ref="J59:K59"/>
    <mergeCell ref="N66:O66"/>
    <mergeCell ref="N62:O62"/>
    <mergeCell ref="P62:Q62"/>
    <mergeCell ref="N63:O63"/>
    <mergeCell ref="AB66:AC66"/>
    <mergeCell ref="AB65:AC65"/>
    <mergeCell ref="Z64:AA64"/>
    <mergeCell ref="P59:Q59"/>
    <mergeCell ref="AB60:AC60"/>
    <mergeCell ref="X61:Y61"/>
    <mergeCell ref="Z61:AA61"/>
    <mergeCell ref="AB77:AC77"/>
    <mergeCell ref="AD63:AE63"/>
    <mergeCell ref="AD60:AE60"/>
    <mergeCell ref="AD66:AE66"/>
    <mergeCell ref="X67:Y67"/>
    <mergeCell ref="AD69:AE69"/>
    <mergeCell ref="X76:Y76"/>
    <mergeCell ref="Z73:AA73"/>
    <mergeCell ref="AB73:AC73"/>
    <mergeCell ref="AD73:AE73"/>
    <mergeCell ref="AD85:AE85"/>
    <mergeCell ref="AB84:AC84"/>
    <mergeCell ref="AD58:AE58"/>
    <mergeCell ref="X58:Y58"/>
    <mergeCell ref="Z68:AA68"/>
    <mergeCell ref="Z79:AA79"/>
    <mergeCell ref="AD72:AE72"/>
    <mergeCell ref="AB69:AC69"/>
    <mergeCell ref="X71:Y71"/>
    <mergeCell ref="Z71:AA71"/>
    <mergeCell ref="AB79:AC79"/>
    <mergeCell ref="AD79:AE79"/>
    <mergeCell ref="AB82:AC82"/>
    <mergeCell ref="X72:Y72"/>
    <mergeCell ref="Z72:AA72"/>
    <mergeCell ref="AB72:AC72"/>
    <mergeCell ref="AD65:AE65"/>
    <mergeCell ref="Z81:AA81"/>
    <mergeCell ref="X83:Y83"/>
    <mergeCell ref="X68:Y68"/>
    <mergeCell ref="AD83:AE83"/>
    <mergeCell ref="AF53:AG53"/>
    <mergeCell ref="J60:K60"/>
    <mergeCell ref="L60:M60"/>
    <mergeCell ref="L56:M56"/>
    <mergeCell ref="N56:O56"/>
    <mergeCell ref="P56:Q56"/>
    <mergeCell ref="J79:K79"/>
    <mergeCell ref="L79:M79"/>
    <mergeCell ref="L72:M72"/>
    <mergeCell ref="N72:O72"/>
    <mergeCell ref="P72:Q72"/>
    <mergeCell ref="Z62:AA62"/>
    <mergeCell ref="Z56:AA56"/>
    <mergeCell ref="AD56:AE56"/>
    <mergeCell ref="X66:Y66"/>
    <mergeCell ref="Z66:AA66"/>
    <mergeCell ref="T70:U70"/>
    <mergeCell ref="R71:S71"/>
    <mergeCell ref="J74:K74"/>
    <mergeCell ref="P73:Q73"/>
    <mergeCell ref="R76:S76"/>
    <mergeCell ref="L75:M75"/>
    <mergeCell ref="N74:O74"/>
    <mergeCell ref="AB78:AC78"/>
    <mergeCell ref="L68:M68"/>
    <mergeCell ref="L59:M59"/>
    <mergeCell ref="R66:S66"/>
    <mergeCell ref="J67:K67"/>
    <mergeCell ref="R67:S67"/>
    <mergeCell ref="P64:Q64"/>
    <mergeCell ref="AB58:AC58"/>
    <mergeCell ref="Z57:AA57"/>
    <mergeCell ref="P94:Q94"/>
    <mergeCell ref="R94:S94"/>
    <mergeCell ref="T94:U94"/>
    <mergeCell ref="F73:G73"/>
    <mergeCell ref="F74:G74"/>
    <mergeCell ref="L89:M89"/>
    <mergeCell ref="N89:O89"/>
    <mergeCell ref="P89:Q89"/>
    <mergeCell ref="N79:O79"/>
    <mergeCell ref="P79:Q79"/>
    <mergeCell ref="R79:S79"/>
    <mergeCell ref="T79:U79"/>
    <mergeCell ref="T114:U114"/>
    <mergeCell ref="J92:K92"/>
    <mergeCell ref="L92:M92"/>
    <mergeCell ref="N100:O100"/>
    <mergeCell ref="L97:M97"/>
    <mergeCell ref="F85:G85"/>
    <mergeCell ref="F91:G91"/>
    <mergeCell ref="J89:K89"/>
    <mergeCell ref="F79:G79"/>
    <mergeCell ref="F86:G86"/>
    <mergeCell ref="F107:G107"/>
    <mergeCell ref="F114:G114"/>
    <mergeCell ref="F92:G92"/>
    <mergeCell ref="F83:G83"/>
    <mergeCell ref="F80:G80"/>
    <mergeCell ref="I63:I77"/>
    <mergeCell ref="F108:G108"/>
    <mergeCell ref="F84:G84"/>
    <mergeCell ref="F89:G89"/>
    <mergeCell ref="T91:U91"/>
    <mergeCell ref="L128:M128"/>
    <mergeCell ref="N128:O128"/>
    <mergeCell ref="F105:G105"/>
    <mergeCell ref="J105:K105"/>
    <mergeCell ref="L105:M105"/>
    <mergeCell ref="N105:O105"/>
    <mergeCell ref="P105:Q105"/>
    <mergeCell ref="T104:U104"/>
    <mergeCell ref="Z113:AA113"/>
    <mergeCell ref="X112:Y112"/>
    <mergeCell ref="AB112:AC112"/>
    <mergeCell ref="T118:U118"/>
    <mergeCell ref="V118:W118"/>
    <mergeCell ref="X118:Y118"/>
    <mergeCell ref="Z118:AA118"/>
    <mergeCell ref="AB118:AC118"/>
    <mergeCell ref="AB113:AC113"/>
    <mergeCell ref="V117:W117"/>
    <mergeCell ref="X117:Y117"/>
    <mergeCell ref="R110:S110"/>
    <mergeCell ref="T110:U110"/>
    <mergeCell ref="F104:G104"/>
    <mergeCell ref="J115:K115"/>
    <mergeCell ref="L115:M115"/>
    <mergeCell ref="V104:W104"/>
    <mergeCell ref="H103:H109"/>
    <mergeCell ref="R104:S104"/>
    <mergeCell ref="X115:Y115"/>
    <mergeCell ref="Z115:AA115"/>
    <mergeCell ref="F116:G116"/>
    <mergeCell ref="X104:Y104"/>
    <mergeCell ref="Z104:AA104"/>
    <mergeCell ref="AF113:AG113"/>
    <mergeCell ref="AF115:AG115"/>
    <mergeCell ref="F151:G151"/>
    <mergeCell ref="J151:K151"/>
    <mergeCell ref="L151:M151"/>
    <mergeCell ref="N151:O151"/>
    <mergeCell ref="P151:Q151"/>
    <mergeCell ref="R151:S151"/>
    <mergeCell ref="T151:U151"/>
    <mergeCell ref="T125:U125"/>
    <mergeCell ref="V125:W125"/>
    <mergeCell ref="F115:G115"/>
    <mergeCell ref="N115:O115"/>
    <mergeCell ref="P115:Q115"/>
    <mergeCell ref="R115:S115"/>
    <mergeCell ref="T115:U115"/>
    <mergeCell ref="V115:W115"/>
    <mergeCell ref="L125:M125"/>
    <mergeCell ref="N119:O119"/>
    <mergeCell ref="F117:G117"/>
    <mergeCell ref="I110:I127"/>
    <mergeCell ref="F112:G112"/>
    <mergeCell ref="J112:K112"/>
    <mergeCell ref="R125:S125"/>
    <mergeCell ref="F125:G125"/>
    <mergeCell ref="P125:Q125"/>
    <mergeCell ref="R119:S119"/>
    <mergeCell ref="J122:K122"/>
    <mergeCell ref="F149:G149"/>
    <mergeCell ref="L145:M145"/>
    <mergeCell ref="L140:M140"/>
    <mergeCell ref="J128:K128"/>
    <mergeCell ref="AF117:AG117"/>
    <mergeCell ref="AD112:AE112"/>
    <mergeCell ref="Z105:AA105"/>
    <mergeCell ref="AD113:AE113"/>
    <mergeCell ref="T122:U122"/>
    <mergeCell ref="T117:U117"/>
    <mergeCell ref="AB104:AC104"/>
    <mergeCell ref="J104:K104"/>
    <mergeCell ref="L104:M104"/>
    <mergeCell ref="N104:O104"/>
    <mergeCell ref="P104:Q104"/>
    <mergeCell ref="AF118:AG118"/>
    <mergeCell ref="V103:W103"/>
    <mergeCell ref="X103:Y103"/>
    <mergeCell ref="Z103:AA103"/>
    <mergeCell ref="AB103:AC103"/>
    <mergeCell ref="AD103:AE103"/>
    <mergeCell ref="AF103:AG103"/>
    <mergeCell ref="J103:K103"/>
    <mergeCell ref="L103:M103"/>
    <mergeCell ref="N103:O103"/>
    <mergeCell ref="P103:Q103"/>
    <mergeCell ref="R103:S103"/>
    <mergeCell ref="T103:U103"/>
    <mergeCell ref="AB105:AC105"/>
    <mergeCell ref="AD105:AE105"/>
    <mergeCell ref="AF105:AG105"/>
    <mergeCell ref="L121:M121"/>
    <mergeCell ref="N121:O121"/>
    <mergeCell ref="P121:Q121"/>
    <mergeCell ref="R121:S121"/>
    <mergeCell ref="AF111:AG111"/>
  </mergeCells>
  <conditionalFormatting sqref="E17:E20 E27 E34 E38:E39 E45:E47 E59 E63:E64 E84 E95 E110 E128:E131 E154">
    <cfRule type="containsText" dxfId="37" priority="25" operator="containsText" text="SVE">
      <formula>NOT(ISERROR(SEARCH("SVE",E17)))</formula>
    </cfRule>
    <cfRule type="containsText" dxfId="36" priority="26" operator="containsText" text="RIESGO PRIORITARIO">
      <formula>NOT(ISERROR(SEARCH("RIESGO PRIORITARIO",E17)))</formula>
    </cfRule>
  </conditionalFormatting>
  <conditionalFormatting sqref="E78:E80">
    <cfRule type="containsText" dxfId="35" priority="15" operator="containsText" text="SVE">
      <formula>NOT(ISERROR(SEARCH("SVE",E78)))</formula>
    </cfRule>
    <cfRule type="containsText" dxfId="34" priority="16" operator="containsText" text="RIESGO PRIORITARIO">
      <formula>NOT(ISERROR(SEARCH("RIESGO PRIORITARIO",E78)))</formula>
    </cfRule>
  </conditionalFormatting>
  <conditionalFormatting sqref="E101:E103">
    <cfRule type="containsText" dxfId="33" priority="7" operator="containsText" text="SVE">
      <formula>NOT(ISERROR(SEARCH("SVE",E101)))</formula>
    </cfRule>
    <cfRule type="containsText" dxfId="32" priority="8" operator="containsText" text="RIESGO PRIORITARIO">
      <formula>NOT(ISERROR(SEARCH("RIESGO PRIORITARIO",E101)))</formula>
    </cfRule>
  </conditionalFormatting>
  <conditionalFormatting sqref="J17:J163 L17:L163 N17:N163 P17:P163 R17:R163 T17:T163 V17:V163 X17:X163 Z17:Z163 AB17:AB163 AD17:AD163 AF17:AF163">
    <cfRule type="containsText" dxfId="31" priority="1" operator="containsText" text="R">
      <formula>NOT(ISERROR(SEARCH("R",J17)))</formula>
    </cfRule>
    <cfRule type="containsText" dxfId="30" priority="2" operator="containsText" text="NC">
      <formula>NOT(ISERROR(SEARCH("NC",J17)))</formula>
    </cfRule>
    <cfRule type="containsText" dxfId="29" priority="3" operator="containsText" text="I">
      <formula>NOT(ISERROR(SEARCH("I",J17)))</formula>
    </cfRule>
    <cfRule type="containsText" dxfId="28" priority="4" operator="containsText" text="P">
      <formula>NOT(ISERROR(SEARCH("P",J17)))</formula>
    </cfRule>
  </conditionalFormatting>
  <conditionalFormatting sqref="J167:AG170">
    <cfRule type="iconSet" priority="27">
      <iconSet iconSet="3Symbols" showValue="0">
        <cfvo type="percent" val="0"/>
        <cfvo type="num" val="0.5"/>
        <cfvo type="num" val="0.9"/>
      </iconSet>
    </cfRule>
  </conditionalFormatting>
  <dataValidations count="3">
    <dataValidation type="list" allowBlank="1" showInputMessage="1" showErrorMessage="1" sqref="N17:N163 P17:P163 L17:L163 Z17:Z163 V17:V163 X17:X163 AB17:AB163 AD17:AD163 AF17:AF163 R17:R163 T17:T163 J17:J163">
      <formula1>"P,I,NC,R"</formula1>
    </dataValidation>
    <dataValidation type="list" allowBlank="1" showInputMessage="1" showErrorMessage="1" sqref="E27 E154 E38:E39 E59 E63:E64 E84 E95 E78:E80 E110 E128:E131 E101:E103 E17:E20 E34 E45:E47">
      <formula1>$E$10:$E$12</formula1>
    </dataValidation>
    <dataValidation type="list" allowBlank="1" showInputMessage="1" showErrorMessage="1" sqref="AJ182 AJ198 AJ190 AJ194 AJ186">
      <formula1>"Cumplido,No Cumplido,N/A"</formula1>
    </dataValidation>
  </dataValidations>
  <pageMargins left="0.23622047244094491" right="0.23622047244094491" top="0.74803149606299213" bottom="0.74803149606299213" header="0.31496062992125984" footer="0.31496062992125984"/>
  <pageSetup scale="26" fitToHeight="0" orientation="landscape" r:id="rId1"/>
  <rowBreaks count="5" manualBreakCount="5">
    <brk id="44" max="35" man="1"/>
    <brk id="77" max="35" man="1"/>
    <brk id="109" max="35" man="1"/>
    <brk id="145" max="35" man="1"/>
    <brk id="167" max="35" man="1"/>
  </row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24" id="{B2608842-52B0-4C8B-B145-DAD899D6DD92}">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AI53:AI54</xm:sqref>
        </x14:conditionalFormatting>
        <x14:conditionalFormatting xmlns:xm="http://schemas.microsoft.com/office/excel/2006/main">
          <x14:cfRule type="iconSet" priority="28" id="{B19A15C2-A5E6-4DC3-B150-A97D0E152DE7}">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AI59:AI62</xm:sqref>
        </x14:conditionalFormatting>
        <x14:conditionalFormatting xmlns:xm="http://schemas.microsoft.com/office/excel/2006/main">
          <x14:cfRule type="iconSet" priority="23" id="{0EA4C480-2E97-4B0E-B4D6-88ED2474889D}">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AI72:AI75</xm:sqref>
        </x14:conditionalFormatting>
        <x14:conditionalFormatting xmlns:xm="http://schemas.microsoft.com/office/excel/2006/main">
          <x14:cfRule type="iconSet" priority="19" id="{5C9973BF-2A52-4EFB-9AC6-A137FFFD1A4A}">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AI92</xm:sqref>
        </x14:conditionalFormatting>
        <x14:conditionalFormatting xmlns:xm="http://schemas.microsoft.com/office/excel/2006/main">
          <x14:cfRule type="iconSet" priority="30" id="{6EA1DCBC-47B6-4A80-BF24-11D1E1F478A5}">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AI93</xm:sqref>
        </x14:conditionalFormatting>
        <x14:conditionalFormatting xmlns:xm="http://schemas.microsoft.com/office/excel/2006/main">
          <x14:cfRule type="iconSet" priority="9" id="{5D56D8CF-0DE0-4BAE-91B6-715C5718C7E5}">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AI102</xm:sqref>
        </x14:conditionalFormatting>
        <x14:conditionalFormatting xmlns:xm="http://schemas.microsoft.com/office/excel/2006/main">
          <x14:cfRule type="iconSet" priority="5" id="{0912C54D-95E0-4895-B378-F7905DCB6E7B}">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AI103</xm:sqref>
        </x14:conditionalFormatting>
        <x14:conditionalFormatting xmlns:xm="http://schemas.microsoft.com/office/excel/2006/main">
          <x14:cfRule type="iconSet" priority="6" id="{BF05ADA1-5EC6-4958-B63D-F0394CE509DA}">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AI104:AI105</xm:sqref>
        </x14:conditionalFormatting>
        <x14:conditionalFormatting xmlns:xm="http://schemas.microsoft.com/office/excel/2006/main">
          <x14:cfRule type="iconSet" priority="22" id="{E7F6334F-0077-44B8-9388-218998ECD9AA}">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AI111</xm:sqref>
        </x14:conditionalFormatting>
        <x14:conditionalFormatting xmlns:xm="http://schemas.microsoft.com/office/excel/2006/main">
          <x14:cfRule type="iconSet" priority="21" id="{C993FDDB-8DAE-4DC7-8964-1EFF6E670E89}">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AI112</xm:sqref>
        </x14:conditionalFormatting>
        <x14:conditionalFormatting xmlns:xm="http://schemas.microsoft.com/office/excel/2006/main">
          <x14:cfRule type="iconSet" priority="14" id="{EB4E5050-6B12-4246-BE8F-0BBA24AA5F63}">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AI115</xm:sqref>
        </x14:conditionalFormatting>
        <x14:conditionalFormatting xmlns:xm="http://schemas.microsoft.com/office/excel/2006/main">
          <x14:cfRule type="iconSet" priority="13" id="{7FE4DDF3-44C3-4DCF-89CB-6541952A3864}">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AI116</xm:sqref>
        </x14:conditionalFormatting>
        <x14:conditionalFormatting xmlns:xm="http://schemas.microsoft.com/office/excel/2006/main">
          <x14:cfRule type="iconSet" priority="12" id="{ECD9A4E8-5301-4BB3-B067-19F32ADFA5C1}">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AI118</xm:sqref>
        </x14:conditionalFormatting>
        <x14:conditionalFormatting xmlns:xm="http://schemas.microsoft.com/office/excel/2006/main">
          <x14:cfRule type="iconSet" priority="11" id="{E6134FCB-8D9E-49F0-9BD2-482752458A0A}">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AI121</xm:sqref>
        </x14:conditionalFormatting>
        <x14:conditionalFormatting xmlns:xm="http://schemas.microsoft.com/office/excel/2006/main">
          <x14:cfRule type="iconSet" priority="10" id="{ABCAF3B2-882E-42D0-8BCC-83957BC00FCB}">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AI125</xm:sqref>
        </x14:conditionalFormatting>
        <x14:conditionalFormatting xmlns:xm="http://schemas.microsoft.com/office/excel/2006/main">
          <x14:cfRule type="iconSet" priority="18" id="{DF39B59B-3654-4E57-8CEE-A2CA5CE24596}">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AI135</xm:sqref>
        </x14:conditionalFormatting>
        <x14:conditionalFormatting xmlns:xm="http://schemas.microsoft.com/office/excel/2006/main">
          <x14:cfRule type="iconSet" priority="17" id="{456E2303-0335-42F7-AC2C-9C360C00A43F}">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AI136</xm:sqref>
        </x14:conditionalFormatting>
        <x14:conditionalFormatting xmlns:xm="http://schemas.microsoft.com/office/excel/2006/main">
          <x14:cfRule type="iconSet" priority="20" id="{C6AED50A-DFE3-4B36-86DB-2009DBA80E41}">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AI143</xm:sqref>
        </x14:conditionalFormatting>
        <x14:conditionalFormatting xmlns:xm="http://schemas.microsoft.com/office/excel/2006/main">
          <x14:cfRule type="iconSet" priority="29" id="{FBD29FEF-7911-4E1C-BCAC-03B145704C54}">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AI144:AI163 AI113:AI114 AI63:AI71 AI76:AI91 AI55:AI58 AI117 AI119:AI120 AI126:AI134 AI94:AI101 AI122:AI124 AI106:AI110 AI17:AI52 AI137:AI142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AO162"/>
  <sheetViews>
    <sheetView showGridLines="0" view="pageBreakPreview" zoomScale="60" zoomScaleNormal="100" workbookViewId="0">
      <selection activeCell="A19" sqref="A19"/>
    </sheetView>
  </sheetViews>
  <sheetFormatPr baseColWidth="10" defaultColWidth="11.42578125" defaultRowHeight="12.75" x14ac:dyDescent="0.2"/>
  <cols>
    <col min="1" max="1" width="38.28515625" style="78" customWidth="1"/>
    <col min="2" max="2" width="49" style="78" customWidth="1"/>
    <col min="3" max="3" width="28.5703125" style="78" customWidth="1"/>
    <col min="4" max="19" width="5" style="78" customWidth="1"/>
    <col min="20" max="20" width="5.5703125" style="78" customWidth="1"/>
    <col min="21" max="27" width="5" style="78" customWidth="1"/>
    <col min="28" max="28" width="15.7109375" style="78" customWidth="1"/>
    <col min="29" max="29" width="12.42578125" style="78" customWidth="1"/>
    <col min="30" max="30" width="60.140625" style="78" customWidth="1"/>
    <col min="31" max="16384" width="11.42578125" style="78"/>
  </cols>
  <sheetData>
    <row r="1" spans="1:37" ht="49.5" customHeight="1" thickBot="1" x14ac:dyDescent="0.25">
      <c r="A1" s="1104"/>
      <c r="B1" s="1105"/>
      <c r="C1" s="1143" t="s">
        <v>167</v>
      </c>
      <c r="D1" s="1144"/>
      <c r="E1" s="1144"/>
      <c r="F1" s="1144"/>
      <c r="G1" s="1144"/>
      <c r="H1" s="1144"/>
      <c r="I1" s="1144"/>
      <c r="J1" s="1144"/>
      <c r="K1" s="1144"/>
      <c r="L1" s="1144"/>
      <c r="M1" s="1144"/>
      <c r="N1" s="1144"/>
      <c r="O1" s="1144"/>
      <c r="P1" s="1144"/>
      <c r="Q1" s="1144"/>
      <c r="R1" s="1144"/>
      <c r="S1" s="1144"/>
      <c r="T1" s="1144"/>
      <c r="U1" s="1144"/>
      <c r="V1" s="1144"/>
      <c r="W1" s="1144"/>
      <c r="X1" s="1144"/>
      <c r="Y1" s="1144"/>
      <c r="Z1" s="1144"/>
      <c r="AA1" s="1144"/>
      <c r="AB1" s="1144"/>
      <c r="AC1" s="1144"/>
      <c r="AD1" s="1145"/>
      <c r="AE1" s="76"/>
      <c r="AF1" s="77"/>
      <c r="AG1" s="77"/>
      <c r="AH1" s="77"/>
      <c r="AI1" s="77"/>
      <c r="AJ1" s="77"/>
      <c r="AK1" s="77"/>
    </row>
    <row r="2" spans="1:37" ht="34.5" customHeight="1" thickBot="1" x14ac:dyDescent="0.25">
      <c r="A2" s="1106"/>
      <c r="B2" s="1107"/>
      <c r="C2" s="1132" t="s">
        <v>1046</v>
      </c>
      <c r="D2" s="1133"/>
      <c r="E2" s="1133"/>
      <c r="F2" s="1133"/>
      <c r="G2" s="1133"/>
      <c r="H2" s="1133"/>
      <c r="I2" s="1133"/>
      <c r="J2" s="1133"/>
      <c r="K2" s="1133"/>
      <c r="L2" s="1133"/>
      <c r="M2" s="1133"/>
      <c r="N2" s="1133"/>
      <c r="O2" s="1133"/>
      <c r="P2" s="1133"/>
      <c r="Q2" s="1133"/>
      <c r="R2" s="1133"/>
      <c r="S2" s="1133"/>
      <c r="T2" s="1133"/>
      <c r="U2" s="1133"/>
      <c r="V2" s="1133"/>
      <c r="W2" s="1133"/>
      <c r="X2" s="1133"/>
      <c r="Y2" s="1133"/>
      <c r="Z2" s="1133"/>
      <c r="AA2" s="1133"/>
      <c r="AB2" s="1133"/>
      <c r="AC2" s="1133"/>
      <c r="AD2" s="1134"/>
      <c r="AE2" s="76"/>
      <c r="AF2" s="77"/>
      <c r="AG2" s="77"/>
      <c r="AH2" s="77"/>
      <c r="AI2" s="77"/>
      <c r="AJ2" s="77"/>
      <c r="AK2" s="77"/>
    </row>
    <row r="3" spans="1:37" x14ac:dyDescent="0.2">
      <c r="A3" s="79"/>
      <c r="B3" s="79"/>
      <c r="C3" s="191"/>
      <c r="D3" s="80"/>
      <c r="E3" s="80"/>
      <c r="F3" s="80"/>
      <c r="G3" s="80"/>
      <c r="H3" s="80"/>
      <c r="I3" s="80"/>
      <c r="J3" s="80"/>
      <c r="K3" s="80"/>
      <c r="L3" s="80"/>
      <c r="M3" s="80"/>
      <c r="N3" s="80"/>
      <c r="O3" s="80"/>
      <c r="P3" s="80"/>
      <c r="Q3" s="80"/>
      <c r="R3" s="80"/>
      <c r="S3" s="80"/>
      <c r="T3" s="80"/>
      <c r="U3" s="80"/>
      <c r="V3" s="80"/>
      <c r="W3" s="80"/>
      <c r="X3" s="80"/>
      <c r="Y3" s="80"/>
      <c r="Z3" s="80"/>
      <c r="AA3" s="80"/>
      <c r="AB3" s="81"/>
      <c r="AC3" s="81"/>
      <c r="AD3" s="81"/>
      <c r="AE3" s="76"/>
      <c r="AF3" s="77"/>
      <c r="AG3" s="77"/>
      <c r="AH3" s="77"/>
      <c r="AI3" s="77"/>
      <c r="AJ3" s="77"/>
      <c r="AK3" s="77"/>
    </row>
    <row r="4" spans="1:37" ht="49.5" customHeight="1" x14ac:dyDescent="0.2">
      <c r="A4" s="82" t="s">
        <v>414</v>
      </c>
      <c r="B4" s="83" t="s">
        <v>415</v>
      </c>
      <c r="C4" s="84" t="s">
        <v>416</v>
      </c>
      <c r="D4" s="768" t="s">
        <v>417</v>
      </c>
      <c r="E4" s="769"/>
      <c r="F4" s="769"/>
      <c r="G4" s="769"/>
      <c r="H4" s="769"/>
      <c r="I4" s="769"/>
      <c r="J4" s="769"/>
      <c r="K4" s="769"/>
      <c r="L4" s="770"/>
      <c r="M4" s="1140" t="s">
        <v>148</v>
      </c>
      <c r="N4" s="1141"/>
      <c r="O4" s="1142"/>
      <c r="P4" s="1137" t="s">
        <v>418</v>
      </c>
      <c r="Q4" s="1138"/>
      <c r="R4" s="1138"/>
      <c r="S4" s="1138"/>
      <c r="T4" s="1138"/>
      <c r="U4" s="1138"/>
      <c r="V4" s="1138"/>
      <c r="W4" s="1139"/>
      <c r="X4" s="768" t="s">
        <v>419</v>
      </c>
      <c r="Y4" s="769"/>
      <c r="Z4" s="769"/>
      <c r="AA4" s="770"/>
      <c r="AB4" s="767" t="s">
        <v>420</v>
      </c>
      <c r="AC4" s="767"/>
      <c r="AD4" s="85" t="s">
        <v>421</v>
      </c>
      <c r="AE4" s="76"/>
      <c r="AF4" s="77"/>
      <c r="AG4" s="77"/>
      <c r="AH4" s="77"/>
      <c r="AI4" s="77"/>
      <c r="AJ4" s="77"/>
      <c r="AK4" s="77"/>
    </row>
    <row r="5" spans="1:37" ht="13.5" thickBot="1" x14ac:dyDescent="0.25">
      <c r="A5" s="86"/>
      <c r="B5" s="86"/>
      <c r="C5" s="87"/>
      <c r="D5" s="88"/>
      <c r="E5" s="88"/>
      <c r="F5" s="88"/>
      <c r="G5" s="88"/>
      <c r="H5" s="88"/>
      <c r="I5" s="88"/>
      <c r="J5" s="88"/>
      <c r="K5" s="88"/>
      <c r="L5" s="88"/>
      <c r="M5" s="88"/>
      <c r="N5" s="88"/>
      <c r="O5" s="88"/>
      <c r="P5" s="88"/>
      <c r="Q5" s="88"/>
      <c r="R5" s="88"/>
      <c r="S5" s="88"/>
      <c r="T5" s="88"/>
      <c r="U5" s="88"/>
      <c r="V5" s="88"/>
      <c r="W5" s="88"/>
      <c r="X5" s="88"/>
      <c r="Y5" s="88"/>
      <c r="Z5" s="88"/>
      <c r="AA5" s="88"/>
      <c r="AB5" s="81"/>
      <c r="AC5" s="81"/>
      <c r="AD5" s="81"/>
      <c r="AE5" s="76"/>
      <c r="AF5" s="77"/>
      <c r="AG5" s="77"/>
      <c r="AH5" s="77"/>
      <c r="AI5" s="77"/>
      <c r="AJ5" s="77"/>
      <c r="AK5" s="77"/>
    </row>
    <row r="6" spans="1:37" ht="18.75" customHeight="1" x14ac:dyDescent="0.2">
      <c r="A6" s="177"/>
      <c r="B6" s="1135" t="s">
        <v>173</v>
      </c>
      <c r="C6" s="89" t="s">
        <v>174</v>
      </c>
      <c r="D6" s="1088" t="s">
        <v>422</v>
      </c>
      <c r="E6" s="1089"/>
      <c r="F6" s="1089"/>
      <c r="G6" s="1089"/>
      <c r="H6" s="1089"/>
      <c r="I6" s="1089"/>
      <c r="J6" s="1089"/>
      <c r="K6" s="1089"/>
      <c r="L6" s="1089"/>
      <c r="M6" s="1089"/>
      <c r="N6" s="1089"/>
      <c r="O6" s="1089"/>
      <c r="P6" s="1089"/>
      <c r="Q6" s="1089"/>
      <c r="R6" s="1089"/>
      <c r="S6" s="1089"/>
      <c r="T6" s="1089"/>
      <c r="U6" s="1089"/>
      <c r="V6" s="1089"/>
      <c r="W6" s="1089"/>
      <c r="X6" s="1089"/>
      <c r="Y6" s="1089"/>
      <c r="Z6" s="1089"/>
      <c r="AA6" s="1090"/>
      <c r="AB6" s="1146" t="s">
        <v>388</v>
      </c>
      <c r="AC6" s="1147"/>
      <c r="AD6" s="1152" t="s">
        <v>190</v>
      </c>
      <c r="AE6" s="76"/>
      <c r="AF6" s="77"/>
      <c r="AG6" s="77"/>
      <c r="AH6" s="77"/>
      <c r="AI6" s="77"/>
      <c r="AJ6" s="77"/>
      <c r="AK6" s="77"/>
    </row>
    <row r="7" spans="1:37" ht="18.75" customHeight="1" x14ac:dyDescent="0.2">
      <c r="A7" s="177"/>
      <c r="B7" s="1136"/>
      <c r="C7" s="90" t="s">
        <v>176</v>
      </c>
      <c r="D7" s="1091"/>
      <c r="E7" s="1092"/>
      <c r="F7" s="1092"/>
      <c r="G7" s="1092"/>
      <c r="H7" s="1092"/>
      <c r="I7" s="1092"/>
      <c r="J7" s="1092"/>
      <c r="K7" s="1092"/>
      <c r="L7" s="1092"/>
      <c r="M7" s="1092"/>
      <c r="N7" s="1092"/>
      <c r="O7" s="1092"/>
      <c r="P7" s="1092"/>
      <c r="Q7" s="1092"/>
      <c r="R7" s="1092"/>
      <c r="S7" s="1092"/>
      <c r="T7" s="1092"/>
      <c r="U7" s="1092"/>
      <c r="V7" s="1092"/>
      <c r="W7" s="1092"/>
      <c r="X7" s="1092"/>
      <c r="Y7" s="1092"/>
      <c r="Z7" s="1092"/>
      <c r="AA7" s="1093"/>
      <c r="AB7" s="1148"/>
      <c r="AC7" s="1149"/>
      <c r="AD7" s="1153"/>
      <c r="AE7" s="76"/>
      <c r="AF7" s="77"/>
      <c r="AG7" s="77"/>
      <c r="AH7" s="77"/>
      <c r="AI7" s="77"/>
      <c r="AJ7" s="77"/>
      <c r="AK7" s="77"/>
    </row>
    <row r="8" spans="1:37" ht="18.75" customHeight="1" x14ac:dyDescent="0.2">
      <c r="A8" s="177"/>
      <c r="B8" s="1136"/>
      <c r="C8" s="91" t="s">
        <v>178</v>
      </c>
      <c r="D8" s="1091"/>
      <c r="E8" s="1092"/>
      <c r="F8" s="1092"/>
      <c r="G8" s="1092"/>
      <c r="H8" s="1092"/>
      <c r="I8" s="1092"/>
      <c r="J8" s="1092"/>
      <c r="K8" s="1092"/>
      <c r="L8" s="1092"/>
      <c r="M8" s="1092"/>
      <c r="N8" s="1092"/>
      <c r="O8" s="1092"/>
      <c r="P8" s="1092"/>
      <c r="Q8" s="1092"/>
      <c r="R8" s="1092"/>
      <c r="S8" s="1092"/>
      <c r="T8" s="1092"/>
      <c r="U8" s="1092"/>
      <c r="V8" s="1092"/>
      <c r="W8" s="1092"/>
      <c r="X8" s="1092"/>
      <c r="Y8" s="1092"/>
      <c r="Z8" s="1092"/>
      <c r="AA8" s="1093"/>
      <c r="AB8" s="1148"/>
      <c r="AC8" s="1149"/>
      <c r="AD8" s="1153"/>
      <c r="AE8" s="76"/>
      <c r="AF8" s="77"/>
      <c r="AG8" s="77"/>
      <c r="AH8" s="77"/>
      <c r="AI8" s="77"/>
      <c r="AJ8" s="77"/>
      <c r="AK8" s="77"/>
    </row>
    <row r="9" spans="1:37" ht="18.75" customHeight="1" thickBot="1" x14ac:dyDescent="0.25">
      <c r="A9" s="79"/>
      <c r="B9" s="1136"/>
      <c r="C9" s="92" t="s">
        <v>180</v>
      </c>
      <c r="D9" s="1094"/>
      <c r="E9" s="1095"/>
      <c r="F9" s="1095"/>
      <c r="G9" s="1095"/>
      <c r="H9" s="1095"/>
      <c r="I9" s="1095"/>
      <c r="J9" s="1095"/>
      <c r="K9" s="1095"/>
      <c r="L9" s="1095"/>
      <c r="M9" s="1095"/>
      <c r="N9" s="1095"/>
      <c r="O9" s="1095"/>
      <c r="P9" s="1095"/>
      <c r="Q9" s="1095"/>
      <c r="R9" s="1095"/>
      <c r="S9" s="1095"/>
      <c r="T9" s="1095"/>
      <c r="U9" s="1095"/>
      <c r="V9" s="1095"/>
      <c r="W9" s="1095"/>
      <c r="X9" s="1095"/>
      <c r="Y9" s="1095"/>
      <c r="Z9" s="1095"/>
      <c r="AA9" s="1096"/>
      <c r="AB9" s="1148"/>
      <c r="AC9" s="1149"/>
      <c r="AD9" s="1153"/>
      <c r="AE9" s="76"/>
      <c r="AF9" s="77"/>
      <c r="AG9" s="77"/>
      <c r="AH9" s="77"/>
      <c r="AI9" s="77"/>
      <c r="AJ9" s="77"/>
      <c r="AK9" s="77"/>
    </row>
    <row r="10" spans="1:37" ht="37.5" customHeight="1" thickBot="1" x14ac:dyDescent="0.25">
      <c r="A10" s="93" t="s">
        <v>423</v>
      </c>
      <c r="B10" s="93" t="s">
        <v>168</v>
      </c>
      <c r="C10" s="93" t="s">
        <v>424</v>
      </c>
      <c r="D10" s="1097" t="s">
        <v>191</v>
      </c>
      <c r="E10" s="1098"/>
      <c r="F10" s="1097" t="s">
        <v>192</v>
      </c>
      <c r="G10" s="1098"/>
      <c r="H10" s="1097" t="s">
        <v>193</v>
      </c>
      <c r="I10" s="1098"/>
      <c r="J10" s="1099" t="s">
        <v>194</v>
      </c>
      <c r="K10" s="1099"/>
      <c r="L10" s="1097" t="s">
        <v>195</v>
      </c>
      <c r="M10" s="1098"/>
      <c r="N10" s="1097" t="s">
        <v>196</v>
      </c>
      <c r="O10" s="1098"/>
      <c r="P10" s="1097" t="s">
        <v>197</v>
      </c>
      <c r="Q10" s="1098"/>
      <c r="R10" s="1099" t="s">
        <v>198</v>
      </c>
      <c r="S10" s="1099"/>
      <c r="T10" s="1097" t="s">
        <v>199</v>
      </c>
      <c r="U10" s="1098"/>
      <c r="V10" s="1097" t="s">
        <v>200</v>
      </c>
      <c r="W10" s="1098"/>
      <c r="X10" s="1099" t="s">
        <v>201</v>
      </c>
      <c r="Y10" s="1099"/>
      <c r="Z10" s="1100" t="s">
        <v>202</v>
      </c>
      <c r="AA10" s="1101"/>
      <c r="AB10" s="1150"/>
      <c r="AC10" s="1151"/>
      <c r="AD10" s="1154"/>
      <c r="AE10" s="76"/>
      <c r="AF10" s="77"/>
      <c r="AG10" s="77"/>
      <c r="AH10" s="77"/>
      <c r="AI10" s="77"/>
      <c r="AJ10" s="77"/>
      <c r="AK10" s="77"/>
    </row>
    <row r="11" spans="1:37" ht="66.75" customHeight="1" x14ac:dyDescent="0.2">
      <c r="A11" s="94" t="s">
        <v>425</v>
      </c>
      <c r="B11" s="95" t="s">
        <v>426</v>
      </c>
      <c r="C11" s="96" t="s">
        <v>345</v>
      </c>
      <c r="D11" s="1102"/>
      <c r="E11" s="1102"/>
      <c r="F11" s="1102"/>
      <c r="G11" s="1102"/>
      <c r="H11" s="1102"/>
      <c r="I11" s="1102"/>
      <c r="J11" s="1102"/>
      <c r="K11" s="1102"/>
      <c r="L11" s="1103" t="s">
        <v>208</v>
      </c>
      <c r="M11" s="1102"/>
      <c r="N11" s="1103"/>
      <c r="O11" s="1102"/>
      <c r="P11" s="1102"/>
      <c r="Q11" s="1102"/>
      <c r="R11" s="1103"/>
      <c r="S11" s="1102"/>
      <c r="T11" s="1102"/>
      <c r="U11" s="1102"/>
      <c r="V11" s="1102"/>
      <c r="W11" s="1102"/>
      <c r="X11" s="1103" t="s">
        <v>208</v>
      </c>
      <c r="Y11" s="1102"/>
      <c r="Z11" s="1103"/>
      <c r="AA11" s="1102"/>
      <c r="AB11" s="97">
        <f t="shared" ref="AB11:AB33" si="0">IFERROR((COUNTIF((D11:AA11),"I")/(COUNTIF((D11:AA11),"P")+COUNTIF((D11:AA11),"I")+COUNTIF((D11:AA11),"NC"))),"")</f>
        <v>0</v>
      </c>
      <c r="AC11" s="98">
        <f t="shared" ref="AC11:AC33" si="1">AB11</f>
        <v>0</v>
      </c>
      <c r="AD11" s="404"/>
      <c r="AE11" s="76"/>
      <c r="AF11" s="77"/>
      <c r="AG11" s="77"/>
      <c r="AH11" s="77"/>
      <c r="AI11" s="77"/>
      <c r="AJ11" s="77"/>
      <c r="AK11" s="77"/>
    </row>
    <row r="12" spans="1:37" ht="37.5" customHeight="1" x14ac:dyDescent="0.2">
      <c r="A12" s="94" t="s">
        <v>427</v>
      </c>
      <c r="B12" s="95" t="s">
        <v>428</v>
      </c>
      <c r="C12" s="99" t="s">
        <v>222</v>
      </c>
      <c r="D12" s="872"/>
      <c r="E12" s="872"/>
      <c r="F12" s="872"/>
      <c r="G12" s="872"/>
      <c r="H12" s="872"/>
      <c r="I12" s="872"/>
      <c r="J12" s="872"/>
      <c r="K12" s="872"/>
      <c r="L12" s="872"/>
      <c r="M12" s="872"/>
      <c r="N12" s="872"/>
      <c r="O12" s="872"/>
      <c r="P12" s="872"/>
      <c r="Q12" s="872"/>
      <c r="R12" s="873"/>
      <c r="S12" s="872"/>
      <c r="T12" s="873" t="s">
        <v>208</v>
      </c>
      <c r="U12" s="872"/>
      <c r="V12" s="872"/>
      <c r="W12" s="872"/>
      <c r="X12" s="872"/>
      <c r="Y12" s="872"/>
      <c r="Z12" s="872"/>
      <c r="AA12" s="872"/>
      <c r="AB12" s="100">
        <f t="shared" si="0"/>
        <v>0</v>
      </c>
      <c r="AC12" s="47">
        <f t="shared" si="1"/>
        <v>0</v>
      </c>
      <c r="AD12" s="101"/>
      <c r="AE12" s="76"/>
      <c r="AF12" s="77"/>
      <c r="AG12" s="77"/>
      <c r="AH12" s="77"/>
      <c r="AI12" s="77"/>
      <c r="AJ12" s="77"/>
      <c r="AK12" s="77"/>
    </row>
    <row r="13" spans="1:37" ht="56.25" customHeight="1" x14ac:dyDescent="0.2">
      <c r="A13" s="102" t="s">
        <v>429</v>
      </c>
      <c r="B13" s="103" t="s">
        <v>430</v>
      </c>
      <c r="C13" s="99" t="s">
        <v>222</v>
      </c>
      <c r="D13" s="872"/>
      <c r="E13" s="872"/>
      <c r="F13" s="873" t="s">
        <v>208</v>
      </c>
      <c r="G13" s="872"/>
      <c r="H13" s="872"/>
      <c r="I13" s="872"/>
      <c r="J13" s="873"/>
      <c r="K13" s="872"/>
      <c r="L13" s="873"/>
      <c r="M13" s="872"/>
      <c r="N13" s="873"/>
      <c r="O13" s="872"/>
      <c r="P13" s="872"/>
      <c r="Q13" s="872"/>
      <c r="R13" s="873" t="s">
        <v>208</v>
      </c>
      <c r="S13" s="872"/>
      <c r="T13" s="873"/>
      <c r="U13" s="872"/>
      <c r="V13" s="873"/>
      <c r="W13" s="872"/>
      <c r="X13" s="872"/>
      <c r="Y13" s="872"/>
      <c r="Z13" s="873"/>
      <c r="AA13" s="872"/>
      <c r="AB13" s="100">
        <f t="shared" si="0"/>
        <v>0</v>
      </c>
      <c r="AC13" s="47">
        <f t="shared" si="1"/>
        <v>0</v>
      </c>
      <c r="AD13" s="101"/>
      <c r="AE13" s="76"/>
      <c r="AF13" s="77"/>
      <c r="AG13" s="77"/>
      <c r="AH13" s="77"/>
      <c r="AI13" s="77"/>
      <c r="AJ13" s="77"/>
      <c r="AK13" s="77"/>
    </row>
    <row r="14" spans="1:37" ht="49.5" customHeight="1" x14ac:dyDescent="0.2">
      <c r="A14" s="94" t="s">
        <v>431</v>
      </c>
      <c r="B14" s="95" t="s">
        <v>432</v>
      </c>
      <c r="C14" s="99" t="s">
        <v>220</v>
      </c>
      <c r="D14" s="872"/>
      <c r="E14" s="872"/>
      <c r="F14" s="873" t="s">
        <v>208</v>
      </c>
      <c r="G14" s="872"/>
      <c r="H14" s="873"/>
      <c r="I14" s="872"/>
      <c r="J14" s="873"/>
      <c r="K14" s="872"/>
      <c r="L14" s="873"/>
      <c r="M14" s="872"/>
      <c r="N14" s="872"/>
      <c r="O14" s="872"/>
      <c r="P14" s="873" t="s">
        <v>208</v>
      </c>
      <c r="Q14" s="872"/>
      <c r="R14" s="872"/>
      <c r="S14" s="872"/>
      <c r="T14" s="873"/>
      <c r="U14" s="872"/>
      <c r="V14" s="873"/>
      <c r="W14" s="872"/>
      <c r="X14" s="872"/>
      <c r="Y14" s="872"/>
      <c r="Z14" s="873" t="s">
        <v>208</v>
      </c>
      <c r="AA14" s="872"/>
      <c r="AB14" s="100">
        <f t="shared" si="0"/>
        <v>0</v>
      </c>
      <c r="AC14" s="47">
        <f t="shared" si="1"/>
        <v>0</v>
      </c>
      <c r="AD14" s="101"/>
      <c r="AE14" s="76"/>
      <c r="AF14" s="77"/>
      <c r="AG14" s="77"/>
      <c r="AH14" s="77"/>
      <c r="AI14" s="77"/>
      <c r="AJ14" s="77"/>
      <c r="AK14" s="77"/>
    </row>
    <row r="15" spans="1:37" ht="53.25" customHeight="1" x14ac:dyDescent="0.2">
      <c r="A15" s="104" t="s">
        <v>433</v>
      </c>
      <c r="B15" s="95" t="s">
        <v>434</v>
      </c>
      <c r="C15" s="99" t="s">
        <v>345</v>
      </c>
      <c r="D15" s="873" t="s">
        <v>208</v>
      </c>
      <c r="E15" s="872"/>
      <c r="F15" s="872"/>
      <c r="G15" s="872"/>
      <c r="H15" s="872"/>
      <c r="I15" s="872"/>
      <c r="J15" s="872"/>
      <c r="K15" s="872"/>
      <c r="L15" s="873" t="s">
        <v>208</v>
      </c>
      <c r="M15" s="872"/>
      <c r="N15" s="873"/>
      <c r="O15" s="872"/>
      <c r="P15" s="872"/>
      <c r="Q15" s="872"/>
      <c r="R15" s="872"/>
      <c r="S15" s="872"/>
      <c r="T15" s="873" t="s">
        <v>208</v>
      </c>
      <c r="U15" s="872"/>
      <c r="V15" s="872"/>
      <c r="W15" s="872"/>
      <c r="X15" s="873"/>
      <c r="Y15" s="872"/>
      <c r="Z15" s="872"/>
      <c r="AA15" s="872"/>
      <c r="AB15" s="100">
        <f t="shared" si="0"/>
        <v>0</v>
      </c>
      <c r="AC15" s="47">
        <f t="shared" si="1"/>
        <v>0</v>
      </c>
      <c r="AD15" s="101"/>
      <c r="AE15" s="76"/>
      <c r="AF15" s="77"/>
      <c r="AG15" s="77"/>
      <c r="AH15" s="77"/>
      <c r="AI15" s="77"/>
      <c r="AJ15" s="77"/>
      <c r="AK15" s="77"/>
    </row>
    <row r="16" spans="1:37" ht="46.5" customHeight="1" x14ac:dyDescent="0.2">
      <c r="A16" s="104" t="s">
        <v>435</v>
      </c>
      <c r="B16" s="103" t="s">
        <v>436</v>
      </c>
      <c r="C16" s="99" t="s">
        <v>437</v>
      </c>
      <c r="D16" s="872"/>
      <c r="E16" s="872"/>
      <c r="F16" s="872"/>
      <c r="G16" s="872"/>
      <c r="H16" s="872"/>
      <c r="I16" s="872"/>
      <c r="J16" s="872"/>
      <c r="K16" s="872"/>
      <c r="L16" s="872"/>
      <c r="M16" s="872"/>
      <c r="N16" s="872"/>
      <c r="O16" s="872"/>
      <c r="P16" s="873"/>
      <c r="Q16" s="872"/>
      <c r="R16" s="873"/>
      <c r="S16" s="872"/>
      <c r="T16" s="872"/>
      <c r="U16" s="872"/>
      <c r="V16" s="873" t="s">
        <v>208</v>
      </c>
      <c r="W16" s="872"/>
      <c r="X16" s="872"/>
      <c r="Y16" s="872"/>
      <c r="Z16" s="872"/>
      <c r="AA16" s="872"/>
      <c r="AB16" s="100">
        <f t="shared" si="0"/>
        <v>0</v>
      </c>
      <c r="AC16" s="47">
        <f t="shared" si="1"/>
        <v>0</v>
      </c>
      <c r="AD16" s="403"/>
      <c r="AE16" s="76"/>
      <c r="AF16" s="77"/>
      <c r="AG16" s="77"/>
      <c r="AH16" s="77"/>
      <c r="AI16" s="77"/>
      <c r="AJ16" s="77"/>
      <c r="AK16" s="77"/>
    </row>
    <row r="17" spans="1:37" ht="63" customHeight="1" x14ac:dyDescent="0.2">
      <c r="A17" s="104" t="s">
        <v>438</v>
      </c>
      <c r="B17" s="103" t="s">
        <v>439</v>
      </c>
      <c r="C17" s="99" t="s">
        <v>222</v>
      </c>
      <c r="D17" s="873"/>
      <c r="E17" s="872"/>
      <c r="F17" s="873"/>
      <c r="G17" s="872"/>
      <c r="H17" s="873" t="s">
        <v>208</v>
      </c>
      <c r="I17" s="872"/>
      <c r="J17" s="873"/>
      <c r="K17" s="872"/>
      <c r="L17" s="873"/>
      <c r="M17" s="872"/>
      <c r="N17" s="873"/>
      <c r="O17" s="872"/>
      <c r="P17" s="873"/>
      <c r="Q17" s="872"/>
      <c r="R17" s="873" t="s">
        <v>208</v>
      </c>
      <c r="S17" s="872"/>
      <c r="T17" s="872"/>
      <c r="U17" s="872"/>
      <c r="V17" s="873"/>
      <c r="W17" s="872"/>
      <c r="X17" s="873"/>
      <c r="Y17" s="872"/>
      <c r="Z17" s="873"/>
      <c r="AA17" s="872"/>
      <c r="AB17" s="100">
        <f t="shared" si="0"/>
        <v>0</v>
      </c>
      <c r="AC17" s="47">
        <f t="shared" si="1"/>
        <v>0</v>
      </c>
      <c r="AD17" s="101"/>
      <c r="AE17" s="76"/>
      <c r="AF17" s="77"/>
      <c r="AG17" s="77"/>
      <c r="AH17" s="77"/>
      <c r="AI17" s="77"/>
      <c r="AJ17" s="77"/>
      <c r="AK17" s="77"/>
    </row>
    <row r="18" spans="1:37" ht="48.75" customHeight="1" x14ac:dyDescent="0.2">
      <c r="A18" s="102" t="s">
        <v>440</v>
      </c>
      <c r="B18" s="95" t="s">
        <v>441</v>
      </c>
      <c r="C18" s="99" t="s">
        <v>206</v>
      </c>
      <c r="D18" s="873"/>
      <c r="E18" s="872"/>
      <c r="F18" s="873" t="s">
        <v>208</v>
      </c>
      <c r="G18" s="872"/>
      <c r="H18" s="873"/>
      <c r="I18" s="872"/>
      <c r="J18" s="873" t="s">
        <v>208</v>
      </c>
      <c r="K18" s="872"/>
      <c r="L18" s="873"/>
      <c r="M18" s="872"/>
      <c r="N18" s="873" t="s">
        <v>208</v>
      </c>
      <c r="O18" s="872"/>
      <c r="P18" s="873"/>
      <c r="Q18" s="872"/>
      <c r="R18" s="873" t="s">
        <v>208</v>
      </c>
      <c r="S18" s="872"/>
      <c r="T18" s="873"/>
      <c r="U18" s="872"/>
      <c r="V18" s="873" t="s">
        <v>208</v>
      </c>
      <c r="W18" s="872"/>
      <c r="X18" s="873"/>
      <c r="Y18" s="872"/>
      <c r="Z18" s="873" t="s">
        <v>208</v>
      </c>
      <c r="AA18" s="872"/>
      <c r="AB18" s="100">
        <f t="shared" si="0"/>
        <v>0</v>
      </c>
      <c r="AC18" s="47">
        <f t="shared" si="1"/>
        <v>0</v>
      </c>
      <c r="AD18" s="403"/>
      <c r="AE18" s="76"/>
      <c r="AF18" s="77"/>
      <c r="AG18" s="77"/>
      <c r="AH18" s="77"/>
      <c r="AI18" s="77"/>
      <c r="AJ18" s="77"/>
      <c r="AK18" s="77"/>
    </row>
    <row r="19" spans="1:37" ht="69.75" customHeight="1" x14ac:dyDescent="0.2">
      <c r="A19" s="94" t="s">
        <v>442</v>
      </c>
      <c r="B19" s="95" t="s">
        <v>443</v>
      </c>
      <c r="C19" s="99" t="s">
        <v>206</v>
      </c>
      <c r="D19" s="872"/>
      <c r="E19" s="872"/>
      <c r="F19" s="873" t="s">
        <v>208</v>
      </c>
      <c r="G19" s="872"/>
      <c r="H19" s="872"/>
      <c r="I19" s="872"/>
      <c r="J19" s="873" t="s">
        <v>208</v>
      </c>
      <c r="K19" s="872"/>
      <c r="L19" s="873"/>
      <c r="M19" s="872"/>
      <c r="N19" s="873" t="s">
        <v>208</v>
      </c>
      <c r="O19" s="872"/>
      <c r="P19" s="872"/>
      <c r="Q19" s="872"/>
      <c r="R19" s="873" t="s">
        <v>208</v>
      </c>
      <c r="S19" s="872"/>
      <c r="T19" s="872"/>
      <c r="U19" s="872"/>
      <c r="V19" s="873" t="s">
        <v>208</v>
      </c>
      <c r="W19" s="872"/>
      <c r="X19" s="873"/>
      <c r="Y19" s="872"/>
      <c r="Z19" s="873" t="s">
        <v>208</v>
      </c>
      <c r="AA19" s="872"/>
      <c r="AB19" s="100">
        <f t="shared" si="0"/>
        <v>0</v>
      </c>
      <c r="AC19" s="47">
        <f t="shared" si="1"/>
        <v>0</v>
      </c>
      <c r="AD19" s="101"/>
      <c r="AE19" s="76"/>
      <c r="AF19" s="77"/>
      <c r="AG19" s="77"/>
      <c r="AH19" s="77"/>
      <c r="AI19" s="77"/>
      <c r="AJ19" s="77"/>
      <c r="AK19" s="77"/>
    </row>
    <row r="20" spans="1:37" ht="44.1" customHeight="1" x14ac:dyDescent="0.2">
      <c r="A20" s="94" t="s">
        <v>444</v>
      </c>
      <c r="B20" s="95" t="s">
        <v>445</v>
      </c>
      <c r="C20" s="99" t="s">
        <v>446</v>
      </c>
      <c r="D20" s="872"/>
      <c r="E20" s="872"/>
      <c r="F20" s="873"/>
      <c r="G20" s="872"/>
      <c r="H20" s="873"/>
      <c r="I20" s="872"/>
      <c r="J20" s="873"/>
      <c r="K20" s="872"/>
      <c r="L20" s="873"/>
      <c r="M20" s="872"/>
      <c r="N20" s="873"/>
      <c r="O20" s="872"/>
      <c r="P20" s="872"/>
      <c r="Q20" s="872"/>
      <c r="R20" s="873"/>
      <c r="S20" s="872"/>
      <c r="T20" s="873" t="s">
        <v>208</v>
      </c>
      <c r="U20" s="872"/>
      <c r="V20" s="873"/>
      <c r="W20" s="872"/>
      <c r="X20" s="873"/>
      <c r="Y20" s="872"/>
      <c r="Z20" s="873"/>
      <c r="AA20" s="872"/>
      <c r="AB20" s="100">
        <f t="shared" si="0"/>
        <v>0</v>
      </c>
      <c r="AC20" s="47">
        <f t="shared" si="1"/>
        <v>0</v>
      </c>
      <c r="AD20" s="101"/>
      <c r="AE20" s="76"/>
      <c r="AF20" s="77"/>
      <c r="AG20" s="77"/>
      <c r="AH20" s="77"/>
      <c r="AI20" s="77"/>
      <c r="AJ20" s="77"/>
      <c r="AK20" s="77"/>
    </row>
    <row r="21" spans="1:37" ht="37.5" customHeight="1" x14ac:dyDescent="0.2">
      <c r="A21" s="102" t="s">
        <v>447</v>
      </c>
      <c r="B21" s="95" t="s">
        <v>448</v>
      </c>
      <c r="C21" s="99" t="s">
        <v>449</v>
      </c>
      <c r="D21" s="872"/>
      <c r="E21" s="872"/>
      <c r="F21" s="873" t="s">
        <v>208</v>
      </c>
      <c r="G21" s="872"/>
      <c r="H21" s="873"/>
      <c r="I21" s="872"/>
      <c r="J21" s="873"/>
      <c r="K21" s="872"/>
      <c r="L21" s="873"/>
      <c r="M21" s="872"/>
      <c r="N21" s="872"/>
      <c r="O21" s="872"/>
      <c r="P21" s="873" t="s">
        <v>208</v>
      </c>
      <c r="Q21" s="872"/>
      <c r="R21" s="872"/>
      <c r="S21" s="872"/>
      <c r="T21" s="873"/>
      <c r="U21" s="872"/>
      <c r="V21" s="873"/>
      <c r="W21" s="872"/>
      <c r="X21" s="872"/>
      <c r="Y21" s="872"/>
      <c r="Z21" s="873" t="s">
        <v>208</v>
      </c>
      <c r="AA21" s="872"/>
      <c r="AB21" s="100">
        <f t="shared" si="0"/>
        <v>0</v>
      </c>
      <c r="AC21" s="47">
        <f t="shared" si="1"/>
        <v>0</v>
      </c>
      <c r="AD21" s="101"/>
      <c r="AE21" s="76"/>
      <c r="AF21" s="77"/>
      <c r="AG21" s="77"/>
      <c r="AH21" s="77"/>
      <c r="AI21" s="77"/>
      <c r="AJ21" s="77"/>
      <c r="AK21" s="77"/>
    </row>
    <row r="22" spans="1:37" ht="37.5" customHeight="1" x14ac:dyDescent="0.2">
      <c r="A22" s="102" t="s">
        <v>450</v>
      </c>
      <c r="B22" s="95" t="s">
        <v>451</v>
      </c>
      <c r="C22" s="99" t="s">
        <v>452</v>
      </c>
      <c r="D22" s="872"/>
      <c r="E22" s="872"/>
      <c r="F22" s="872"/>
      <c r="G22" s="872"/>
      <c r="H22" s="872"/>
      <c r="I22" s="872"/>
      <c r="J22" s="872"/>
      <c r="K22" s="872"/>
      <c r="L22" s="872"/>
      <c r="M22" s="872"/>
      <c r="N22" s="872"/>
      <c r="O22" s="872"/>
      <c r="P22" s="872"/>
      <c r="Q22" s="872"/>
      <c r="R22" s="872"/>
      <c r="S22" s="872"/>
      <c r="T22" s="872"/>
      <c r="U22" s="872"/>
      <c r="V22" s="873" t="s">
        <v>208</v>
      </c>
      <c r="W22" s="872"/>
      <c r="X22" s="873"/>
      <c r="Y22" s="872"/>
      <c r="Z22" s="872"/>
      <c r="AA22" s="872"/>
      <c r="AB22" s="100">
        <f t="shared" si="0"/>
        <v>0</v>
      </c>
      <c r="AC22" s="47">
        <f t="shared" si="1"/>
        <v>0</v>
      </c>
      <c r="AD22" s="101"/>
      <c r="AE22" s="76"/>
      <c r="AF22" s="77"/>
      <c r="AG22" s="77"/>
      <c r="AH22" s="77"/>
      <c r="AI22" s="77"/>
      <c r="AJ22" s="77"/>
      <c r="AK22" s="77"/>
    </row>
    <row r="23" spans="1:37" ht="37.5" customHeight="1" x14ac:dyDescent="0.2">
      <c r="A23" s="102" t="s">
        <v>453</v>
      </c>
      <c r="B23" s="95" t="s">
        <v>454</v>
      </c>
      <c r="C23" s="99" t="s">
        <v>455</v>
      </c>
      <c r="D23" s="872"/>
      <c r="E23" s="872"/>
      <c r="F23" s="872"/>
      <c r="G23" s="872"/>
      <c r="H23" s="872"/>
      <c r="I23" s="872"/>
      <c r="J23" s="873" t="s">
        <v>208</v>
      </c>
      <c r="K23" s="872"/>
      <c r="L23" s="872"/>
      <c r="M23" s="872"/>
      <c r="N23" s="872"/>
      <c r="O23" s="872"/>
      <c r="P23" s="872"/>
      <c r="Q23" s="872"/>
      <c r="R23" s="873" t="s">
        <v>208</v>
      </c>
      <c r="S23" s="872"/>
      <c r="T23" s="872"/>
      <c r="U23" s="872"/>
      <c r="V23" s="872"/>
      <c r="W23" s="872"/>
      <c r="X23" s="872"/>
      <c r="Y23" s="872"/>
      <c r="Z23" s="873" t="s">
        <v>208</v>
      </c>
      <c r="AA23" s="872"/>
      <c r="AB23" s="100">
        <f t="shared" si="0"/>
        <v>0</v>
      </c>
      <c r="AC23" s="47">
        <f t="shared" si="1"/>
        <v>0</v>
      </c>
      <c r="AD23" s="101"/>
      <c r="AE23" s="76"/>
      <c r="AF23" s="77"/>
      <c r="AG23" s="77"/>
      <c r="AH23" s="77"/>
      <c r="AI23" s="77"/>
      <c r="AJ23" s="77"/>
      <c r="AK23" s="77"/>
    </row>
    <row r="24" spans="1:37" ht="37.5" customHeight="1" x14ac:dyDescent="0.2">
      <c r="A24" s="102" t="s">
        <v>456</v>
      </c>
      <c r="B24" s="95" t="s">
        <v>457</v>
      </c>
      <c r="C24" s="99" t="s">
        <v>222</v>
      </c>
      <c r="D24" s="872"/>
      <c r="E24" s="872"/>
      <c r="F24" s="872"/>
      <c r="G24" s="872"/>
      <c r="H24" s="872"/>
      <c r="I24" s="872"/>
      <c r="J24" s="873" t="s">
        <v>208</v>
      </c>
      <c r="K24" s="872"/>
      <c r="L24" s="872"/>
      <c r="M24" s="872"/>
      <c r="N24" s="872"/>
      <c r="O24" s="872"/>
      <c r="P24" s="872"/>
      <c r="Q24" s="872"/>
      <c r="R24" s="873" t="s">
        <v>208</v>
      </c>
      <c r="S24" s="872"/>
      <c r="T24" s="872"/>
      <c r="U24" s="872"/>
      <c r="V24" s="872"/>
      <c r="W24" s="872"/>
      <c r="X24" s="872"/>
      <c r="Y24" s="872"/>
      <c r="Z24" s="873" t="s">
        <v>208</v>
      </c>
      <c r="AA24" s="872"/>
      <c r="AB24" s="100">
        <f t="shared" si="0"/>
        <v>0</v>
      </c>
      <c r="AC24" s="47">
        <f t="shared" si="1"/>
        <v>0</v>
      </c>
      <c r="AD24" s="101"/>
      <c r="AE24" s="76"/>
      <c r="AF24" s="77"/>
      <c r="AG24" s="77"/>
      <c r="AH24" s="77"/>
      <c r="AI24" s="77"/>
      <c r="AJ24" s="77"/>
      <c r="AK24" s="77"/>
    </row>
    <row r="25" spans="1:37" ht="56.25" customHeight="1" x14ac:dyDescent="0.2">
      <c r="A25" s="102" t="s">
        <v>458</v>
      </c>
      <c r="B25" s="95" t="s">
        <v>459</v>
      </c>
      <c r="C25" s="99" t="s">
        <v>220</v>
      </c>
      <c r="D25" s="872"/>
      <c r="E25" s="872"/>
      <c r="F25" s="872"/>
      <c r="G25" s="872"/>
      <c r="H25" s="873" t="s">
        <v>208</v>
      </c>
      <c r="I25" s="872"/>
      <c r="J25" s="873"/>
      <c r="K25" s="872"/>
      <c r="L25" s="873"/>
      <c r="M25" s="872"/>
      <c r="N25" s="872"/>
      <c r="O25" s="872"/>
      <c r="P25" s="873" t="s">
        <v>208</v>
      </c>
      <c r="Q25" s="872"/>
      <c r="R25" s="873"/>
      <c r="S25" s="872"/>
      <c r="T25" s="872"/>
      <c r="U25" s="872"/>
      <c r="V25" s="872"/>
      <c r="W25" s="872"/>
      <c r="X25" s="873" t="s">
        <v>208</v>
      </c>
      <c r="Y25" s="872"/>
      <c r="Z25" s="873"/>
      <c r="AA25" s="872"/>
      <c r="AB25" s="100">
        <f t="shared" si="0"/>
        <v>0</v>
      </c>
      <c r="AC25" s="47">
        <f t="shared" si="1"/>
        <v>0</v>
      </c>
      <c r="AD25" s="101"/>
      <c r="AE25" s="76"/>
      <c r="AF25" s="77"/>
      <c r="AG25" s="77"/>
      <c r="AH25" s="77"/>
      <c r="AI25" s="77"/>
      <c r="AJ25" s="77"/>
      <c r="AK25" s="77"/>
    </row>
    <row r="26" spans="1:37" ht="49.5" customHeight="1" x14ac:dyDescent="0.2">
      <c r="A26" s="104" t="s">
        <v>460</v>
      </c>
      <c r="B26" s="95" t="s">
        <v>461</v>
      </c>
      <c r="C26" s="99" t="s">
        <v>446</v>
      </c>
      <c r="D26" s="872"/>
      <c r="E26" s="872"/>
      <c r="F26" s="872"/>
      <c r="G26" s="872"/>
      <c r="H26" s="872"/>
      <c r="I26" s="872"/>
      <c r="J26" s="873"/>
      <c r="K26" s="872"/>
      <c r="L26" s="872"/>
      <c r="M26" s="872"/>
      <c r="N26" s="873"/>
      <c r="O26" s="872"/>
      <c r="P26" s="873"/>
      <c r="Q26" s="872"/>
      <c r="R26" s="872"/>
      <c r="S26" s="872"/>
      <c r="T26" s="872"/>
      <c r="U26" s="872"/>
      <c r="V26" s="873"/>
      <c r="W26" s="872"/>
      <c r="X26" s="873" t="s">
        <v>208</v>
      </c>
      <c r="Y26" s="872"/>
      <c r="Z26" s="872"/>
      <c r="AA26" s="872"/>
      <c r="AB26" s="100">
        <f t="shared" si="0"/>
        <v>0</v>
      </c>
      <c r="AC26" s="47">
        <f t="shared" si="1"/>
        <v>0</v>
      </c>
      <c r="AD26" s="101"/>
      <c r="AE26" s="76"/>
      <c r="AF26" s="77"/>
      <c r="AG26" s="77"/>
      <c r="AH26" s="77"/>
      <c r="AI26" s="77"/>
      <c r="AJ26" s="77"/>
      <c r="AK26" s="77"/>
    </row>
    <row r="27" spans="1:37" ht="55.5" customHeight="1" x14ac:dyDescent="0.2">
      <c r="A27" s="104" t="s">
        <v>462</v>
      </c>
      <c r="B27" s="95" t="s">
        <v>463</v>
      </c>
      <c r="C27" s="99" t="s">
        <v>446</v>
      </c>
      <c r="D27" s="872"/>
      <c r="E27" s="872"/>
      <c r="F27" s="872"/>
      <c r="G27" s="872"/>
      <c r="H27" s="873" t="s">
        <v>208</v>
      </c>
      <c r="I27" s="872"/>
      <c r="J27" s="873" t="s">
        <v>208</v>
      </c>
      <c r="K27" s="872"/>
      <c r="L27" s="873" t="s">
        <v>208</v>
      </c>
      <c r="M27" s="872"/>
      <c r="N27" s="873" t="s">
        <v>208</v>
      </c>
      <c r="O27" s="872"/>
      <c r="P27" s="873"/>
      <c r="Q27" s="872"/>
      <c r="R27" s="873"/>
      <c r="S27" s="872"/>
      <c r="T27" s="873"/>
      <c r="U27" s="872"/>
      <c r="V27" s="873"/>
      <c r="W27" s="872"/>
      <c r="X27" s="872"/>
      <c r="Y27" s="872"/>
      <c r="Z27" s="872"/>
      <c r="AA27" s="872"/>
      <c r="AB27" s="100">
        <f t="shared" si="0"/>
        <v>0</v>
      </c>
      <c r="AC27" s="47">
        <f t="shared" si="1"/>
        <v>0</v>
      </c>
      <c r="AD27" s="101"/>
      <c r="AE27" s="76"/>
      <c r="AF27" s="77"/>
      <c r="AG27" s="77"/>
      <c r="AH27" s="77"/>
      <c r="AI27" s="77"/>
      <c r="AJ27" s="77"/>
      <c r="AK27" s="77"/>
    </row>
    <row r="28" spans="1:37" ht="48" customHeight="1" x14ac:dyDescent="0.2">
      <c r="A28" s="94" t="s">
        <v>464</v>
      </c>
      <c r="B28" s="95" t="s">
        <v>465</v>
      </c>
      <c r="C28" s="99" t="s">
        <v>446</v>
      </c>
      <c r="D28" s="873"/>
      <c r="E28" s="872"/>
      <c r="F28" s="872"/>
      <c r="G28" s="872"/>
      <c r="H28" s="873" t="s">
        <v>208</v>
      </c>
      <c r="I28" s="872"/>
      <c r="J28" s="872"/>
      <c r="K28" s="872"/>
      <c r="L28" s="873"/>
      <c r="M28" s="872"/>
      <c r="N28" s="872"/>
      <c r="O28" s="872"/>
      <c r="P28" s="873"/>
      <c r="Q28" s="872"/>
      <c r="R28" s="872"/>
      <c r="S28" s="872"/>
      <c r="T28" s="872"/>
      <c r="U28" s="872"/>
      <c r="V28" s="872"/>
      <c r="W28" s="872"/>
      <c r="X28" s="872"/>
      <c r="Y28" s="872"/>
      <c r="Z28" s="872"/>
      <c r="AA28" s="872"/>
      <c r="AB28" s="100">
        <f t="shared" si="0"/>
        <v>0</v>
      </c>
      <c r="AC28" s="47">
        <f t="shared" si="1"/>
        <v>0</v>
      </c>
      <c r="AD28" s="403"/>
      <c r="AE28" s="76"/>
      <c r="AF28" s="77"/>
      <c r="AG28" s="77"/>
      <c r="AH28" s="77"/>
      <c r="AI28" s="77"/>
      <c r="AJ28" s="77"/>
      <c r="AK28" s="77"/>
    </row>
    <row r="29" spans="1:37" ht="62.25" customHeight="1" x14ac:dyDescent="0.2">
      <c r="A29" s="94" t="s">
        <v>466</v>
      </c>
      <c r="B29" s="95" t="s">
        <v>467</v>
      </c>
      <c r="C29" s="99" t="s">
        <v>446</v>
      </c>
      <c r="D29" s="872"/>
      <c r="E29" s="872"/>
      <c r="F29" s="872"/>
      <c r="G29" s="872"/>
      <c r="H29" s="872"/>
      <c r="I29" s="872"/>
      <c r="J29" s="872"/>
      <c r="K29" s="872"/>
      <c r="L29" s="873" t="s">
        <v>208</v>
      </c>
      <c r="M29" s="872"/>
      <c r="N29" s="872"/>
      <c r="O29" s="872"/>
      <c r="P29" s="872"/>
      <c r="Q29" s="872"/>
      <c r="R29" s="872"/>
      <c r="S29" s="872"/>
      <c r="T29" s="873"/>
      <c r="U29" s="872"/>
      <c r="V29" s="872"/>
      <c r="W29" s="872"/>
      <c r="X29" s="872"/>
      <c r="Y29" s="872"/>
      <c r="Z29" s="872"/>
      <c r="AA29" s="872"/>
      <c r="AB29" s="100">
        <f t="shared" si="0"/>
        <v>0</v>
      </c>
      <c r="AC29" s="47">
        <f t="shared" si="1"/>
        <v>0</v>
      </c>
      <c r="AD29" s="101"/>
      <c r="AE29" s="76"/>
      <c r="AF29" s="77"/>
      <c r="AG29" s="77"/>
      <c r="AH29" s="77"/>
      <c r="AI29" s="77"/>
      <c r="AJ29" s="77"/>
      <c r="AK29" s="77"/>
    </row>
    <row r="30" spans="1:37" ht="51" customHeight="1" x14ac:dyDescent="0.2">
      <c r="A30" s="94" t="s">
        <v>468</v>
      </c>
      <c r="B30" s="95" t="s">
        <v>469</v>
      </c>
      <c r="C30" s="99" t="s">
        <v>446</v>
      </c>
      <c r="D30" s="872"/>
      <c r="E30" s="872"/>
      <c r="F30" s="872"/>
      <c r="G30" s="872"/>
      <c r="H30" s="872"/>
      <c r="I30" s="872"/>
      <c r="J30" s="872"/>
      <c r="K30" s="872"/>
      <c r="L30" s="873" t="s">
        <v>208</v>
      </c>
      <c r="M30" s="872"/>
      <c r="N30" s="872"/>
      <c r="O30" s="872"/>
      <c r="P30" s="872"/>
      <c r="Q30" s="872"/>
      <c r="R30" s="872"/>
      <c r="S30" s="872"/>
      <c r="T30" s="873"/>
      <c r="U30" s="872"/>
      <c r="V30" s="873"/>
      <c r="W30" s="872"/>
      <c r="X30" s="873"/>
      <c r="Y30" s="872"/>
      <c r="Z30" s="872"/>
      <c r="AA30" s="872"/>
      <c r="AB30" s="100">
        <f t="shared" si="0"/>
        <v>0</v>
      </c>
      <c r="AC30" s="47">
        <f t="shared" si="1"/>
        <v>0</v>
      </c>
      <c r="AD30" s="105"/>
      <c r="AE30" s="76"/>
      <c r="AF30" s="77"/>
      <c r="AG30" s="77"/>
      <c r="AH30" s="77"/>
      <c r="AI30" s="77"/>
      <c r="AJ30" s="77"/>
      <c r="AK30" s="77"/>
    </row>
    <row r="31" spans="1:37" ht="51" customHeight="1" x14ac:dyDescent="0.2">
      <c r="A31" s="94" t="s">
        <v>470</v>
      </c>
      <c r="B31" s="95" t="s">
        <v>471</v>
      </c>
      <c r="C31" s="99" t="s">
        <v>446</v>
      </c>
      <c r="D31" s="872"/>
      <c r="E31" s="872"/>
      <c r="F31" s="872"/>
      <c r="G31" s="872"/>
      <c r="H31" s="872"/>
      <c r="I31" s="872"/>
      <c r="J31" s="872"/>
      <c r="K31" s="872"/>
      <c r="L31" s="872"/>
      <c r="M31" s="872"/>
      <c r="N31" s="872"/>
      <c r="O31" s="872"/>
      <c r="P31" s="872"/>
      <c r="Q31" s="872"/>
      <c r="R31" s="872"/>
      <c r="S31" s="872"/>
      <c r="T31" s="873" t="s">
        <v>208</v>
      </c>
      <c r="U31" s="872"/>
      <c r="V31" s="873"/>
      <c r="W31" s="872"/>
      <c r="X31" s="873"/>
      <c r="Y31" s="872"/>
      <c r="Z31" s="872"/>
      <c r="AA31" s="872"/>
      <c r="AB31" s="100">
        <f t="shared" si="0"/>
        <v>0</v>
      </c>
      <c r="AC31" s="47">
        <f t="shared" si="1"/>
        <v>0</v>
      </c>
      <c r="AD31" s="105"/>
      <c r="AE31" s="76"/>
      <c r="AF31" s="77"/>
      <c r="AG31" s="77"/>
      <c r="AH31" s="77"/>
      <c r="AI31" s="77"/>
      <c r="AJ31" s="77"/>
      <c r="AK31" s="77"/>
    </row>
    <row r="32" spans="1:37" ht="51" customHeight="1" x14ac:dyDescent="0.2">
      <c r="A32" s="94" t="s">
        <v>472</v>
      </c>
      <c r="B32" s="95" t="s">
        <v>473</v>
      </c>
      <c r="C32" s="99" t="s">
        <v>474</v>
      </c>
      <c r="D32" s="872"/>
      <c r="E32" s="872"/>
      <c r="F32" s="872"/>
      <c r="G32" s="872"/>
      <c r="H32" s="872"/>
      <c r="I32" s="872"/>
      <c r="J32" s="872"/>
      <c r="K32" s="872"/>
      <c r="L32" s="872"/>
      <c r="M32" s="872"/>
      <c r="N32" s="872"/>
      <c r="O32" s="872"/>
      <c r="P32" s="872"/>
      <c r="Q32" s="872"/>
      <c r="R32" s="872"/>
      <c r="S32" s="872"/>
      <c r="T32" s="872"/>
      <c r="U32" s="872"/>
      <c r="V32" s="873"/>
      <c r="W32" s="872"/>
      <c r="X32" s="873"/>
      <c r="Y32" s="872"/>
      <c r="Z32" s="873" t="s">
        <v>208</v>
      </c>
      <c r="AA32" s="872"/>
      <c r="AB32" s="100">
        <f t="shared" si="0"/>
        <v>0</v>
      </c>
      <c r="AC32" s="47">
        <f t="shared" si="1"/>
        <v>0</v>
      </c>
      <c r="AD32" s="105"/>
      <c r="AE32" s="76"/>
      <c r="AF32" s="77"/>
      <c r="AG32" s="77"/>
      <c r="AH32" s="77"/>
      <c r="AI32" s="77"/>
      <c r="AJ32" s="77"/>
      <c r="AK32" s="77"/>
    </row>
    <row r="33" spans="1:41" ht="66.599999999999994" customHeight="1" thickBot="1" x14ac:dyDescent="0.25">
      <c r="A33" s="94" t="s">
        <v>475</v>
      </c>
      <c r="B33" s="94" t="s">
        <v>476</v>
      </c>
      <c r="C33" s="99" t="s">
        <v>477</v>
      </c>
      <c r="D33" s="873" t="s">
        <v>208</v>
      </c>
      <c r="E33" s="872"/>
      <c r="F33" s="873" t="s">
        <v>208</v>
      </c>
      <c r="G33" s="872"/>
      <c r="H33" s="873" t="s">
        <v>208</v>
      </c>
      <c r="I33" s="872"/>
      <c r="J33" s="873" t="s">
        <v>208</v>
      </c>
      <c r="K33" s="872"/>
      <c r="L33" s="873" t="s">
        <v>208</v>
      </c>
      <c r="M33" s="872"/>
      <c r="N33" s="873" t="s">
        <v>208</v>
      </c>
      <c r="O33" s="872"/>
      <c r="P33" s="873" t="s">
        <v>208</v>
      </c>
      <c r="Q33" s="872"/>
      <c r="R33" s="873" t="s">
        <v>208</v>
      </c>
      <c r="S33" s="872"/>
      <c r="T33" s="873" t="s">
        <v>208</v>
      </c>
      <c r="U33" s="872"/>
      <c r="V33" s="873" t="s">
        <v>208</v>
      </c>
      <c r="W33" s="872"/>
      <c r="X33" s="873" t="s">
        <v>208</v>
      </c>
      <c r="Y33" s="872"/>
      <c r="Z33" s="873" t="s">
        <v>208</v>
      </c>
      <c r="AA33" s="872"/>
      <c r="AB33" s="100">
        <f t="shared" si="0"/>
        <v>0</v>
      </c>
      <c r="AC33" s="47">
        <f t="shared" si="1"/>
        <v>0</v>
      </c>
      <c r="AD33" s="101"/>
      <c r="AE33" s="76"/>
      <c r="AF33" s="77"/>
      <c r="AG33" s="77"/>
      <c r="AH33" s="77"/>
      <c r="AI33" s="77"/>
      <c r="AJ33" s="77"/>
      <c r="AK33" s="77"/>
    </row>
    <row r="34" spans="1:41" ht="24" customHeight="1" thickBot="1" x14ac:dyDescent="0.25">
      <c r="A34" s="106"/>
      <c r="B34" s="106"/>
      <c r="C34" s="107" t="s">
        <v>389</v>
      </c>
      <c r="D34" s="1119">
        <f>IFERROR((COUNTIF((D11:E33),"P")+COUNTIF((D11:E33),"I")+COUNTIF((D11:E33),"NC")),"")</f>
        <v>2</v>
      </c>
      <c r="E34" s="1087"/>
      <c r="F34" s="1086">
        <f>IFERROR((COUNTIF((F11:G33),"P")+COUNTIF((F11:G33),"I")+COUNTIF((F11:G33),"NC")),"")</f>
        <v>6</v>
      </c>
      <c r="G34" s="1087"/>
      <c r="H34" s="1086">
        <f>IFERROR((COUNTIF((H11:I33),"P")+COUNTIF((H11:I33),"I")+COUNTIF((H11:I33),"NC")),"")</f>
        <v>5</v>
      </c>
      <c r="I34" s="1087"/>
      <c r="J34" s="1086">
        <f>IFERROR((COUNTIF((J11:K33),"P")+COUNTIF((J11:K33),"I")+COUNTIF((J11:K33),"NC")),"")</f>
        <v>6</v>
      </c>
      <c r="K34" s="1087"/>
      <c r="L34" s="1086">
        <f>IFERROR((COUNTIF((L11:M33),"P")+COUNTIF((L11:M33),"I")+COUNTIF((L11:M33),"NC")),"")</f>
        <v>6</v>
      </c>
      <c r="M34" s="1087"/>
      <c r="N34" s="1086">
        <f>IFERROR((COUNTIF((N11:O33),"P")+COUNTIF((N11:O33),"I")+COUNTIF((N11:O33),"NC")),"")</f>
        <v>4</v>
      </c>
      <c r="O34" s="1087"/>
      <c r="P34" s="1086">
        <f>IFERROR((COUNTIF((P11:Q33),"P")+COUNTIF((P11:Q33),"I")+COUNTIF((P11:Q33),"NC")),"")</f>
        <v>4</v>
      </c>
      <c r="Q34" s="1087"/>
      <c r="R34" s="1086">
        <f>IFERROR((COUNTIF((R11:S33),"P")+COUNTIF((R11:S33),"I")+COUNTIF((R11:S33),"NC")),"")</f>
        <v>7</v>
      </c>
      <c r="S34" s="1087"/>
      <c r="T34" s="1086">
        <f>IFERROR((COUNTIF((T11:U33),"P")+COUNTIF((T11:U33),"I")+COUNTIF((T11:U33),"NC")),"")</f>
        <v>5</v>
      </c>
      <c r="U34" s="1087"/>
      <c r="V34" s="1086">
        <f>IFERROR((COUNTIF((V11:W33),"P")+COUNTIF((V11:W33),"I")+COUNTIF((V11:W33),"NC")),"")</f>
        <v>5</v>
      </c>
      <c r="W34" s="1087"/>
      <c r="X34" s="1086">
        <f>IFERROR((COUNTIF((X11:Y33),"P")+COUNTIF((X11:Y33),"I")+COUNTIF((X11:Y33),"NC")),"")</f>
        <v>4</v>
      </c>
      <c r="Y34" s="1087"/>
      <c r="Z34" s="1086">
        <f>IFERROR((COUNTIF((Z11:AA33),"P")+COUNTIF((Z11:AA33),"I")+COUNTIF((Z11:AA33),"NC")),"")</f>
        <v>8</v>
      </c>
      <c r="AA34" s="1118"/>
      <c r="AB34" s="991">
        <f>IFERROR((SUM(D35:AA35)/SUM(D34:AA34)),"")</f>
        <v>0</v>
      </c>
      <c r="AC34" s="1108" t="str">
        <f>IF(AB34&gt;=0.9,"CUMPLE","NO CUMPLE")</f>
        <v>NO CUMPLE</v>
      </c>
      <c r="AD34" s="1084"/>
      <c r="AE34" s="76"/>
      <c r="AF34" s="77"/>
      <c r="AG34" s="77"/>
      <c r="AH34" s="77"/>
      <c r="AI34" s="77"/>
      <c r="AJ34" s="77"/>
      <c r="AK34" s="77"/>
      <c r="AL34" s="77"/>
      <c r="AM34" s="77"/>
      <c r="AN34" s="77"/>
      <c r="AO34" s="77"/>
    </row>
    <row r="35" spans="1:41" ht="24" customHeight="1" thickBot="1" x14ac:dyDescent="0.25">
      <c r="A35" s="106"/>
      <c r="B35" s="106"/>
      <c r="C35" s="107" t="s">
        <v>391</v>
      </c>
      <c r="D35" s="1120">
        <f>COUNTIF((D11:E33),"I")</f>
        <v>0</v>
      </c>
      <c r="E35" s="1111"/>
      <c r="F35" s="1110">
        <f>COUNTIF((F11:G33),"I")</f>
        <v>0</v>
      </c>
      <c r="G35" s="1111"/>
      <c r="H35" s="1110">
        <f>COUNTIF((H11:I33),"I")</f>
        <v>0</v>
      </c>
      <c r="I35" s="1111"/>
      <c r="J35" s="1110">
        <f>COUNTIF((J11:K33),"I")</f>
        <v>0</v>
      </c>
      <c r="K35" s="1111"/>
      <c r="L35" s="1110">
        <f>COUNTIF((L11:M33),"I")</f>
        <v>0</v>
      </c>
      <c r="M35" s="1111"/>
      <c r="N35" s="1110">
        <f>COUNTIF((N11:O33),"I")</f>
        <v>0</v>
      </c>
      <c r="O35" s="1111"/>
      <c r="P35" s="1110">
        <f>COUNTIF((P11:Q33),"I")</f>
        <v>0</v>
      </c>
      <c r="Q35" s="1111"/>
      <c r="R35" s="1110">
        <f>COUNTIF((R11:S33),"I")</f>
        <v>0</v>
      </c>
      <c r="S35" s="1111"/>
      <c r="T35" s="1110">
        <f>COUNTIF((T11:U33),"I")</f>
        <v>0</v>
      </c>
      <c r="U35" s="1111"/>
      <c r="V35" s="1110">
        <f>COUNTIF((V11:W33),"I")</f>
        <v>0</v>
      </c>
      <c r="W35" s="1111"/>
      <c r="X35" s="1110">
        <f>COUNTIF((X11:Y33),"I")</f>
        <v>0</v>
      </c>
      <c r="Y35" s="1111"/>
      <c r="Z35" s="1110">
        <f>COUNTIF((Z11:AA33),"I")</f>
        <v>0</v>
      </c>
      <c r="AA35" s="1117"/>
      <c r="AB35" s="992"/>
      <c r="AC35" s="1109"/>
      <c r="AD35" s="1085"/>
      <c r="AE35" s="76"/>
      <c r="AF35" s="77"/>
      <c r="AG35" s="77"/>
      <c r="AH35" s="77"/>
      <c r="AI35" s="77"/>
      <c r="AJ35" s="77"/>
      <c r="AK35" s="77"/>
      <c r="AL35" s="77"/>
      <c r="AM35" s="77"/>
      <c r="AN35" s="77"/>
      <c r="AO35" s="77"/>
    </row>
    <row r="36" spans="1:41" ht="17.25" customHeight="1" x14ac:dyDescent="0.2">
      <c r="A36" s="106"/>
      <c r="B36" s="106"/>
      <c r="C36" s="1129" t="s">
        <v>478</v>
      </c>
      <c r="D36" s="1121">
        <f>IFERROR((D35/D34),"")</f>
        <v>0</v>
      </c>
      <c r="E36" s="1115"/>
      <c r="F36" s="1114">
        <f>IFERROR((F35/F34),"")</f>
        <v>0</v>
      </c>
      <c r="G36" s="1115"/>
      <c r="H36" s="1114">
        <f>IFERROR((H35/H34),"")</f>
        <v>0</v>
      </c>
      <c r="I36" s="1115"/>
      <c r="J36" s="1114">
        <f>IFERROR((J35/J34),"")</f>
        <v>0</v>
      </c>
      <c r="K36" s="1115"/>
      <c r="L36" s="1114">
        <f>IFERROR((L35/L34),"")</f>
        <v>0</v>
      </c>
      <c r="M36" s="1115"/>
      <c r="N36" s="1114">
        <f>IFERROR((N35/N34),"")</f>
        <v>0</v>
      </c>
      <c r="O36" s="1115"/>
      <c r="P36" s="1114">
        <f>IFERROR((P35/P34),"")</f>
        <v>0</v>
      </c>
      <c r="Q36" s="1115"/>
      <c r="R36" s="1114">
        <f>IFERROR((R35/R34),"")</f>
        <v>0</v>
      </c>
      <c r="S36" s="1115"/>
      <c r="T36" s="1114">
        <f>IFERROR((T35/T34),"")</f>
        <v>0</v>
      </c>
      <c r="U36" s="1115"/>
      <c r="V36" s="1114">
        <f>IFERROR((V35/V34),"")</f>
        <v>0</v>
      </c>
      <c r="W36" s="1115"/>
      <c r="X36" s="1114">
        <f>IFERROR((X35/X34),"")</f>
        <v>0</v>
      </c>
      <c r="Y36" s="1115"/>
      <c r="Z36" s="1114">
        <f>IFERROR((Z35/Z34),"")</f>
        <v>0</v>
      </c>
      <c r="AA36" s="1122"/>
      <c r="AB36" s="76"/>
      <c r="AC36" s="76"/>
      <c r="AD36" s="76"/>
      <c r="AE36" s="76"/>
      <c r="AF36" s="77"/>
      <c r="AG36" s="77"/>
      <c r="AH36" s="77"/>
      <c r="AI36" s="77"/>
      <c r="AJ36" s="77"/>
      <c r="AK36" s="77"/>
      <c r="AL36" s="77"/>
      <c r="AM36" s="77"/>
      <c r="AN36" s="77"/>
      <c r="AO36" s="77"/>
    </row>
    <row r="37" spans="1:41" ht="18" customHeight="1" thickBot="1" x14ac:dyDescent="0.25">
      <c r="A37" s="106"/>
      <c r="B37" s="106"/>
      <c r="C37" s="1130"/>
      <c r="D37" s="1131">
        <f>D36</f>
        <v>0</v>
      </c>
      <c r="E37" s="1113"/>
      <c r="F37" s="1112">
        <f>F36</f>
        <v>0</v>
      </c>
      <c r="G37" s="1113"/>
      <c r="H37" s="1112">
        <f>H36</f>
        <v>0</v>
      </c>
      <c r="I37" s="1113"/>
      <c r="J37" s="1112">
        <f>J36</f>
        <v>0</v>
      </c>
      <c r="K37" s="1113"/>
      <c r="L37" s="1112">
        <f>L36</f>
        <v>0</v>
      </c>
      <c r="M37" s="1113"/>
      <c r="N37" s="1112">
        <f>N36</f>
        <v>0</v>
      </c>
      <c r="O37" s="1113"/>
      <c r="P37" s="1112">
        <f>P36</f>
        <v>0</v>
      </c>
      <c r="Q37" s="1113"/>
      <c r="R37" s="1112">
        <f>R36</f>
        <v>0</v>
      </c>
      <c r="S37" s="1113"/>
      <c r="T37" s="1112">
        <f>T36</f>
        <v>0</v>
      </c>
      <c r="U37" s="1113"/>
      <c r="V37" s="1112">
        <f>V36</f>
        <v>0</v>
      </c>
      <c r="W37" s="1113"/>
      <c r="X37" s="1112">
        <f>X36</f>
        <v>0</v>
      </c>
      <c r="Y37" s="1113"/>
      <c r="Z37" s="1112">
        <f>Z36</f>
        <v>0</v>
      </c>
      <c r="AA37" s="1116"/>
      <c r="AB37" s="76"/>
      <c r="AC37" s="76"/>
      <c r="AD37" s="76"/>
      <c r="AE37" s="76"/>
      <c r="AF37" s="77"/>
      <c r="AG37" s="77"/>
      <c r="AH37" s="77"/>
      <c r="AI37" s="77"/>
      <c r="AJ37" s="77"/>
      <c r="AK37" s="77"/>
      <c r="AL37" s="77"/>
      <c r="AM37" s="77"/>
      <c r="AN37" s="77"/>
      <c r="AO37" s="77"/>
    </row>
    <row r="38" spans="1:41" ht="24.75" customHeight="1" x14ac:dyDescent="0.2">
      <c r="A38" s="76"/>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7"/>
      <c r="AG38" s="77"/>
      <c r="AH38" s="77"/>
      <c r="AI38" s="77"/>
      <c r="AJ38" s="77"/>
      <c r="AK38" s="77"/>
      <c r="AL38" s="77"/>
      <c r="AM38" s="77"/>
      <c r="AN38" s="77"/>
      <c r="AO38" s="77"/>
    </row>
    <row r="39" spans="1:41" ht="78" customHeight="1" x14ac:dyDescent="0.2">
      <c r="A39" s="76"/>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7"/>
      <c r="AG39" s="77"/>
      <c r="AH39" s="77"/>
      <c r="AI39" s="77"/>
      <c r="AJ39" s="77"/>
      <c r="AK39" s="77"/>
      <c r="AL39" s="77"/>
      <c r="AM39" s="77"/>
      <c r="AN39" s="77"/>
      <c r="AO39" s="77"/>
    </row>
    <row r="40" spans="1:41" ht="78" customHeight="1" x14ac:dyDescent="0.2">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7"/>
      <c r="AG40" s="77"/>
      <c r="AH40" s="77"/>
      <c r="AI40" s="77"/>
      <c r="AJ40" s="77"/>
      <c r="AK40" s="77"/>
      <c r="AL40" s="77"/>
      <c r="AM40" s="77"/>
      <c r="AN40" s="77"/>
      <c r="AO40" s="77"/>
    </row>
    <row r="41" spans="1:41" ht="78" customHeight="1" x14ac:dyDescent="0.2">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7"/>
      <c r="AG41" s="77"/>
      <c r="AH41" s="77"/>
      <c r="AI41" s="77"/>
      <c r="AJ41" s="77"/>
      <c r="AK41" s="77"/>
      <c r="AL41" s="77"/>
      <c r="AM41" s="77"/>
      <c r="AN41" s="77"/>
      <c r="AO41" s="77"/>
    </row>
    <row r="42" spans="1:41" ht="78" customHeight="1" x14ac:dyDescent="0.2">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7"/>
      <c r="AG42" s="77"/>
      <c r="AH42" s="77"/>
      <c r="AI42" s="77"/>
      <c r="AJ42" s="77"/>
      <c r="AK42" s="77"/>
      <c r="AL42" s="77"/>
      <c r="AM42" s="77"/>
      <c r="AN42" s="77"/>
      <c r="AO42" s="77"/>
    </row>
    <row r="43" spans="1:41" ht="78" customHeight="1" x14ac:dyDescent="0.2">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7"/>
      <c r="AG43" s="77"/>
      <c r="AH43" s="77"/>
      <c r="AI43" s="77"/>
      <c r="AJ43" s="77"/>
      <c r="AK43" s="77"/>
      <c r="AL43" s="77"/>
      <c r="AM43" s="77"/>
      <c r="AN43" s="77"/>
      <c r="AO43" s="77"/>
    </row>
    <row r="44" spans="1:41" ht="78" customHeight="1" x14ac:dyDescent="0.2">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7"/>
      <c r="AG44" s="77"/>
      <c r="AH44" s="77"/>
      <c r="AI44" s="77"/>
      <c r="AJ44" s="77"/>
      <c r="AK44" s="77"/>
      <c r="AL44" s="77"/>
      <c r="AM44" s="77"/>
      <c r="AN44" s="77"/>
      <c r="AO44" s="77"/>
    </row>
    <row r="45" spans="1:41" ht="42.75" customHeight="1" thickBot="1" x14ac:dyDescent="0.25">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7"/>
      <c r="AG45" s="77"/>
      <c r="AH45" s="77"/>
      <c r="AI45" s="77"/>
      <c r="AJ45" s="77"/>
      <c r="AK45" s="77"/>
      <c r="AL45" s="77"/>
      <c r="AM45" s="77"/>
      <c r="AN45" s="77"/>
      <c r="AO45" s="77"/>
    </row>
    <row r="46" spans="1:41" ht="21" customHeight="1" thickBot="1" x14ac:dyDescent="0.25">
      <c r="A46" s="1126" t="s">
        <v>400</v>
      </c>
      <c r="B46" s="1127"/>
      <c r="C46" s="1127"/>
      <c r="D46" s="1127"/>
      <c r="E46" s="1127"/>
      <c r="F46" s="1127"/>
      <c r="G46" s="1127"/>
      <c r="H46" s="1127"/>
      <c r="I46" s="1127"/>
      <c r="J46" s="1127"/>
      <c r="K46" s="1127"/>
      <c r="L46" s="1127"/>
      <c r="M46" s="1127"/>
      <c r="N46" s="1127"/>
      <c r="O46" s="1127"/>
      <c r="P46" s="1127"/>
      <c r="Q46" s="1127"/>
      <c r="R46" s="1127"/>
      <c r="S46" s="1127"/>
      <c r="T46" s="1127"/>
      <c r="U46" s="1127"/>
      <c r="V46" s="1127"/>
      <c r="W46" s="1127"/>
      <c r="X46" s="1127"/>
      <c r="Y46" s="1127"/>
      <c r="Z46" s="1127"/>
      <c r="AA46" s="1127"/>
      <c r="AB46" s="1127"/>
      <c r="AC46" s="1127"/>
      <c r="AD46" s="1128"/>
      <c r="AE46" s="76"/>
      <c r="AF46" s="77"/>
      <c r="AG46" s="77"/>
      <c r="AH46" s="77"/>
      <c r="AI46" s="77"/>
      <c r="AJ46" s="77"/>
      <c r="AK46" s="77"/>
      <c r="AL46" s="77"/>
      <c r="AM46" s="77"/>
      <c r="AN46" s="77"/>
      <c r="AO46" s="77"/>
    </row>
    <row r="47" spans="1:41" ht="17.25" customHeight="1" thickBot="1" x14ac:dyDescent="0.25">
      <c r="A47" s="1080"/>
      <c r="B47" s="1081"/>
      <c r="C47" s="1081"/>
      <c r="D47" s="1081"/>
      <c r="E47" s="1123" t="s">
        <v>401</v>
      </c>
      <c r="F47" s="1124"/>
      <c r="G47" s="1124"/>
      <c r="H47" s="1124"/>
      <c r="I47" s="1124"/>
      <c r="J47" s="1124"/>
      <c r="K47" s="1124"/>
      <c r="L47" s="1124"/>
      <c r="M47" s="1124"/>
      <c r="N47" s="1124"/>
      <c r="O47" s="1124"/>
      <c r="P47" s="1124"/>
      <c r="Q47" s="1124"/>
      <c r="R47" s="1124"/>
      <c r="S47" s="1124"/>
      <c r="T47" s="1125"/>
      <c r="U47" s="1077"/>
      <c r="V47" s="1077"/>
      <c r="W47" s="1077"/>
      <c r="X47" s="1077"/>
      <c r="Y47" s="1077"/>
      <c r="Z47" s="1077"/>
      <c r="AA47" s="1077"/>
      <c r="AB47" s="76"/>
      <c r="AC47" s="76"/>
      <c r="AD47" s="76"/>
      <c r="AE47" s="76"/>
      <c r="AF47" s="77"/>
      <c r="AG47" s="77"/>
      <c r="AH47" s="77"/>
      <c r="AI47" s="77"/>
      <c r="AJ47" s="77"/>
      <c r="AK47" s="77"/>
      <c r="AL47" s="77"/>
      <c r="AM47" s="77"/>
      <c r="AN47" s="77"/>
      <c r="AO47" s="77"/>
    </row>
    <row r="48" spans="1:41" ht="27" customHeight="1" x14ac:dyDescent="0.2">
      <c r="A48" s="1082" t="s">
        <v>479</v>
      </c>
      <c r="B48" s="1063"/>
      <c r="C48" s="1064"/>
      <c r="D48" s="1064"/>
      <c r="E48" s="1064"/>
      <c r="F48" s="1064"/>
      <c r="G48" s="1064"/>
      <c r="H48" s="1064"/>
      <c r="I48" s="1064"/>
      <c r="J48" s="1064"/>
      <c r="K48" s="1064"/>
      <c r="L48" s="1064"/>
      <c r="M48" s="1064"/>
      <c r="N48" s="1064"/>
      <c r="O48" s="1064"/>
      <c r="P48" s="1064"/>
      <c r="Q48" s="1064"/>
      <c r="R48" s="1064"/>
      <c r="S48" s="1064"/>
      <c r="T48" s="1064"/>
      <c r="U48" s="1064"/>
      <c r="V48" s="1064"/>
      <c r="W48" s="1064"/>
      <c r="X48" s="1064"/>
      <c r="Y48" s="1064"/>
      <c r="Z48" s="1064"/>
      <c r="AA48" s="1064"/>
      <c r="AB48" s="1064"/>
      <c r="AC48" s="1064"/>
      <c r="AD48" s="1065"/>
      <c r="AE48" s="76"/>
      <c r="AF48" s="77"/>
      <c r="AG48" s="77"/>
      <c r="AH48" s="77"/>
      <c r="AI48" s="77"/>
      <c r="AJ48" s="77"/>
      <c r="AK48" s="77"/>
      <c r="AL48" s="77"/>
      <c r="AM48" s="77"/>
      <c r="AN48" s="77"/>
      <c r="AO48" s="77"/>
    </row>
    <row r="49" spans="1:41" ht="27" customHeight="1" x14ac:dyDescent="0.2">
      <c r="A49" s="1083"/>
      <c r="B49" s="1066"/>
      <c r="C49" s="1067"/>
      <c r="D49" s="1067"/>
      <c r="E49" s="1067"/>
      <c r="F49" s="1067"/>
      <c r="G49" s="1067"/>
      <c r="H49" s="1067"/>
      <c r="I49" s="1067"/>
      <c r="J49" s="1067"/>
      <c r="K49" s="1067"/>
      <c r="L49" s="1067"/>
      <c r="M49" s="1067"/>
      <c r="N49" s="1067"/>
      <c r="O49" s="1067"/>
      <c r="P49" s="1067"/>
      <c r="Q49" s="1067"/>
      <c r="R49" s="1067"/>
      <c r="S49" s="1067"/>
      <c r="T49" s="1067"/>
      <c r="U49" s="1067"/>
      <c r="V49" s="1067"/>
      <c r="W49" s="1067"/>
      <c r="X49" s="1067"/>
      <c r="Y49" s="1067"/>
      <c r="Z49" s="1067"/>
      <c r="AA49" s="1067"/>
      <c r="AB49" s="1067"/>
      <c r="AC49" s="1067"/>
      <c r="AD49" s="1068"/>
      <c r="AE49" s="76"/>
      <c r="AF49" s="77"/>
      <c r="AG49" s="77"/>
      <c r="AH49" s="77"/>
      <c r="AI49" s="77"/>
      <c r="AJ49" s="77"/>
      <c r="AK49" s="77"/>
      <c r="AL49" s="77"/>
      <c r="AM49" s="77"/>
      <c r="AN49" s="77"/>
      <c r="AO49" s="77"/>
    </row>
    <row r="50" spans="1:41" ht="28.5" customHeight="1" thickBot="1" x14ac:dyDescent="0.25">
      <c r="A50" s="182" t="s">
        <v>403</v>
      </c>
      <c r="B50" s="1078"/>
      <c r="C50" s="1079"/>
      <c r="D50" s="108" t="s">
        <v>149</v>
      </c>
      <c r="E50" s="108"/>
      <c r="F50" s="108"/>
      <c r="G50" s="1069"/>
      <c r="H50" s="1070"/>
      <c r="I50" s="1070"/>
      <c r="J50" s="1070"/>
      <c r="K50" s="1070"/>
      <c r="L50" s="1070"/>
      <c r="M50" s="1070"/>
      <c r="N50" s="1070"/>
      <c r="O50" s="1070"/>
      <c r="P50" s="1070"/>
      <c r="Q50" s="1071"/>
      <c r="R50" s="1072" t="s">
        <v>404</v>
      </c>
      <c r="S50" s="1073"/>
      <c r="T50" s="1074"/>
      <c r="U50" s="1069"/>
      <c r="V50" s="1070"/>
      <c r="W50" s="1070"/>
      <c r="X50" s="1070"/>
      <c r="Y50" s="1070"/>
      <c r="Z50" s="1070"/>
      <c r="AA50" s="1071"/>
      <c r="AB50" s="1075" t="s">
        <v>405</v>
      </c>
      <c r="AC50" s="1076"/>
      <c r="AD50" s="109"/>
      <c r="AE50" s="76"/>
      <c r="AF50" s="77"/>
      <c r="AG50" s="77"/>
      <c r="AH50" s="77"/>
      <c r="AI50" s="77"/>
      <c r="AJ50" s="77"/>
      <c r="AK50" s="77"/>
      <c r="AL50" s="77"/>
      <c r="AM50" s="77"/>
      <c r="AN50" s="77"/>
      <c r="AO50" s="77"/>
    </row>
    <row r="51" spans="1:41" ht="17.25" customHeight="1" thickBot="1" x14ac:dyDescent="0.25">
      <c r="A51" s="1080"/>
      <c r="B51" s="1081"/>
      <c r="C51" s="1081"/>
      <c r="D51" s="1081"/>
      <c r="E51" s="1123" t="s">
        <v>406</v>
      </c>
      <c r="F51" s="1124"/>
      <c r="G51" s="1124"/>
      <c r="H51" s="1124"/>
      <c r="I51" s="1124"/>
      <c r="J51" s="1124"/>
      <c r="K51" s="1124"/>
      <c r="L51" s="1124"/>
      <c r="M51" s="1124"/>
      <c r="N51" s="1124"/>
      <c r="O51" s="1124"/>
      <c r="P51" s="1124"/>
      <c r="Q51" s="1124"/>
      <c r="R51" s="1124"/>
      <c r="S51" s="1124"/>
      <c r="T51" s="1125"/>
      <c r="U51" s="1077"/>
      <c r="V51" s="1077"/>
      <c r="W51" s="1077"/>
      <c r="X51" s="1077"/>
      <c r="Y51" s="1077"/>
      <c r="Z51" s="1077"/>
      <c r="AA51" s="1077"/>
      <c r="AB51" s="76"/>
      <c r="AC51" s="76"/>
      <c r="AD51" s="76"/>
      <c r="AE51" s="76"/>
      <c r="AF51" s="77"/>
      <c r="AG51" s="77"/>
      <c r="AH51" s="77"/>
      <c r="AI51" s="77"/>
      <c r="AJ51" s="77"/>
      <c r="AK51" s="77"/>
      <c r="AL51" s="77"/>
      <c r="AM51" s="77"/>
      <c r="AN51" s="77"/>
      <c r="AO51" s="77"/>
    </row>
    <row r="52" spans="1:41" ht="27" customHeight="1" x14ac:dyDescent="0.2">
      <c r="A52" s="1082" t="s">
        <v>479</v>
      </c>
      <c r="B52" s="1063"/>
      <c r="C52" s="1064"/>
      <c r="D52" s="1064"/>
      <c r="E52" s="1064"/>
      <c r="F52" s="1064"/>
      <c r="G52" s="1064"/>
      <c r="H52" s="1064"/>
      <c r="I52" s="1064"/>
      <c r="J52" s="1064"/>
      <c r="K52" s="1064"/>
      <c r="L52" s="1064"/>
      <c r="M52" s="1064"/>
      <c r="N52" s="1064"/>
      <c r="O52" s="1064"/>
      <c r="P52" s="1064"/>
      <c r="Q52" s="1064"/>
      <c r="R52" s="1064"/>
      <c r="S52" s="1064"/>
      <c r="T52" s="1064"/>
      <c r="U52" s="1064"/>
      <c r="V52" s="1064"/>
      <c r="W52" s="1064"/>
      <c r="X52" s="1064"/>
      <c r="Y52" s="1064"/>
      <c r="Z52" s="1064"/>
      <c r="AA52" s="1064"/>
      <c r="AB52" s="1064"/>
      <c r="AC52" s="1064"/>
      <c r="AD52" s="1065"/>
      <c r="AE52" s="76"/>
      <c r="AF52" s="77"/>
      <c r="AG52" s="77"/>
      <c r="AH52" s="77"/>
      <c r="AI52" s="77"/>
      <c r="AJ52" s="77"/>
      <c r="AK52" s="77"/>
      <c r="AL52" s="77"/>
      <c r="AM52" s="77"/>
      <c r="AN52" s="77"/>
      <c r="AO52" s="77"/>
    </row>
    <row r="53" spans="1:41" ht="27" customHeight="1" x14ac:dyDescent="0.2">
      <c r="A53" s="1083"/>
      <c r="B53" s="1066"/>
      <c r="C53" s="1067"/>
      <c r="D53" s="1067"/>
      <c r="E53" s="1067"/>
      <c r="F53" s="1067"/>
      <c r="G53" s="1067"/>
      <c r="H53" s="1067"/>
      <c r="I53" s="1067"/>
      <c r="J53" s="1067"/>
      <c r="K53" s="1067"/>
      <c r="L53" s="1067"/>
      <c r="M53" s="1067"/>
      <c r="N53" s="1067"/>
      <c r="O53" s="1067"/>
      <c r="P53" s="1067"/>
      <c r="Q53" s="1067"/>
      <c r="R53" s="1067"/>
      <c r="S53" s="1067"/>
      <c r="T53" s="1067"/>
      <c r="U53" s="1067"/>
      <c r="V53" s="1067"/>
      <c r="W53" s="1067"/>
      <c r="X53" s="1067"/>
      <c r="Y53" s="1067"/>
      <c r="Z53" s="1067"/>
      <c r="AA53" s="1067"/>
      <c r="AB53" s="1067"/>
      <c r="AC53" s="1067"/>
      <c r="AD53" s="1068"/>
      <c r="AE53" s="76"/>
      <c r="AF53" s="77"/>
      <c r="AG53" s="77"/>
      <c r="AH53" s="77"/>
      <c r="AI53" s="77"/>
      <c r="AJ53" s="77"/>
      <c r="AK53" s="77"/>
      <c r="AL53" s="77"/>
      <c r="AM53" s="77"/>
      <c r="AN53" s="77"/>
      <c r="AO53" s="77"/>
    </row>
    <row r="54" spans="1:41" ht="28.5" customHeight="1" thickBot="1" x14ac:dyDescent="0.25">
      <c r="A54" s="182" t="s">
        <v>403</v>
      </c>
      <c r="B54" s="1078"/>
      <c r="C54" s="1079"/>
      <c r="D54" s="108" t="s">
        <v>149</v>
      </c>
      <c r="E54" s="108"/>
      <c r="F54" s="108"/>
      <c r="G54" s="1069"/>
      <c r="H54" s="1070"/>
      <c r="I54" s="1070"/>
      <c r="J54" s="1070"/>
      <c r="K54" s="1070"/>
      <c r="L54" s="1070"/>
      <c r="M54" s="1070"/>
      <c r="N54" s="1070"/>
      <c r="O54" s="1070"/>
      <c r="P54" s="1070"/>
      <c r="Q54" s="1071"/>
      <c r="R54" s="1072" t="s">
        <v>404</v>
      </c>
      <c r="S54" s="1073"/>
      <c r="T54" s="1074"/>
      <c r="U54" s="1069"/>
      <c r="V54" s="1070"/>
      <c r="W54" s="1070"/>
      <c r="X54" s="1070"/>
      <c r="Y54" s="1070"/>
      <c r="Z54" s="1070"/>
      <c r="AA54" s="1071"/>
      <c r="AB54" s="1075" t="s">
        <v>405</v>
      </c>
      <c r="AC54" s="1076"/>
      <c r="AD54" s="109"/>
      <c r="AE54" s="76"/>
      <c r="AF54" s="77"/>
      <c r="AG54" s="77"/>
      <c r="AH54" s="77"/>
      <c r="AI54" s="77"/>
      <c r="AJ54" s="77"/>
      <c r="AK54" s="77"/>
      <c r="AL54" s="77"/>
      <c r="AM54" s="77"/>
      <c r="AN54" s="77"/>
      <c r="AO54" s="77"/>
    </row>
    <row r="55" spans="1:41" ht="17.25" customHeight="1" thickBot="1" x14ac:dyDescent="0.25">
      <c r="A55" s="1080"/>
      <c r="B55" s="1081"/>
      <c r="C55" s="1081"/>
      <c r="D55" s="1081"/>
      <c r="E55" s="1123" t="s">
        <v>408</v>
      </c>
      <c r="F55" s="1124"/>
      <c r="G55" s="1124"/>
      <c r="H55" s="1124"/>
      <c r="I55" s="1124"/>
      <c r="J55" s="1124"/>
      <c r="K55" s="1124"/>
      <c r="L55" s="1124"/>
      <c r="M55" s="1124"/>
      <c r="N55" s="1124"/>
      <c r="O55" s="1124"/>
      <c r="P55" s="1124"/>
      <c r="Q55" s="1124"/>
      <c r="R55" s="1124"/>
      <c r="S55" s="1124"/>
      <c r="T55" s="1125"/>
      <c r="U55" s="1077"/>
      <c r="V55" s="1077"/>
      <c r="W55" s="1077"/>
      <c r="X55" s="1077"/>
      <c r="Y55" s="1077"/>
      <c r="Z55" s="1077"/>
      <c r="AA55" s="1077"/>
      <c r="AB55" s="76"/>
      <c r="AC55" s="76"/>
      <c r="AD55" s="76"/>
      <c r="AE55" s="76"/>
      <c r="AF55" s="77"/>
      <c r="AG55" s="77"/>
      <c r="AH55" s="77"/>
      <c r="AI55" s="77"/>
      <c r="AJ55" s="77"/>
      <c r="AK55" s="77"/>
      <c r="AL55" s="77"/>
      <c r="AM55" s="77"/>
      <c r="AN55" s="77"/>
      <c r="AO55" s="77"/>
    </row>
    <row r="56" spans="1:41" ht="27" customHeight="1" x14ac:dyDescent="0.2">
      <c r="A56" s="1082" t="s">
        <v>479</v>
      </c>
      <c r="B56" s="1063"/>
      <c r="C56" s="1064"/>
      <c r="D56" s="1064"/>
      <c r="E56" s="1064"/>
      <c r="F56" s="1064"/>
      <c r="G56" s="1064"/>
      <c r="H56" s="1064"/>
      <c r="I56" s="1064"/>
      <c r="J56" s="1064"/>
      <c r="K56" s="1064"/>
      <c r="L56" s="1064"/>
      <c r="M56" s="1064"/>
      <c r="N56" s="1064"/>
      <c r="O56" s="1064"/>
      <c r="P56" s="1064"/>
      <c r="Q56" s="1064"/>
      <c r="R56" s="1064"/>
      <c r="S56" s="1064"/>
      <c r="T56" s="1064"/>
      <c r="U56" s="1064"/>
      <c r="V56" s="1064"/>
      <c r="W56" s="1064"/>
      <c r="X56" s="1064"/>
      <c r="Y56" s="1064"/>
      <c r="Z56" s="1064"/>
      <c r="AA56" s="1064"/>
      <c r="AB56" s="1064"/>
      <c r="AC56" s="1064"/>
      <c r="AD56" s="1065"/>
      <c r="AE56" s="76"/>
      <c r="AF56" s="77"/>
      <c r="AG56" s="77"/>
      <c r="AH56" s="77"/>
      <c r="AI56" s="77"/>
      <c r="AJ56" s="77"/>
      <c r="AK56" s="77"/>
      <c r="AL56" s="77"/>
      <c r="AM56" s="77"/>
      <c r="AN56" s="77"/>
      <c r="AO56" s="77"/>
    </row>
    <row r="57" spans="1:41" ht="27" customHeight="1" x14ac:dyDescent="0.2">
      <c r="A57" s="1083"/>
      <c r="B57" s="1066"/>
      <c r="C57" s="1067"/>
      <c r="D57" s="1067"/>
      <c r="E57" s="1067"/>
      <c r="F57" s="1067"/>
      <c r="G57" s="1067"/>
      <c r="H57" s="1067"/>
      <c r="I57" s="1067"/>
      <c r="J57" s="1067"/>
      <c r="K57" s="1067"/>
      <c r="L57" s="1067"/>
      <c r="M57" s="1067"/>
      <c r="N57" s="1067"/>
      <c r="O57" s="1067"/>
      <c r="P57" s="1067"/>
      <c r="Q57" s="1067"/>
      <c r="R57" s="1067"/>
      <c r="S57" s="1067"/>
      <c r="T57" s="1067"/>
      <c r="U57" s="1067"/>
      <c r="V57" s="1067"/>
      <c r="W57" s="1067"/>
      <c r="X57" s="1067"/>
      <c r="Y57" s="1067"/>
      <c r="Z57" s="1067"/>
      <c r="AA57" s="1067"/>
      <c r="AB57" s="1067"/>
      <c r="AC57" s="1067"/>
      <c r="AD57" s="1068"/>
      <c r="AE57" s="76"/>
      <c r="AF57" s="77"/>
      <c r="AG57" s="77"/>
      <c r="AH57" s="77"/>
      <c r="AI57" s="77"/>
      <c r="AJ57" s="77"/>
      <c r="AK57" s="77"/>
      <c r="AL57" s="77"/>
      <c r="AM57" s="77"/>
      <c r="AN57" s="77"/>
      <c r="AO57" s="77"/>
    </row>
    <row r="58" spans="1:41" ht="28.5" customHeight="1" thickBot="1" x14ac:dyDescent="0.25">
      <c r="A58" s="182" t="s">
        <v>403</v>
      </c>
      <c r="B58" s="1078"/>
      <c r="C58" s="1079"/>
      <c r="D58" s="108" t="s">
        <v>149</v>
      </c>
      <c r="E58" s="108"/>
      <c r="F58" s="108"/>
      <c r="G58" s="1069"/>
      <c r="H58" s="1070"/>
      <c r="I58" s="1070"/>
      <c r="J58" s="1070"/>
      <c r="K58" s="1070"/>
      <c r="L58" s="1070"/>
      <c r="M58" s="1070"/>
      <c r="N58" s="1070"/>
      <c r="O58" s="1070"/>
      <c r="P58" s="1070"/>
      <c r="Q58" s="1071"/>
      <c r="R58" s="1072" t="s">
        <v>404</v>
      </c>
      <c r="S58" s="1073"/>
      <c r="T58" s="1074"/>
      <c r="U58" s="1069"/>
      <c r="V58" s="1070"/>
      <c r="W58" s="1070"/>
      <c r="X58" s="1070"/>
      <c r="Y58" s="1070"/>
      <c r="Z58" s="1070"/>
      <c r="AA58" s="1071"/>
      <c r="AB58" s="1075" t="s">
        <v>405</v>
      </c>
      <c r="AC58" s="1076"/>
      <c r="AD58" s="109"/>
      <c r="AE58" s="76"/>
      <c r="AF58" s="77"/>
      <c r="AG58" s="77"/>
      <c r="AH58" s="77"/>
      <c r="AI58" s="77"/>
      <c r="AJ58" s="77"/>
      <c r="AK58" s="77"/>
      <c r="AL58" s="77"/>
      <c r="AM58" s="77"/>
      <c r="AN58" s="77"/>
      <c r="AO58" s="77"/>
    </row>
    <row r="59" spans="1:41" ht="17.25" customHeight="1" thickBot="1" x14ac:dyDescent="0.25">
      <c r="A59" s="1080"/>
      <c r="B59" s="1081"/>
      <c r="C59" s="1081"/>
      <c r="D59" s="1081"/>
      <c r="E59" s="1123" t="s">
        <v>410</v>
      </c>
      <c r="F59" s="1124"/>
      <c r="G59" s="1124"/>
      <c r="H59" s="1124"/>
      <c r="I59" s="1124"/>
      <c r="J59" s="1124"/>
      <c r="K59" s="1124"/>
      <c r="L59" s="1124"/>
      <c r="M59" s="1124"/>
      <c r="N59" s="1124"/>
      <c r="O59" s="1124"/>
      <c r="P59" s="1124"/>
      <c r="Q59" s="1124"/>
      <c r="R59" s="1124"/>
      <c r="S59" s="1124"/>
      <c r="T59" s="1125"/>
      <c r="U59" s="1077"/>
      <c r="V59" s="1077"/>
      <c r="W59" s="1077"/>
      <c r="X59" s="1077"/>
      <c r="Y59" s="1077"/>
      <c r="Z59" s="1077"/>
      <c r="AA59" s="1077"/>
      <c r="AB59" s="76"/>
      <c r="AC59" s="76"/>
      <c r="AD59" s="76"/>
      <c r="AE59" s="76"/>
      <c r="AF59" s="77"/>
      <c r="AG59" s="77"/>
      <c r="AH59" s="77"/>
      <c r="AI59" s="77"/>
      <c r="AJ59" s="77"/>
      <c r="AK59" s="77"/>
      <c r="AL59" s="77"/>
      <c r="AM59" s="77"/>
      <c r="AN59" s="77"/>
      <c r="AO59" s="77"/>
    </row>
    <row r="60" spans="1:41" ht="27" customHeight="1" x14ac:dyDescent="0.2">
      <c r="A60" s="1082" t="s">
        <v>479</v>
      </c>
      <c r="B60" s="1063"/>
      <c r="C60" s="1064"/>
      <c r="D60" s="1064"/>
      <c r="E60" s="1064"/>
      <c r="F60" s="1064"/>
      <c r="G60" s="1064"/>
      <c r="H60" s="1064"/>
      <c r="I60" s="1064"/>
      <c r="J60" s="1064"/>
      <c r="K60" s="1064"/>
      <c r="L60" s="1064"/>
      <c r="M60" s="1064"/>
      <c r="N60" s="1064"/>
      <c r="O60" s="1064"/>
      <c r="P60" s="1064"/>
      <c r="Q60" s="1064"/>
      <c r="R60" s="1064"/>
      <c r="S60" s="1064"/>
      <c r="T60" s="1064"/>
      <c r="U60" s="1064"/>
      <c r="V60" s="1064"/>
      <c r="W60" s="1064"/>
      <c r="X60" s="1064"/>
      <c r="Y60" s="1064"/>
      <c r="Z60" s="1064"/>
      <c r="AA60" s="1064"/>
      <c r="AB60" s="1064"/>
      <c r="AC60" s="1064"/>
      <c r="AD60" s="1065"/>
      <c r="AE60" s="76"/>
      <c r="AF60" s="77"/>
      <c r="AG60" s="77"/>
      <c r="AH60" s="77"/>
      <c r="AI60" s="77"/>
      <c r="AJ60" s="77"/>
      <c r="AK60" s="77"/>
      <c r="AL60" s="77"/>
      <c r="AM60" s="77"/>
      <c r="AN60" s="77"/>
      <c r="AO60" s="77"/>
    </row>
    <row r="61" spans="1:41" ht="27" customHeight="1" x14ac:dyDescent="0.2">
      <c r="A61" s="1083"/>
      <c r="B61" s="1066"/>
      <c r="C61" s="1067"/>
      <c r="D61" s="1067"/>
      <c r="E61" s="1067"/>
      <c r="F61" s="1067"/>
      <c r="G61" s="1067"/>
      <c r="H61" s="1067"/>
      <c r="I61" s="1067"/>
      <c r="J61" s="1067"/>
      <c r="K61" s="1067"/>
      <c r="L61" s="1067"/>
      <c r="M61" s="1067"/>
      <c r="N61" s="1067"/>
      <c r="O61" s="1067"/>
      <c r="P61" s="1067"/>
      <c r="Q61" s="1067"/>
      <c r="R61" s="1067"/>
      <c r="S61" s="1067"/>
      <c r="T61" s="1067"/>
      <c r="U61" s="1067"/>
      <c r="V61" s="1067"/>
      <c r="W61" s="1067"/>
      <c r="X61" s="1067"/>
      <c r="Y61" s="1067"/>
      <c r="Z61" s="1067"/>
      <c r="AA61" s="1067"/>
      <c r="AB61" s="1067"/>
      <c r="AC61" s="1067"/>
      <c r="AD61" s="1068"/>
      <c r="AE61" s="76"/>
      <c r="AF61" s="77"/>
      <c r="AG61" s="77"/>
      <c r="AH61" s="77"/>
      <c r="AI61" s="77"/>
      <c r="AJ61" s="77"/>
      <c r="AK61" s="77"/>
      <c r="AL61" s="77"/>
      <c r="AM61" s="77"/>
      <c r="AN61" s="77"/>
      <c r="AO61" s="77"/>
    </row>
    <row r="62" spans="1:41" ht="28.5" customHeight="1" thickBot="1" x14ac:dyDescent="0.25">
      <c r="A62" s="182" t="s">
        <v>403</v>
      </c>
      <c r="B62" s="1078"/>
      <c r="C62" s="1079"/>
      <c r="D62" s="108" t="s">
        <v>149</v>
      </c>
      <c r="E62" s="108"/>
      <c r="F62" s="108"/>
      <c r="G62" s="1069"/>
      <c r="H62" s="1070"/>
      <c r="I62" s="1070"/>
      <c r="J62" s="1070"/>
      <c r="K62" s="1070"/>
      <c r="L62" s="1070"/>
      <c r="M62" s="1070"/>
      <c r="N62" s="1070"/>
      <c r="O62" s="1070"/>
      <c r="P62" s="1070"/>
      <c r="Q62" s="1071"/>
      <c r="R62" s="1072" t="s">
        <v>404</v>
      </c>
      <c r="S62" s="1073"/>
      <c r="T62" s="1074"/>
      <c r="U62" s="1069"/>
      <c r="V62" s="1070"/>
      <c r="W62" s="1070"/>
      <c r="X62" s="1070"/>
      <c r="Y62" s="1070"/>
      <c r="Z62" s="1070"/>
      <c r="AA62" s="1071"/>
      <c r="AB62" s="1075" t="s">
        <v>405</v>
      </c>
      <c r="AC62" s="1076"/>
      <c r="AD62" s="109"/>
      <c r="AE62" s="76"/>
      <c r="AF62" s="77"/>
      <c r="AG62" s="77"/>
      <c r="AH62" s="77"/>
      <c r="AI62" s="77"/>
      <c r="AJ62" s="77"/>
      <c r="AK62" s="77"/>
      <c r="AL62" s="77"/>
      <c r="AM62" s="77"/>
      <c r="AN62" s="77"/>
      <c r="AO62" s="77"/>
    </row>
    <row r="63" spans="1:41" ht="17.25" customHeight="1" thickBot="1" x14ac:dyDescent="0.25">
      <c r="A63" s="1080"/>
      <c r="B63" s="1081"/>
      <c r="C63" s="1081"/>
      <c r="D63" s="1081"/>
      <c r="E63" s="1123" t="s">
        <v>412</v>
      </c>
      <c r="F63" s="1124"/>
      <c r="G63" s="1124"/>
      <c r="H63" s="1124"/>
      <c r="I63" s="1124"/>
      <c r="J63" s="1124"/>
      <c r="K63" s="1124"/>
      <c r="L63" s="1124"/>
      <c r="M63" s="1124"/>
      <c r="N63" s="1124"/>
      <c r="O63" s="1124"/>
      <c r="P63" s="1124"/>
      <c r="Q63" s="1124"/>
      <c r="R63" s="1124"/>
      <c r="S63" s="1124"/>
      <c r="T63" s="1125"/>
      <c r="U63" s="1077"/>
      <c r="V63" s="1077"/>
      <c r="W63" s="1077"/>
      <c r="X63" s="1077"/>
      <c r="Y63" s="1077"/>
      <c r="Z63" s="1077"/>
      <c r="AA63" s="1077"/>
      <c r="AB63" s="76"/>
      <c r="AC63" s="76"/>
      <c r="AD63" s="76"/>
      <c r="AE63" s="76"/>
      <c r="AF63" s="77"/>
      <c r="AG63" s="77"/>
      <c r="AH63" s="77"/>
      <c r="AI63" s="77"/>
      <c r="AJ63" s="77"/>
      <c r="AK63" s="77"/>
      <c r="AL63" s="77"/>
      <c r="AM63" s="77"/>
      <c r="AN63" s="77"/>
      <c r="AO63" s="77"/>
    </row>
    <row r="64" spans="1:41" ht="27" customHeight="1" x14ac:dyDescent="0.2">
      <c r="A64" s="1082" t="s">
        <v>480</v>
      </c>
      <c r="B64" s="1063"/>
      <c r="C64" s="1064"/>
      <c r="D64" s="1064"/>
      <c r="E64" s="1064"/>
      <c r="F64" s="1064"/>
      <c r="G64" s="1064"/>
      <c r="H64" s="1064"/>
      <c r="I64" s="1064"/>
      <c r="J64" s="1064"/>
      <c r="K64" s="1064"/>
      <c r="L64" s="1064"/>
      <c r="M64" s="1064"/>
      <c r="N64" s="1064"/>
      <c r="O64" s="1064"/>
      <c r="P64" s="1064"/>
      <c r="Q64" s="1064"/>
      <c r="R64" s="1064"/>
      <c r="S64" s="1064"/>
      <c r="T64" s="1064"/>
      <c r="U64" s="1064"/>
      <c r="V64" s="1064"/>
      <c r="W64" s="1064"/>
      <c r="X64" s="1064"/>
      <c r="Y64" s="1064"/>
      <c r="Z64" s="1064"/>
      <c r="AA64" s="1064"/>
      <c r="AB64" s="1064"/>
      <c r="AC64" s="1064"/>
      <c r="AD64" s="1065"/>
      <c r="AE64" s="76"/>
      <c r="AF64" s="77"/>
      <c r="AG64" s="77"/>
      <c r="AH64" s="77"/>
      <c r="AI64" s="77"/>
      <c r="AJ64" s="77"/>
      <c r="AK64" s="77"/>
      <c r="AL64" s="77"/>
      <c r="AM64" s="77"/>
      <c r="AN64" s="77"/>
      <c r="AO64" s="77"/>
    </row>
    <row r="65" spans="1:41" ht="27" customHeight="1" x14ac:dyDescent="0.2">
      <c r="A65" s="1083"/>
      <c r="B65" s="1066"/>
      <c r="C65" s="1067"/>
      <c r="D65" s="1067"/>
      <c r="E65" s="1067"/>
      <c r="F65" s="1067"/>
      <c r="G65" s="1067"/>
      <c r="H65" s="1067"/>
      <c r="I65" s="1067"/>
      <c r="J65" s="1067"/>
      <c r="K65" s="1067"/>
      <c r="L65" s="1067"/>
      <c r="M65" s="1067"/>
      <c r="N65" s="1067"/>
      <c r="O65" s="1067"/>
      <c r="P65" s="1067"/>
      <c r="Q65" s="1067"/>
      <c r="R65" s="1067"/>
      <c r="S65" s="1067"/>
      <c r="T65" s="1067"/>
      <c r="U65" s="1067"/>
      <c r="V65" s="1067"/>
      <c r="W65" s="1067"/>
      <c r="X65" s="1067"/>
      <c r="Y65" s="1067"/>
      <c r="Z65" s="1067"/>
      <c r="AA65" s="1067"/>
      <c r="AB65" s="1067"/>
      <c r="AC65" s="1067"/>
      <c r="AD65" s="1068"/>
      <c r="AE65" s="76"/>
      <c r="AF65" s="77"/>
      <c r="AG65" s="77"/>
      <c r="AH65" s="77"/>
      <c r="AI65" s="77"/>
      <c r="AJ65" s="77"/>
      <c r="AK65" s="77"/>
      <c r="AL65" s="77"/>
      <c r="AM65" s="77"/>
      <c r="AN65" s="77"/>
      <c r="AO65" s="77"/>
    </row>
    <row r="66" spans="1:41" ht="28.5" customHeight="1" thickBot="1" x14ac:dyDescent="0.25">
      <c r="A66" s="182" t="s">
        <v>403</v>
      </c>
      <c r="B66" s="1078"/>
      <c r="C66" s="1079"/>
      <c r="D66" s="108" t="s">
        <v>149</v>
      </c>
      <c r="E66" s="108"/>
      <c r="F66" s="108"/>
      <c r="G66" s="1069"/>
      <c r="H66" s="1070"/>
      <c r="I66" s="1070"/>
      <c r="J66" s="1070"/>
      <c r="K66" s="1070"/>
      <c r="L66" s="1070"/>
      <c r="M66" s="1070"/>
      <c r="N66" s="1070"/>
      <c r="O66" s="1070"/>
      <c r="P66" s="1070"/>
      <c r="Q66" s="1071"/>
      <c r="R66" s="1072" t="s">
        <v>404</v>
      </c>
      <c r="S66" s="1073"/>
      <c r="T66" s="1074"/>
      <c r="U66" s="1069"/>
      <c r="V66" s="1070"/>
      <c r="W66" s="1070"/>
      <c r="X66" s="1070"/>
      <c r="Y66" s="1070"/>
      <c r="Z66" s="1070"/>
      <c r="AA66" s="1071"/>
      <c r="AB66" s="1075" t="s">
        <v>405</v>
      </c>
      <c r="AC66" s="1076"/>
      <c r="AD66" s="109"/>
      <c r="AE66" s="76"/>
      <c r="AF66" s="77"/>
      <c r="AG66" s="77"/>
      <c r="AH66" s="77"/>
      <c r="AI66" s="77"/>
      <c r="AJ66" s="77"/>
      <c r="AK66" s="77"/>
      <c r="AL66" s="77"/>
      <c r="AM66" s="77"/>
      <c r="AN66" s="77"/>
      <c r="AO66" s="77"/>
    </row>
    <row r="67" spans="1:41" x14ac:dyDescent="0.2">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7"/>
      <c r="AG67" s="77"/>
      <c r="AH67" s="77"/>
      <c r="AI67" s="77"/>
      <c r="AJ67" s="77"/>
      <c r="AK67" s="77"/>
      <c r="AL67" s="77"/>
      <c r="AM67" s="77"/>
      <c r="AN67" s="77"/>
      <c r="AO67" s="77"/>
    </row>
    <row r="68" spans="1:41" x14ac:dyDescent="0.2">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7"/>
      <c r="AG68" s="77"/>
      <c r="AH68" s="77"/>
      <c r="AI68" s="77"/>
      <c r="AJ68" s="77"/>
      <c r="AK68" s="77"/>
      <c r="AL68" s="77"/>
      <c r="AM68" s="77"/>
      <c r="AN68" s="77"/>
      <c r="AO68" s="77"/>
    </row>
    <row r="69" spans="1:41" x14ac:dyDescent="0.2">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row>
    <row r="70" spans="1:41" x14ac:dyDescent="0.2">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row>
    <row r="71" spans="1:41" x14ac:dyDescent="0.2">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row>
    <row r="72" spans="1:41" x14ac:dyDescent="0.2">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row>
    <row r="73" spans="1:41" x14ac:dyDescent="0.2">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row>
    <row r="74" spans="1:41" x14ac:dyDescent="0.2">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row>
    <row r="75" spans="1:41" x14ac:dyDescent="0.2">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row>
    <row r="76" spans="1:41" x14ac:dyDescent="0.2">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row>
    <row r="77" spans="1:41" x14ac:dyDescent="0.2">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row>
    <row r="78" spans="1:41" x14ac:dyDescent="0.2">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row>
    <row r="79" spans="1:41" x14ac:dyDescent="0.2">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row>
    <row r="80" spans="1:41" x14ac:dyDescent="0.2">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row>
    <row r="81" spans="1:41" x14ac:dyDescent="0.2">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row>
    <row r="82" spans="1:41" x14ac:dyDescent="0.2">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row>
    <row r="83" spans="1:41" x14ac:dyDescent="0.2">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row>
    <row r="84" spans="1:41" x14ac:dyDescent="0.2">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row>
    <row r="85" spans="1:41" x14ac:dyDescent="0.2">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row>
    <row r="86" spans="1:41" x14ac:dyDescent="0.2">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row>
    <row r="87" spans="1:41" x14ac:dyDescent="0.2">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row>
    <row r="88" spans="1:41" x14ac:dyDescent="0.2">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row>
    <row r="89" spans="1:41" x14ac:dyDescent="0.2">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row>
    <row r="90" spans="1:41" x14ac:dyDescent="0.2">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row>
    <row r="91" spans="1:41" x14ac:dyDescent="0.2">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row>
    <row r="92" spans="1:41" x14ac:dyDescent="0.2">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row>
    <row r="93" spans="1:41" x14ac:dyDescent="0.2">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row>
    <row r="94" spans="1:41" x14ac:dyDescent="0.2">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row>
    <row r="95" spans="1:41" x14ac:dyDescent="0.2">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row>
    <row r="96" spans="1:41" x14ac:dyDescent="0.2">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row>
    <row r="97" spans="1:41" x14ac:dyDescent="0.2">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row>
    <row r="98" spans="1:41" x14ac:dyDescent="0.2">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row>
    <row r="99" spans="1:41" x14ac:dyDescent="0.2">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row>
    <row r="100" spans="1:41" x14ac:dyDescent="0.2">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row>
    <row r="101" spans="1:41" x14ac:dyDescent="0.2">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row>
    <row r="102" spans="1:41" x14ac:dyDescent="0.2">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row>
    <row r="103" spans="1:41" x14ac:dyDescent="0.2">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row>
    <row r="104" spans="1:41" x14ac:dyDescent="0.2">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row>
    <row r="105" spans="1:41" x14ac:dyDescent="0.2">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row>
    <row r="106" spans="1:41" x14ac:dyDescent="0.2">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row>
    <row r="107" spans="1:41" x14ac:dyDescent="0.2">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row>
    <row r="108" spans="1:41" x14ac:dyDescent="0.2">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row>
    <row r="109" spans="1:41" x14ac:dyDescent="0.2">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row>
    <row r="110" spans="1:41" x14ac:dyDescent="0.2">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row>
    <row r="111" spans="1:41" x14ac:dyDescent="0.2">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row>
    <row r="112" spans="1:41" x14ac:dyDescent="0.2">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row>
    <row r="113" spans="1:41" x14ac:dyDescent="0.2">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row>
    <row r="114" spans="1:41" x14ac:dyDescent="0.2">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row>
    <row r="115" spans="1:41" x14ac:dyDescent="0.2">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row>
    <row r="116" spans="1:41" x14ac:dyDescent="0.2">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row>
    <row r="117" spans="1:41" x14ac:dyDescent="0.2">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row>
    <row r="118" spans="1:41" x14ac:dyDescent="0.2">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row>
    <row r="119" spans="1:41" x14ac:dyDescent="0.2">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row>
    <row r="120" spans="1:41" x14ac:dyDescent="0.2">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row>
    <row r="121" spans="1:41" x14ac:dyDescent="0.2">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row>
    <row r="122" spans="1:41" x14ac:dyDescent="0.2">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row>
    <row r="123" spans="1:41" x14ac:dyDescent="0.2">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row>
    <row r="124" spans="1:41" x14ac:dyDescent="0.2">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row>
    <row r="125" spans="1:41" x14ac:dyDescent="0.2">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row>
    <row r="126" spans="1:41" x14ac:dyDescent="0.2">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row>
    <row r="127" spans="1:41" x14ac:dyDescent="0.2">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row>
    <row r="128" spans="1:41" x14ac:dyDescent="0.2">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row>
    <row r="129" spans="1:41" x14ac:dyDescent="0.2">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row>
    <row r="130" spans="1:41" x14ac:dyDescent="0.2">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row>
    <row r="131" spans="1:41" x14ac:dyDescent="0.2">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row>
    <row r="132" spans="1:41" x14ac:dyDescent="0.2">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row>
    <row r="133" spans="1:41" x14ac:dyDescent="0.2">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row>
    <row r="134" spans="1:41" x14ac:dyDescent="0.2">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row>
    <row r="135" spans="1:41" x14ac:dyDescent="0.2">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row>
    <row r="136" spans="1:41" x14ac:dyDescent="0.2">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row>
    <row r="137" spans="1:41" x14ac:dyDescent="0.2">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row>
    <row r="138" spans="1:41" x14ac:dyDescent="0.2">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row>
    <row r="139" spans="1:41" x14ac:dyDescent="0.2">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row>
    <row r="140" spans="1:41" x14ac:dyDescent="0.2">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row>
    <row r="141" spans="1:41" x14ac:dyDescent="0.2">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row>
    <row r="142" spans="1:41" x14ac:dyDescent="0.2">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row>
    <row r="143" spans="1:41" x14ac:dyDescent="0.2">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row>
    <row r="144" spans="1:41" x14ac:dyDescent="0.2">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row>
    <row r="145" spans="1:41" x14ac:dyDescent="0.2">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row>
    <row r="146" spans="1:41" x14ac:dyDescent="0.2">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row>
    <row r="147" spans="1:41" x14ac:dyDescent="0.2">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row>
    <row r="148" spans="1:41" x14ac:dyDescent="0.2">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row>
    <row r="149" spans="1:41" x14ac:dyDescent="0.2">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row>
    <row r="150" spans="1:41" x14ac:dyDescent="0.2">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row>
    <row r="151" spans="1:41" x14ac:dyDescent="0.2">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row>
    <row r="152" spans="1:41" x14ac:dyDescent="0.2">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row>
    <row r="153" spans="1:41" x14ac:dyDescent="0.2">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row>
    <row r="154" spans="1:41" x14ac:dyDescent="0.2">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row>
    <row r="155" spans="1:41" x14ac:dyDescent="0.2">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row>
    <row r="156" spans="1:41" x14ac:dyDescent="0.2">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row>
    <row r="157" spans="1:41" x14ac:dyDescent="0.2">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row>
    <row r="158" spans="1:41" x14ac:dyDescent="0.2">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row>
    <row r="159" spans="1:41" x14ac:dyDescent="0.2">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row>
    <row r="160" spans="1:41" x14ac:dyDescent="0.2">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row>
    <row r="161" spans="1:41" x14ac:dyDescent="0.2">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row>
    <row r="162" spans="1:41" x14ac:dyDescent="0.2">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row>
  </sheetData>
  <mergeCells count="403">
    <mergeCell ref="C1:AD1"/>
    <mergeCell ref="V30:W30"/>
    <mergeCell ref="X30:Y30"/>
    <mergeCell ref="Z30:AA30"/>
    <mergeCell ref="D31:E31"/>
    <mergeCell ref="F31:G31"/>
    <mergeCell ref="H31:I31"/>
    <mergeCell ref="J31:K31"/>
    <mergeCell ref="L31:M31"/>
    <mergeCell ref="N31:O31"/>
    <mergeCell ref="AB6:AC10"/>
    <mergeCell ref="AD6:AD10"/>
    <mergeCell ref="R29:S29"/>
    <mergeCell ref="T29:U29"/>
    <mergeCell ref="V29:W29"/>
    <mergeCell ref="X29:Y29"/>
    <mergeCell ref="Z29:AA29"/>
    <mergeCell ref="P29:Q29"/>
    <mergeCell ref="Z21:AA21"/>
    <mergeCell ref="P28:Q28"/>
    <mergeCell ref="R28:S28"/>
    <mergeCell ref="T28:U28"/>
    <mergeCell ref="P27:Q27"/>
    <mergeCell ref="R27:S27"/>
    <mergeCell ref="C2:AD2"/>
    <mergeCell ref="A63:D63"/>
    <mergeCell ref="E63:T63"/>
    <mergeCell ref="U63:AA63"/>
    <mergeCell ref="L36:M36"/>
    <mergeCell ref="N36:O36"/>
    <mergeCell ref="E59:T59"/>
    <mergeCell ref="U59:AA59"/>
    <mergeCell ref="A60:A61"/>
    <mergeCell ref="A59:D59"/>
    <mergeCell ref="P30:Q30"/>
    <mergeCell ref="R30:S30"/>
    <mergeCell ref="T30:U30"/>
    <mergeCell ref="B60:AD61"/>
    <mergeCell ref="AB4:AC4"/>
    <mergeCell ref="B6:B9"/>
    <mergeCell ref="P4:W4"/>
    <mergeCell ref="M4:O4"/>
    <mergeCell ref="D4:L4"/>
    <mergeCell ref="Z31:AA31"/>
    <mergeCell ref="H34:I34"/>
    <mergeCell ref="J34:K34"/>
    <mergeCell ref="L34:M34"/>
    <mergeCell ref="N34:O34"/>
    <mergeCell ref="B62:C62"/>
    <mergeCell ref="G62:Q62"/>
    <mergeCell ref="R62:T62"/>
    <mergeCell ref="U62:AA62"/>
    <mergeCell ref="AB62:AC62"/>
    <mergeCell ref="B64:AD65"/>
    <mergeCell ref="C36:C37"/>
    <mergeCell ref="R37:S37"/>
    <mergeCell ref="T37:U37"/>
    <mergeCell ref="D37:E37"/>
    <mergeCell ref="A47:D47"/>
    <mergeCell ref="G58:Q58"/>
    <mergeCell ref="R58:T58"/>
    <mergeCell ref="U58:AA58"/>
    <mergeCell ref="AB58:AC58"/>
    <mergeCell ref="A55:D55"/>
    <mergeCell ref="E55:T55"/>
    <mergeCell ref="U55:AA55"/>
    <mergeCell ref="A56:A57"/>
    <mergeCell ref="B58:C58"/>
    <mergeCell ref="B56:AD57"/>
    <mergeCell ref="A48:A49"/>
    <mergeCell ref="E51:T51"/>
    <mergeCell ref="A64:A65"/>
    <mergeCell ref="B66:C66"/>
    <mergeCell ref="G66:Q66"/>
    <mergeCell ref="R66:T66"/>
    <mergeCell ref="U66:AA66"/>
    <mergeCell ref="D34:E34"/>
    <mergeCell ref="D35:E35"/>
    <mergeCell ref="D36:E36"/>
    <mergeCell ref="F34:G34"/>
    <mergeCell ref="R35:S35"/>
    <mergeCell ref="X36:Y36"/>
    <mergeCell ref="Z36:AA36"/>
    <mergeCell ref="F37:G37"/>
    <mergeCell ref="H37:I37"/>
    <mergeCell ref="J37:K37"/>
    <mergeCell ref="L37:M37"/>
    <mergeCell ref="N37:O37"/>
    <mergeCell ref="P37:Q37"/>
    <mergeCell ref="E47:T47"/>
    <mergeCell ref="A46:AD46"/>
    <mergeCell ref="U47:AA47"/>
    <mergeCell ref="F35:G35"/>
    <mergeCell ref="H35:I35"/>
    <mergeCell ref="AB66:AC66"/>
    <mergeCell ref="J35:K35"/>
    <mergeCell ref="L35:M35"/>
    <mergeCell ref="N35:O35"/>
    <mergeCell ref="P35:Q35"/>
    <mergeCell ref="X37:Y37"/>
    <mergeCell ref="Z35:AA35"/>
    <mergeCell ref="F36:G36"/>
    <mergeCell ref="H36:I36"/>
    <mergeCell ref="J36:K36"/>
    <mergeCell ref="P33:Q33"/>
    <mergeCell ref="R33:S33"/>
    <mergeCell ref="T33:U33"/>
    <mergeCell ref="V33:W33"/>
    <mergeCell ref="X33:Y33"/>
    <mergeCell ref="Z33:AA33"/>
    <mergeCell ref="Z34:AA34"/>
    <mergeCell ref="T36:U36"/>
    <mergeCell ref="P36:Q36"/>
    <mergeCell ref="R36:S36"/>
    <mergeCell ref="T34:U34"/>
    <mergeCell ref="V34:W34"/>
    <mergeCell ref="R34:S34"/>
    <mergeCell ref="P34:Q34"/>
    <mergeCell ref="H33:I33"/>
    <mergeCell ref="J33:K33"/>
    <mergeCell ref="L33:M33"/>
    <mergeCell ref="N33:O33"/>
    <mergeCell ref="D30:E30"/>
    <mergeCell ref="L27:M27"/>
    <mergeCell ref="N27:O27"/>
    <mergeCell ref="D29:E29"/>
    <mergeCell ref="F29:G29"/>
    <mergeCell ref="H29:I29"/>
    <mergeCell ref="J29:K29"/>
    <mergeCell ref="L29:M29"/>
    <mergeCell ref="N29:O29"/>
    <mergeCell ref="D28:E28"/>
    <mergeCell ref="F28:G28"/>
    <mergeCell ref="H28:I28"/>
    <mergeCell ref="J28:K28"/>
    <mergeCell ref="L28:M28"/>
    <mergeCell ref="N28:O28"/>
    <mergeCell ref="N32:O32"/>
    <mergeCell ref="F30:G30"/>
    <mergeCell ref="H30:I30"/>
    <mergeCell ref="D27:E27"/>
    <mergeCell ref="F27:G27"/>
    <mergeCell ref="H27:I27"/>
    <mergeCell ref="J27:K27"/>
    <mergeCell ref="V16:W16"/>
    <mergeCell ref="X16:Y16"/>
    <mergeCell ref="Z16:AA16"/>
    <mergeCell ref="N18:O18"/>
    <mergeCell ref="R18:S18"/>
    <mergeCell ref="D18:E18"/>
    <mergeCell ref="F18:G18"/>
    <mergeCell ref="H18:I18"/>
    <mergeCell ref="J18:K18"/>
    <mergeCell ref="L18:M18"/>
    <mergeCell ref="D16:E16"/>
    <mergeCell ref="F16:G16"/>
    <mergeCell ref="H16:I16"/>
    <mergeCell ref="J16:K16"/>
    <mergeCell ref="L16:M16"/>
    <mergeCell ref="N16:O16"/>
    <mergeCell ref="P16:Q16"/>
    <mergeCell ref="R16:S16"/>
    <mergeCell ref="T16:U16"/>
    <mergeCell ref="T18:U18"/>
    <mergeCell ref="V18:W18"/>
    <mergeCell ref="X18:Y18"/>
    <mergeCell ref="Z17:AA17"/>
    <mergeCell ref="Z18:AA18"/>
    <mergeCell ref="V14:W14"/>
    <mergeCell ref="X14:Y14"/>
    <mergeCell ref="Z14:AA14"/>
    <mergeCell ref="D15:E15"/>
    <mergeCell ref="F15:G15"/>
    <mergeCell ref="H15:I15"/>
    <mergeCell ref="J15:K15"/>
    <mergeCell ref="L15:M15"/>
    <mergeCell ref="N15:O15"/>
    <mergeCell ref="P15:Q15"/>
    <mergeCell ref="R15:S15"/>
    <mergeCell ref="T15:U15"/>
    <mergeCell ref="V15:W15"/>
    <mergeCell ref="X15:Y15"/>
    <mergeCell ref="Z15:AA15"/>
    <mergeCell ref="D14:E14"/>
    <mergeCell ref="F14:G14"/>
    <mergeCell ref="H14:I14"/>
    <mergeCell ref="J14:K14"/>
    <mergeCell ref="L14:M14"/>
    <mergeCell ref="N14:O14"/>
    <mergeCell ref="P14:Q14"/>
    <mergeCell ref="R14:S14"/>
    <mergeCell ref="T14:U14"/>
    <mergeCell ref="V25:W25"/>
    <mergeCell ref="X25:Y25"/>
    <mergeCell ref="Z25:AA25"/>
    <mergeCell ref="V37:W37"/>
    <mergeCell ref="V23:W23"/>
    <mergeCell ref="X23:Y23"/>
    <mergeCell ref="Z23:AA23"/>
    <mergeCell ref="V27:W27"/>
    <mergeCell ref="X24:Y24"/>
    <mergeCell ref="X26:Y26"/>
    <mergeCell ref="Z26:AA26"/>
    <mergeCell ref="V28:W28"/>
    <mergeCell ref="X28:Y28"/>
    <mergeCell ref="Z28:AA28"/>
    <mergeCell ref="X27:Y27"/>
    <mergeCell ref="Z27:AA27"/>
    <mergeCell ref="Z24:AA24"/>
    <mergeCell ref="V36:W36"/>
    <mergeCell ref="Z37:AA37"/>
    <mergeCell ref="V32:W32"/>
    <mergeCell ref="X32:Y32"/>
    <mergeCell ref="V31:W31"/>
    <mergeCell ref="X31:Y31"/>
    <mergeCell ref="Z32:AA32"/>
    <mergeCell ref="A1:B2"/>
    <mergeCell ref="X4:AA4"/>
    <mergeCell ref="AB34:AB35"/>
    <mergeCell ref="AC34:AC35"/>
    <mergeCell ref="H11:I11"/>
    <mergeCell ref="J11:K11"/>
    <mergeCell ref="L11:M11"/>
    <mergeCell ref="N11:O11"/>
    <mergeCell ref="V10:W10"/>
    <mergeCell ref="X10:Y10"/>
    <mergeCell ref="Z22:AA22"/>
    <mergeCell ref="P18:Q18"/>
    <mergeCell ref="V26:W26"/>
    <mergeCell ref="T35:U35"/>
    <mergeCell ref="V35:W35"/>
    <mergeCell ref="X35:Y35"/>
    <mergeCell ref="V11:W11"/>
    <mergeCell ref="X11:Y11"/>
    <mergeCell ref="P11:Q11"/>
    <mergeCell ref="R11:S11"/>
    <mergeCell ref="T11:U11"/>
    <mergeCell ref="N10:O10"/>
    <mergeCell ref="P10:Q10"/>
    <mergeCell ref="R10:S10"/>
    <mergeCell ref="V12:W12"/>
    <mergeCell ref="X12:Y12"/>
    <mergeCell ref="Z12:AA12"/>
    <mergeCell ref="D13:E13"/>
    <mergeCell ref="F13:G13"/>
    <mergeCell ref="H13:I13"/>
    <mergeCell ref="J13:K13"/>
    <mergeCell ref="L13:M13"/>
    <mergeCell ref="N13:O13"/>
    <mergeCell ref="P13:Q13"/>
    <mergeCell ref="R13:S13"/>
    <mergeCell ref="T13:U13"/>
    <mergeCell ref="V13:W13"/>
    <mergeCell ref="X13:Y13"/>
    <mergeCell ref="Z13:AA13"/>
    <mergeCell ref="D12:E12"/>
    <mergeCell ref="F12:G12"/>
    <mergeCell ref="H12:I12"/>
    <mergeCell ref="J12:K12"/>
    <mergeCell ref="L12:M12"/>
    <mergeCell ref="N12:O12"/>
    <mergeCell ref="P12:Q12"/>
    <mergeCell ref="R12:S12"/>
    <mergeCell ref="T12:U12"/>
    <mergeCell ref="D6:AA9"/>
    <mergeCell ref="D10:E10"/>
    <mergeCell ref="F10:G10"/>
    <mergeCell ref="H10:I10"/>
    <mergeCell ref="J10:K10"/>
    <mergeCell ref="L10:M10"/>
    <mergeCell ref="Z10:AA10"/>
    <mergeCell ref="D11:E11"/>
    <mergeCell ref="F11:G11"/>
    <mergeCell ref="Z11:AA11"/>
    <mergeCell ref="T10:U10"/>
    <mergeCell ref="AD34:AD35"/>
    <mergeCell ref="X34:Y34"/>
    <mergeCell ref="D19:E19"/>
    <mergeCell ref="F19:G19"/>
    <mergeCell ref="H19:I19"/>
    <mergeCell ref="J19:K19"/>
    <mergeCell ref="L19:M19"/>
    <mergeCell ref="N19:O19"/>
    <mergeCell ref="P19:Q19"/>
    <mergeCell ref="R19:S19"/>
    <mergeCell ref="Z19:AA19"/>
    <mergeCell ref="T19:U19"/>
    <mergeCell ref="V22:W22"/>
    <mergeCell ref="X22:Y22"/>
    <mergeCell ref="D23:E23"/>
    <mergeCell ref="F23:G23"/>
    <mergeCell ref="V19:W19"/>
    <mergeCell ref="X19:Y19"/>
    <mergeCell ref="V20:W20"/>
    <mergeCell ref="X20:Y20"/>
    <mergeCell ref="N21:O21"/>
    <mergeCell ref="P21:Q21"/>
    <mergeCell ref="R21:S21"/>
    <mergeCell ref="D20:E20"/>
    <mergeCell ref="D33:E33"/>
    <mergeCell ref="F33:G33"/>
    <mergeCell ref="T32:U32"/>
    <mergeCell ref="D17:E17"/>
    <mergeCell ref="F17:G17"/>
    <mergeCell ref="H17:I17"/>
    <mergeCell ref="J17:K17"/>
    <mergeCell ref="L17:M17"/>
    <mergeCell ref="N17:O17"/>
    <mergeCell ref="P17:Q17"/>
    <mergeCell ref="R17:S17"/>
    <mergeCell ref="T17:U17"/>
    <mergeCell ref="T27:U27"/>
    <mergeCell ref="T26:U26"/>
    <mergeCell ref="P26:Q26"/>
    <mergeCell ref="R26:S26"/>
    <mergeCell ref="N26:O26"/>
    <mergeCell ref="N30:O30"/>
    <mergeCell ref="P31:Q31"/>
    <mergeCell ref="R31:S31"/>
    <mergeCell ref="T31:U31"/>
    <mergeCell ref="P32:Q32"/>
    <mergeCell ref="R32:S32"/>
    <mergeCell ref="D32:E32"/>
    <mergeCell ref="V17:W17"/>
    <mergeCell ref="X17:Y17"/>
    <mergeCell ref="F20:G20"/>
    <mergeCell ref="H20:I20"/>
    <mergeCell ref="J20:K20"/>
    <mergeCell ref="L20:M20"/>
    <mergeCell ref="N20:O20"/>
    <mergeCell ref="T23:U23"/>
    <mergeCell ref="H23:I23"/>
    <mergeCell ref="J23:K23"/>
    <mergeCell ref="L23:M23"/>
    <mergeCell ref="N23:O23"/>
    <mergeCell ref="B48:AD49"/>
    <mergeCell ref="B52:AD53"/>
    <mergeCell ref="G54:Q54"/>
    <mergeCell ref="R54:T54"/>
    <mergeCell ref="U54:AA54"/>
    <mergeCell ref="AB54:AC54"/>
    <mergeCell ref="U51:AA51"/>
    <mergeCell ref="B50:C50"/>
    <mergeCell ref="A51:D51"/>
    <mergeCell ref="A52:A53"/>
    <mergeCell ref="AB50:AC50"/>
    <mergeCell ref="U50:AA50"/>
    <mergeCell ref="R50:T50"/>
    <mergeCell ref="G50:Q50"/>
    <mergeCell ref="B54:C54"/>
    <mergeCell ref="Z20:AA20"/>
    <mergeCell ref="P20:Q20"/>
    <mergeCell ref="R20:S20"/>
    <mergeCell ref="T20:U20"/>
    <mergeCell ref="V24:W24"/>
    <mergeCell ref="D21:E21"/>
    <mergeCell ref="F21:G21"/>
    <mergeCell ref="H21:I21"/>
    <mergeCell ref="J21:K21"/>
    <mergeCell ref="D22:E22"/>
    <mergeCell ref="F22:G22"/>
    <mergeCell ref="H22:I22"/>
    <mergeCell ref="J22:K22"/>
    <mergeCell ref="L22:M22"/>
    <mergeCell ref="N22:O22"/>
    <mergeCell ref="P22:Q22"/>
    <mergeCell ref="R22:S22"/>
    <mergeCell ref="T22:U22"/>
    <mergeCell ref="T21:U21"/>
    <mergeCell ref="V21:W21"/>
    <mergeCell ref="X21:Y21"/>
    <mergeCell ref="P23:Q23"/>
    <mergeCell ref="R23:S23"/>
    <mergeCell ref="L21:M21"/>
    <mergeCell ref="F32:G32"/>
    <mergeCell ref="H32:I32"/>
    <mergeCell ref="J32:K32"/>
    <mergeCell ref="L32:M32"/>
    <mergeCell ref="D25:E25"/>
    <mergeCell ref="F25:G25"/>
    <mergeCell ref="H25:I25"/>
    <mergeCell ref="J25:K25"/>
    <mergeCell ref="L25:M25"/>
    <mergeCell ref="D26:E26"/>
    <mergeCell ref="F26:G26"/>
    <mergeCell ref="H26:I26"/>
    <mergeCell ref="J26:K26"/>
    <mergeCell ref="L26:M26"/>
    <mergeCell ref="J30:K30"/>
    <mergeCell ref="L30:M30"/>
    <mergeCell ref="P25:Q25"/>
    <mergeCell ref="R25:S25"/>
    <mergeCell ref="T25:U25"/>
    <mergeCell ref="P24:Q24"/>
    <mergeCell ref="R24:S24"/>
    <mergeCell ref="T24:U24"/>
    <mergeCell ref="D24:E24"/>
    <mergeCell ref="F24:G24"/>
    <mergeCell ref="H24:I24"/>
    <mergeCell ref="J24:K24"/>
    <mergeCell ref="L24:M24"/>
    <mergeCell ref="N24:O24"/>
    <mergeCell ref="N25:O25"/>
  </mergeCells>
  <conditionalFormatting sqref="D11:D33 F11:F33 H11:H33 J11:J33 L11:L33 N11:N33 P11:P33 R11:R33 T11:T33 V11:V33 X11:X33 Z11:Z33">
    <cfRule type="containsText" dxfId="27" priority="1" operator="containsText" text="R">
      <formula>NOT(ISERROR(SEARCH("R",D11)))</formula>
    </cfRule>
  </conditionalFormatting>
  <conditionalFormatting sqref="D11:D35 F11:F35 H11:H35 J11:J35 L11:L35 N11:N35 P11:P35 R11:R35 T11:T35 V11:V35 X11:X35 Z11:Z35">
    <cfRule type="containsText" dxfId="26" priority="2" operator="containsText" text="NC">
      <formula>NOT(ISERROR(SEARCH("NC",D11)))</formula>
    </cfRule>
    <cfRule type="containsText" dxfId="25" priority="3" operator="containsText" text="I">
      <formula>NOT(ISERROR(SEARCH("I",D11)))</formula>
    </cfRule>
    <cfRule type="containsText" dxfId="24" priority="4" operator="containsText" text="P">
      <formula>NOT(ISERROR(SEARCH("P",D11)))</formula>
    </cfRule>
  </conditionalFormatting>
  <conditionalFormatting sqref="D34:D35 F34:F35 H34:H35 J34:J35 L34:L35 N34:N35 P34:P35 R34:R35 T34:T35 V34:V35 X34:X35 Z34:Z35">
    <cfRule type="containsText" dxfId="23" priority="11" operator="containsText" text="R">
      <formula>NOT(ISERROR(SEARCH("R",D34)))</formula>
    </cfRule>
  </conditionalFormatting>
  <conditionalFormatting sqref="D37:AA37">
    <cfRule type="iconSet" priority="12">
      <iconSet iconSet="3Symbols" showValue="0">
        <cfvo type="percent" val="0"/>
        <cfvo type="num" val="0.5"/>
        <cfvo type="num" val="1"/>
      </iconSet>
    </cfRule>
  </conditionalFormatting>
  <conditionalFormatting sqref="AB11:AB35">
    <cfRule type="cellIs" dxfId="22" priority="5" operator="equal">
      <formula>1</formula>
    </cfRule>
    <cfRule type="cellIs" dxfId="21" priority="6" operator="greaterThanOrEqual">
      <formula>0.49</formula>
    </cfRule>
    <cfRule type="cellIs" dxfId="20" priority="7" operator="lessThan">
      <formula>0.5</formula>
    </cfRule>
  </conditionalFormatting>
  <dataValidations count="2">
    <dataValidation type="list" allowBlank="1" showInputMessage="1" showErrorMessage="1" sqref="N11:N33 F11:F33 H11:H33 L11:L33 D11:D33 P11:P33 R11:R33 T11:T33 V11:V33 X11:X33 Z11:Z33 J11:J33">
      <formula1>"P,I,NC,R"</formula1>
    </dataValidation>
    <dataValidation type="list" allowBlank="1" showInputMessage="1" showErrorMessage="1" sqref="AD50 AD58 AD62 AD54 AD66">
      <formula1>"Cumplido,No Cumplido,N/A"</formula1>
    </dataValidation>
  </dataValidations>
  <printOptions horizontalCentered="1"/>
  <pageMargins left="0.39370078740157483" right="0.39370078740157483" top="0.39370078740157483" bottom="0.39370078740157483" header="0.31496062992125984" footer="0.31496062992125984"/>
  <pageSetup scale="28" orientation="portrait" r:id="rId1"/>
  <rowBreaks count="1" manualBreakCount="1">
    <brk id="66" max="29" man="1"/>
  </rowBreaks>
  <colBreaks count="1" manualBreakCount="1">
    <brk id="30" max="1048575" man="1"/>
  </col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10" id="{52A6B64B-E729-495F-A8E7-5B05272938B2}">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AC11</xm:sqref>
        </x14:conditionalFormatting>
        <x14:conditionalFormatting xmlns:xm="http://schemas.microsoft.com/office/excel/2006/main">
          <x14:cfRule type="iconSet" priority="9" id="{B4048846-E515-463B-9DE9-90D3372FA26E}">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AC30</xm:sqref>
        </x14:conditionalFormatting>
        <x14:conditionalFormatting xmlns:xm="http://schemas.microsoft.com/office/excel/2006/main">
          <x14:cfRule type="iconSet" priority="8" id="{602DDFEE-409D-4009-9A94-40EE628B7A3A}">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AC31</xm:sqref>
        </x14:conditionalFormatting>
        <x14:conditionalFormatting xmlns:xm="http://schemas.microsoft.com/office/excel/2006/main">
          <x14:cfRule type="iconSet" priority="13" id="{52083AE4-B4E3-466E-978E-6023B3A2120E}">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AC32:AC33 AC12:AC29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P150"/>
  <sheetViews>
    <sheetView showGridLines="0" view="pageBreakPreview" topLeftCell="A49" zoomScale="40" zoomScaleNormal="70" zoomScaleSheetLayoutView="40" workbookViewId="0">
      <selection activeCell="A16" sqref="A16:A17"/>
    </sheetView>
  </sheetViews>
  <sheetFormatPr baseColWidth="10" defaultColWidth="11.42578125" defaultRowHeight="12.75" x14ac:dyDescent="0.2"/>
  <cols>
    <col min="1" max="1" width="33.7109375" style="78" customWidth="1"/>
    <col min="2" max="2" width="26" style="78" customWidth="1"/>
    <col min="3" max="3" width="10.7109375" style="78" customWidth="1"/>
    <col min="4" max="4" width="68.140625" style="78" customWidth="1"/>
    <col min="5" max="5" width="36" style="78" customWidth="1"/>
    <col min="6" max="6" width="30.28515625" style="78" customWidth="1"/>
    <col min="7" max="7" width="24" style="78" customWidth="1"/>
    <col min="8" max="8" width="14.28515625" style="78" customWidth="1"/>
    <col min="9" max="9" width="16.140625" style="78" customWidth="1"/>
    <col min="10" max="10" width="17" style="78" hidden="1" customWidth="1"/>
    <col min="11" max="11" width="16.140625" style="78" hidden="1" customWidth="1"/>
    <col min="12" max="13" width="34.42578125" style="78" hidden="1" customWidth="1"/>
    <col min="14" max="14" width="22.140625" style="78" hidden="1" customWidth="1"/>
    <col min="15" max="15" width="14.7109375" style="78" hidden="1" customWidth="1"/>
    <col min="16" max="39" width="5.28515625" style="78" customWidth="1"/>
    <col min="40" max="40" width="18.140625" style="78" customWidth="1"/>
    <col min="41" max="41" width="13.28515625" style="78" customWidth="1"/>
    <col min="42" max="42" width="27.85546875" style="78" customWidth="1"/>
    <col min="43" max="16384" width="11.42578125" style="78"/>
  </cols>
  <sheetData>
    <row r="1" spans="1:42" ht="47.25" customHeight="1" thickBot="1" x14ac:dyDescent="0.25">
      <c r="A1" s="1191"/>
      <c r="B1" s="1192"/>
      <c r="C1" s="1193"/>
      <c r="D1" s="1143" t="s">
        <v>167</v>
      </c>
      <c r="E1" s="1144"/>
      <c r="F1" s="1144"/>
      <c r="G1" s="1144"/>
      <c r="H1" s="1144"/>
      <c r="I1" s="1144"/>
      <c r="J1" s="1144"/>
      <c r="K1" s="1144"/>
      <c r="L1" s="1144"/>
      <c r="M1" s="1144"/>
      <c r="N1" s="1144"/>
      <c r="O1" s="1144"/>
      <c r="P1" s="1144"/>
      <c r="Q1" s="1144"/>
      <c r="R1" s="1144"/>
      <c r="S1" s="1144"/>
      <c r="T1" s="1144"/>
      <c r="U1" s="1144"/>
      <c r="V1" s="1144"/>
      <c r="W1" s="1144"/>
      <c r="X1" s="1144"/>
      <c r="Y1" s="1144"/>
      <c r="Z1" s="1144"/>
      <c r="AA1" s="1144"/>
      <c r="AB1" s="1144"/>
      <c r="AC1" s="1144"/>
      <c r="AD1" s="1144"/>
      <c r="AE1" s="1144"/>
      <c r="AF1" s="1144"/>
      <c r="AG1" s="1144"/>
      <c r="AH1" s="1144"/>
      <c r="AI1" s="1144"/>
      <c r="AJ1" s="1144"/>
      <c r="AK1" s="1144"/>
      <c r="AL1" s="1144"/>
      <c r="AM1" s="1144"/>
      <c r="AN1" s="1144"/>
      <c r="AO1" s="1145"/>
      <c r="AP1" s="110"/>
    </row>
    <row r="2" spans="1:42" ht="30.75" customHeight="1" thickBot="1" x14ac:dyDescent="0.25">
      <c r="A2" s="1194"/>
      <c r="B2" s="1195"/>
      <c r="C2" s="1196"/>
      <c r="D2" s="1132" t="s">
        <v>1046</v>
      </c>
      <c r="E2" s="1133"/>
      <c r="F2" s="1133"/>
      <c r="G2" s="1133"/>
      <c r="H2" s="1133"/>
      <c r="I2" s="1133"/>
      <c r="J2" s="1133"/>
      <c r="K2" s="1133"/>
      <c r="L2" s="1133"/>
      <c r="M2" s="1133"/>
      <c r="N2" s="1133"/>
      <c r="O2" s="1133"/>
      <c r="P2" s="1133"/>
      <c r="Q2" s="1133"/>
      <c r="R2" s="1133"/>
      <c r="S2" s="1133"/>
      <c r="T2" s="1133"/>
      <c r="U2" s="1133"/>
      <c r="V2" s="1133"/>
      <c r="W2" s="1133"/>
      <c r="X2" s="1133"/>
      <c r="Y2" s="1133"/>
      <c r="Z2" s="1133"/>
      <c r="AA2" s="1133"/>
      <c r="AB2" s="1133"/>
      <c r="AC2" s="1133"/>
      <c r="AD2" s="1133"/>
      <c r="AE2" s="1133"/>
      <c r="AF2" s="1133"/>
      <c r="AG2" s="1133"/>
      <c r="AH2" s="1133"/>
      <c r="AI2" s="1133"/>
      <c r="AJ2" s="1133"/>
      <c r="AK2" s="1133"/>
      <c r="AL2" s="1133"/>
      <c r="AM2" s="1133"/>
      <c r="AN2" s="1133"/>
      <c r="AO2" s="1134"/>
      <c r="AP2" s="110"/>
    </row>
    <row r="3" spans="1:42" x14ac:dyDescent="0.2">
      <c r="A3" s="79"/>
      <c r="B3" s="79"/>
      <c r="C3" s="79"/>
      <c r="D3" s="79"/>
      <c r="E3" s="79"/>
      <c r="F3" s="79"/>
      <c r="G3" s="79"/>
      <c r="H3" s="79"/>
      <c r="I3" s="79"/>
      <c r="J3" s="79"/>
      <c r="K3" s="79"/>
      <c r="L3" s="79"/>
      <c r="M3" s="80"/>
      <c r="N3" s="191"/>
      <c r="O3" s="191"/>
      <c r="P3" s="80"/>
      <c r="Q3" s="80"/>
      <c r="R3" s="80"/>
      <c r="S3" s="80"/>
      <c r="T3" s="80"/>
      <c r="U3" s="80"/>
      <c r="V3" s="80"/>
      <c r="W3" s="80"/>
      <c r="X3" s="80"/>
      <c r="Y3" s="80"/>
      <c r="Z3" s="80"/>
      <c r="AA3" s="80"/>
      <c r="AB3" s="80"/>
      <c r="AC3" s="80"/>
      <c r="AD3" s="80"/>
      <c r="AE3" s="80"/>
      <c r="AF3" s="80"/>
      <c r="AG3" s="80"/>
      <c r="AH3" s="80"/>
      <c r="AI3" s="80"/>
      <c r="AJ3" s="80"/>
      <c r="AK3" s="80"/>
      <c r="AL3" s="80"/>
      <c r="AM3" s="80"/>
      <c r="AN3" s="191"/>
      <c r="AO3" s="191"/>
      <c r="AP3" s="110"/>
    </row>
    <row r="4" spans="1:42" ht="25.5" customHeight="1" x14ac:dyDescent="0.2">
      <c r="A4" s="1197" t="s">
        <v>414</v>
      </c>
      <c r="B4" s="1197"/>
      <c r="C4" s="1137" t="s">
        <v>481</v>
      </c>
      <c r="D4" s="1138"/>
      <c r="E4" s="111" t="s">
        <v>416</v>
      </c>
      <c r="F4" s="1140" t="s">
        <v>482</v>
      </c>
      <c r="G4" s="1141"/>
      <c r="H4" s="1142"/>
      <c r="I4" s="84" t="s">
        <v>148</v>
      </c>
      <c r="J4" s="1137" t="s">
        <v>483</v>
      </c>
      <c r="K4" s="1138"/>
      <c r="L4" s="1138"/>
      <c r="M4" s="1138"/>
      <c r="N4" s="1139"/>
      <c r="O4" s="1197" t="s">
        <v>419</v>
      </c>
      <c r="P4" s="1197"/>
      <c r="Q4" s="1197"/>
      <c r="R4" s="1197"/>
      <c r="S4" s="767" t="s">
        <v>484</v>
      </c>
      <c r="T4" s="767"/>
      <c r="U4" s="767"/>
      <c r="V4" s="767"/>
      <c r="W4" s="767"/>
      <c r="X4" s="767"/>
      <c r="Y4" s="767"/>
      <c r="Z4" s="767"/>
      <c r="AA4" s="767"/>
      <c r="AB4" s="112"/>
      <c r="AC4" s="112"/>
      <c r="AD4" s="112"/>
      <c r="AE4" s="112"/>
      <c r="AF4" s="112"/>
      <c r="AG4" s="112"/>
      <c r="AH4" s="112"/>
      <c r="AI4" s="112"/>
      <c r="AJ4" s="112"/>
      <c r="AK4" s="112"/>
      <c r="AL4" s="112"/>
      <c r="AM4" s="112"/>
      <c r="AN4" s="1190"/>
      <c r="AO4" s="1190"/>
      <c r="AP4" s="110"/>
    </row>
    <row r="5" spans="1:42" ht="25.5" customHeight="1" x14ac:dyDescent="0.2">
      <c r="A5" s="1197" t="s">
        <v>414</v>
      </c>
      <c r="B5" s="1197"/>
      <c r="C5" s="1137" t="s">
        <v>415</v>
      </c>
      <c r="D5" s="1138"/>
      <c r="E5" s="111" t="s">
        <v>416</v>
      </c>
      <c r="F5" s="1140" t="s">
        <v>485</v>
      </c>
      <c r="G5" s="1141"/>
      <c r="H5" s="1142"/>
      <c r="I5" s="84" t="s">
        <v>148</v>
      </c>
      <c r="J5" s="1137" t="s">
        <v>418</v>
      </c>
      <c r="K5" s="1138"/>
      <c r="L5" s="1138"/>
      <c r="M5" s="1138"/>
      <c r="N5" s="1139"/>
      <c r="O5" s="1198" t="s">
        <v>419</v>
      </c>
      <c r="P5" s="1199"/>
      <c r="Q5" s="1199"/>
      <c r="R5" s="1199"/>
      <c r="S5" s="767" t="s">
        <v>420</v>
      </c>
      <c r="T5" s="767"/>
      <c r="U5" s="767"/>
      <c r="V5" s="767"/>
      <c r="W5" s="767"/>
      <c r="X5" s="767"/>
      <c r="Y5" s="767"/>
      <c r="Z5" s="767"/>
      <c r="AA5" s="767"/>
      <c r="AB5" s="112"/>
      <c r="AC5" s="112"/>
      <c r="AD5" s="112"/>
      <c r="AE5" s="112"/>
      <c r="AF5" s="112"/>
      <c r="AG5" s="112"/>
      <c r="AH5" s="112"/>
      <c r="AI5" s="112"/>
      <c r="AJ5" s="112"/>
      <c r="AK5" s="112"/>
      <c r="AL5" s="112"/>
      <c r="AM5" s="112"/>
      <c r="AN5" s="1190"/>
      <c r="AO5" s="1190"/>
      <c r="AP5" s="110"/>
    </row>
    <row r="6" spans="1:42" ht="25.5" customHeight="1" x14ac:dyDescent="0.2">
      <c r="A6" s="1197" t="s">
        <v>414</v>
      </c>
      <c r="B6" s="1197"/>
      <c r="C6" s="1137" t="s">
        <v>486</v>
      </c>
      <c r="D6" s="1138"/>
      <c r="E6" s="111" t="s">
        <v>416</v>
      </c>
      <c r="F6" s="1140" t="s">
        <v>487</v>
      </c>
      <c r="G6" s="1141"/>
      <c r="H6" s="1142"/>
      <c r="I6" s="84" t="s">
        <v>148</v>
      </c>
      <c r="J6" s="1137" t="s">
        <v>488</v>
      </c>
      <c r="K6" s="1138"/>
      <c r="L6" s="1138"/>
      <c r="M6" s="1138"/>
      <c r="N6" s="1139"/>
      <c r="O6" s="1198" t="s">
        <v>419</v>
      </c>
      <c r="P6" s="1199"/>
      <c r="Q6" s="1199"/>
      <c r="R6" s="1199"/>
      <c r="S6" s="767" t="s">
        <v>420</v>
      </c>
      <c r="T6" s="767"/>
      <c r="U6" s="767"/>
      <c r="V6" s="767"/>
      <c r="W6" s="767"/>
      <c r="X6" s="767"/>
      <c r="Y6" s="767"/>
      <c r="Z6" s="767"/>
      <c r="AA6" s="767"/>
      <c r="AB6" s="112"/>
      <c r="AC6" s="112"/>
      <c r="AD6" s="112"/>
      <c r="AE6" s="112"/>
      <c r="AF6" s="112"/>
      <c r="AG6" s="112"/>
      <c r="AH6" s="112"/>
      <c r="AI6" s="112"/>
      <c r="AJ6" s="112"/>
      <c r="AK6" s="112"/>
      <c r="AL6" s="112"/>
      <c r="AM6" s="112"/>
      <c r="AN6" s="1190"/>
      <c r="AO6" s="1190"/>
      <c r="AP6" s="110"/>
    </row>
    <row r="7" spans="1:42" ht="13.5" thickBot="1" x14ac:dyDescent="0.25">
      <c r="A7" s="86"/>
      <c r="B7" s="86"/>
      <c r="C7" s="86"/>
      <c r="D7" s="86"/>
      <c r="E7" s="86"/>
      <c r="F7" s="86"/>
      <c r="G7" s="86"/>
      <c r="H7" s="86"/>
      <c r="I7" s="86"/>
      <c r="J7" s="86"/>
      <c r="K7" s="86"/>
      <c r="L7" s="86"/>
      <c r="M7" s="88"/>
      <c r="N7" s="87"/>
      <c r="O7" s="87"/>
      <c r="P7" s="1155" t="s">
        <v>191</v>
      </c>
      <c r="Q7" s="1155"/>
      <c r="R7" s="1155" t="s">
        <v>192</v>
      </c>
      <c r="S7" s="1155"/>
      <c r="T7" s="1155" t="s">
        <v>193</v>
      </c>
      <c r="U7" s="1155"/>
      <c r="V7" s="1155" t="s">
        <v>194</v>
      </c>
      <c r="W7" s="1155"/>
      <c r="X7" s="1155" t="s">
        <v>195</v>
      </c>
      <c r="Y7" s="1155"/>
      <c r="Z7" s="1155" t="s">
        <v>196</v>
      </c>
      <c r="AA7" s="1155"/>
      <c r="AB7" s="1156" t="s">
        <v>197</v>
      </c>
      <c r="AC7" s="1156"/>
      <c r="AD7" s="1156" t="s">
        <v>198</v>
      </c>
      <c r="AE7" s="1156"/>
      <c r="AF7" s="1156" t="s">
        <v>199</v>
      </c>
      <c r="AG7" s="1156"/>
      <c r="AH7" s="1156" t="s">
        <v>200</v>
      </c>
      <c r="AI7" s="1156"/>
      <c r="AJ7" s="1156" t="s">
        <v>201</v>
      </c>
      <c r="AK7" s="1156"/>
      <c r="AL7" s="1156" t="s">
        <v>202</v>
      </c>
      <c r="AM7" s="1156"/>
      <c r="AN7" s="87"/>
      <c r="AO7" s="87"/>
      <c r="AP7" s="113"/>
    </row>
    <row r="8" spans="1:42" ht="12.75" customHeight="1" x14ac:dyDescent="0.2">
      <c r="A8" s="177"/>
      <c r="B8" s="79"/>
      <c r="C8" s="79"/>
      <c r="D8" s="79"/>
      <c r="E8" s="79"/>
      <c r="F8" s="79"/>
      <c r="G8" s="79"/>
      <c r="H8" s="79"/>
      <c r="I8" s="79"/>
      <c r="J8" s="79"/>
      <c r="K8" s="79"/>
      <c r="L8" s="79"/>
      <c r="M8" s="1135" t="s">
        <v>173</v>
      </c>
      <c r="N8" s="114" t="s">
        <v>174</v>
      </c>
      <c r="O8" s="409"/>
      <c r="P8" s="1088" t="s">
        <v>422</v>
      </c>
      <c r="Q8" s="1089"/>
      <c r="R8" s="1089"/>
      <c r="S8" s="1089"/>
      <c r="T8" s="1089"/>
      <c r="U8" s="1089"/>
      <c r="V8" s="1089"/>
      <c r="W8" s="1089"/>
      <c r="X8" s="1089"/>
      <c r="Y8" s="1089"/>
      <c r="Z8" s="1089"/>
      <c r="AA8" s="1089"/>
      <c r="AB8" s="1089"/>
      <c r="AC8" s="1089"/>
      <c r="AD8" s="1089"/>
      <c r="AE8" s="1089"/>
      <c r="AF8" s="1089"/>
      <c r="AG8" s="1089"/>
      <c r="AH8" s="1089"/>
      <c r="AI8" s="1089"/>
      <c r="AJ8" s="1089"/>
      <c r="AK8" s="1089"/>
      <c r="AL8" s="1089"/>
      <c r="AM8" s="1090"/>
      <c r="AN8" s="1200" t="s">
        <v>489</v>
      </c>
      <c r="AO8" s="1203" t="s">
        <v>490</v>
      </c>
      <c r="AP8" s="1204"/>
    </row>
    <row r="9" spans="1:42" x14ac:dyDescent="0.2">
      <c r="A9" s="177"/>
      <c r="B9" s="79"/>
      <c r="C9" s="79"/>
      <c r="D9" s="79"/>
      <c r="E9" s="79"/>
      <c r="F9" s="79"/>
      <c r="G9" s="79"/>
      <c r="H9" s="79"/>
      <c r="I9" s="79"/>
      <c r="J9" s="79"/>
      <c r="K9" s="79"/>
      <c r="L9" s="79"/>
      <c r="M9" s="1136"/>
      <c r="N9" s="115" t="s">
        <v>176</v>
      </c>
      <c r="O9" s="408"/>
      <c r="P9" s="1091"/>
      <c r="Q9" s="1092"/>
      <c r="R9" s="1092"/>
      <c r="S9" s="1092"/>
      <c r="T9" s="1092"/>
      <c r="U9" s="1092"/>
      <c r="V9" s="1092"/>
      <c r="W9" s="1092"/>
      <c r="X9" s="1092"/>
      <c r="Y9" s="1092"/>
      <c r="Z9" s="1092"/>
      <c r="AA9" s="1092"/>
      <c r="AB9" s="1092"/>
      <c r="AC9" s="1092"/>
      <c r="AD9" s="1092"/>
      <c r="AE9" s="1092"/>
      <c r="AF9" s="1092"/>
      <c r="AG9" s="1092"/>
      <c r="AH9" s="1092"/>
      <c r="AI9" s="1092"/>
      <c r="AJ9" s="1092"/>
      <c r="AK9" s="1092"/>
      <c r="AL9" s="1092"/>
      <c r="AM9" s="1093"/>
      <c r="AN9" s="1201"/>
      <c r="AO9" s="1205"/>
      <c r="AP9" s="1206"/>
    </row>
    <row r="10" spans="1:42" x14ac:dyDescent="0.2">
      <c r="A10" s="177"/>
      <c r="B10" s="79"/>
      <c r="C10" s="79"/>
      <c r="D10" s="79"/>
      <c r="E10" s="79"/>
      <c r="F10" s="79"/>
      <c r="G10" s="79"/>
      <c r="H10" s="79"/>
      <c r="I10" s="79"/>
      <c r="J10" s="79"/>
      <c r="K10" s="79"/>
      <c r="L10" s="79"/>
      <c r="M10" s="1136"/>
      <c r="N10" s="116" t="s">
        <v>178</v>
      </c>
      <c r="O10" s="407"/>
      <c r="P10" s="1091"/>
      <c r="Q10" s="1092"/>
      <c r="R10" s="1092"/>
      <c r="S10" s="1092"/>
      <c r="T10" s="1092"/>
      <c r="U10" s="1092"/>
      <c r="V10" s="1092"/>
      <c r="W10" s="1092"/>
      <c r="X10" s="1092"/>
      <c r="Y10" s="1092"/>
      <c r="Z10" s="1092"/>
      <c r="AA10" s="1092"/>
      <c r="AB10" s="1092"/>
      <c r="AC10" s="1092"/>
      <c r="AD10" s="1092"/>
      <c r="AE10" s="1092"/>
      <c r="AF10" s="1092"/>
      <c r="AG10" s="1092"/>
      <c r="AH10" s="1092"/>
      <c r="AI10" s="1092"/>
      <c r="AJ10" s="1092"/>
      <c r="AK10" s="1092"/>
      <c r="AL10" s="1092"/>
      <c r="AM10" s="1093"/>
      <c r="AN10" s="1201"/>
      <c r="AO10" s="1205"/>
      <c r="AP10" s="1206"/>
    </row>
    <row r="11" spans="1:42" ht="13.5" thickBot="1" x14ac:dyDescent="0.25">
      <c r="A11" s="79"/>
      <c r="B11" s="79"/>
      <c r="C11" s="79"/>
      <c r="D11" s="79"/>
      <c r="E11" s="79"/>
      <c r="F11" s="79"/>
      <c r="G11" s="79"/>
      <c r="H11" s="79"/>
      <c r="I11" s="79"/>
      <c r="J11" s="79"/>
      <c r="K11" s="79"/>
      <c r="L11" s="79"/>
      <c r="M11" s="1273"/>
      <c r="N11" s="1210" t="s">
        <v>180</v>
      </c>
      <c r="O11" s="1211"/>
      <c r="P11" s="1094"/>
      <c r="Q11" s="1095"/>
      <c r="R11" s="1095"/>
      <c r="S11" s="1095"/>
      <c r="T11" s="1095"/>
      <c r="U11" s="1095"/>
      <c r="V11" s="1095"/>
      <c r="W11" s="1095"/>
      <c r="X11" s="1095"/>
      <c r="Y11" s="1095"/>
      <c r="Z11" s="1095"/>
      <c r="AA11" s="1095"/>
      <c r="AB11" s="1095"/>
      <c r="AC11" s="1095"/>
      <c r="AD11" s="1095"/>
      <c r="AE11" s="1095"/>
      <c r="AF11" s="1095"/>
      <c r="AG11" s="1095"/>
      <c r="AH11" s="1095"/>
      <c r="AI11" s="1095"/>
      <c r="AJ11" s="1095"/>
      <c r="AK11" s="1095"/>
      <c r="AL11" s="1095"/>
      <c r="AM11" s="1096"/>
      <c r="AN11" s="1201"/>
      <c r="AO11" s="1205"/>
      <c r="AP11" s="1206"/>
    </row>
    <row r="12" spans="1:42" ht="12.75" customHeight="1" x14ac:dyDescent="0.2">
      <c r="A12" s="1135" t="s">
        <v>491</v>
      </c>
      <c r="B12" s="1135" t="s">
        <v>492</v>
      </c>
      <c r="C12" s="1135" t="s">
        <v>493</v>
      </c>
      <c r="D12" s="1135" t="s">
        <v>494</v>
      </c>
      <c r="E12" s="1135" t="s">
        <v>414</v>
      </c>
      <c r="F12" s="1135" t="s">
        <v>148</v>
      </c>
      <c r="G12" s="1135" t="s">
        <v>416</v>
      </c>
      <c r="H12" s="1135" t="s">
        <v>495</v>
      </c>
      <c r="I12" s="1135" t="s">
        <v>496</v>
      </c>
      <c r="J12" s="1135" t="s">
        <v>497</v>
      </c>
      <c r="K12" s="1224" t="s">
        <v>498</v>
      </c>
      <c r="L12" s="1225"/>
      <c r="M12" s="1212" t="s">
        <v>499</v>
      </c>
      <c r="N12" s="1212" t="s">
        <v>146</v>
      </c>
      <c r="O12" s="1135" t="s">
        <v>500</v>
      </c>
      <c r="P12" s="1163" t="s">
        <v>191</v>
      </c>
      <c r="Q12" s="1159"/>
      <c r="R12" s="1163" t="s">
        <v>192</v>
      </c>
      <c r="S12" s="1164"/>
      <c r="T12" s="1163" t="s">
        <v>193</v>
      </c>
      <c r="U12" s="1164"/>
      <c r="V12" s="1163" t="s">
        <v>194</v>
      </c>
      <c r="W12" s="1164"/>
      <c r="X12" s="1163" t="s">
        <v>195</v>
      </c>
      <c r="Y12" s="1164"/>
      <c r="Z12" s="1159" t="s">
        <v>196</v>
      </c>
      <c r="AA12" s="1159"/>
      <c r="AB12" s="1163" t="s">
        <v>197</v>
      </c>
      <c r="AC12" s="1164"/>
      <c r="AD12" s="1159" t="s">
        <v>198</v>
      </c>
      <c r="AE12" s="1159"/>
      <c r="AF12" s="1163" t="s">
        <v>199</v>
      </c>
      <c r="AG12" s="1164"/>
      <c r="AH12" s="1159" t="s">
        <v>200</v>
      </c>
      <c r="AI12" s="1159"/>
      <c r="AJ12" s="1163" t="s">
        <v>201</v>
      </c>
      <c r="AK12" s="1164"/>
      <c r="AL12" s="1163" t="s">
        <v>202</v>
      </c>
      <c r="AM12" s="1164"/>
      <c r="AN12" s="1202"/>
      <c r="AO12" s="1207"/>
      <c r="AP12" s="1208"/>
    </row>
    <row r="13" spans="1:42" ht="33" customHeight="1" thickBot="1" x14ac:dyDescent="0.25">
      <c r="A13" s="1209"/>
      <c r="B13" s="1209"/>
      <c r="C13" s="1209"/>
      <c r="D13" s="1209"/>
      <c r="E13" s="1209"/>
      <c r="F13" s="1209"/>
      <c r="G13" s="1209"/>
      <c r="H13" s="1209"/>
      <c r="I13" s="1209"/>
      <c r="J13" s="1209"/>
      <c r="K13" s="117" t="s">
        <v>501</v>
      </c>
      <c r="L13" s="118" t="s">
        <v>502</v>
      </c>
      <c r="M13" s="1213"/>
      <c r="N13" s="1213"/>
      <c r="O13" s="1209"/>
      <c r="P13" s="1165"/>
      <c r="Q13" s="1160"/>
      <c r="R13" s="1165"/>
      <c r="S13" s="1166"/>
      <c r="T13" s="1165"/>
      <c r="U13" s="1166"/>
      <c r="V13" s="1165"/>
      <c r="W13" s="1166"/>
      <c r="X13" s="1165"/>
      <c r="Y13" s="1166"/>
      <c r="Z13" s="1160"/>
      <c r="AA13" s="1160"/>
      <c r="AB13" s="1165"/>
      <c r="AC13" s="1166"/>
      <c r="AD13" s="1160"/>
      <c r="AE13" s="1160"/>
      <c r="AF13" s="1165"/>
      <c r="AG13" s="1166"/>
      <c r="AH13" s="1160"/>
      <c r="AI13" s="1160"/>
      <c r="AJ13" s="1165"/>
      <c r="AK13" s="1166"/>
      <c r="AL13" s="1165"/>
      <c r="AM13" s="1166"/>
      <c r="AN13" s="1202"/>
      <c r="AO13" s="1207"/>
      <c r="AP13" s="1208"/>
    </row>
    <row r="14" spans="1:42" ht="171" customHeight="1" x14ac:dyDescent="0.2">
      <c r="A14" s="1234" t="s">
        <v>503</v>
      </c>
      <c r="B14" s="1214" t="s">
        <v>504</v>
      </c>
      <c r="C14" s="1214">
        <v>271</v>
      </c>
      <c r="D14" s="1216" t="s">
        <v>505</v>
      </c>
      <c r="E14" s="1218" t="s">
        <v>506</v>
      </c>
      <c r="F14" s="1218" t="s">
        <v>507</v>
      </c>
      <c r="G14" s="1218" t="s">
        <v>508</v>
      </c>
      <c r="H14" s="1218" t="s">
        <v>484</v>
      </c>
      <c r="I14" s="1239"/>
      <c r="J14" s="1241"/>
      <c r="K14" s="1222" t="s">
        <v>509</v>
      </c>
      <c r="L14" s="1222" t="s">
        <v>510</v>
      </c>
      <c r="M14" s="1218" t="s">
        <v>511</v>
      </c>
      <c r="N14" s="1218" t="s">
        <v>222</v>
      </c>
      <c r="O14" s="1239">
        <v>1</v>
      </c>
      <c r="P14" s="1103" t="s">
        <v>208</v>
      </c>
      <c r="Q14" s="1102"/>
      <c r="R14" s="1103" t="s">
        <v>208</v>
      </c>
      <c r="S14" s="1102"/>
      <c r="T14" s="1103" t="s">
        <v>208</v>
      </c>
      <c r="U14" s="1102"/>
      <c r="V14" s="1103" t="s">
        <v>208</v>
      </c>
      <c r="W14" s="1102"/>
      <c r="X14" s="1103" t="s">
        <v>208</v>
      </c>
      <c r="Y14" s="1102"/>
      <c r="Z14" s="1103" t="s">
        <v>208</v>
      </c>
      <c r="AA14" s="1102"/>
      <c r="AB14" s="1220" t="s">
        <v>208</v>
      </c>
      <c r="AC14" s="1221"/>
      <c r="AD14" s="1220" t="s">
        <v>208</v>
      </c>
      <c r="AE14" s="1221"/>
      <c r="AF14" s="1220" t="s">
        <v>208</v>
      </c>
      <c r="AG14" s="1221"/>
      <c r="AH14" s="1103" t="s">
        <v>208</v>
      </c>
      <c r="AI14" s="1102"/>
      <c r="AJ14" s="1103" t="s">
        <v>208</v>
      </c>
      <c r="AK14" s="1102"/>
      <c r="AL14" s="1103" t="s">
        <v>208</v>
      </c>
      <c r="AM14" s="1102"/>
      <c r="AN14" s="119"/>
      <c r="AO14" s="1235">
        <f>IFERROR((AN14/C14),"")</f>
        <v>0</v>
      </c>
      <c r="AP14" s="1237" t="str">
        <f>IF(AO14&gt;=O14,"Cobertura Cumplida","Cobertura No Cumplida")</f>
        <v>Cobertura No Cumplida</v>
      </c>
    </row>
    <row r="15" spans="1:42" ht="47.25" customHeight="1" x14ac:dyDescent="0.2">
      <c r="A15" s="1229"/>
      <c r="B15" s="1215"/>
      <c r="C15" s="1215"/>
      <c r="D15" s="1217"/>
      <c r="E15" s="1219"/>
      <c r="F15" s="1219"/>
      <c r="G15" s="1219"/>
      <c r="H15" s="1219"/>
      <c r="I15" s="1223"/>
      <c r="J15" s="1219"/>
      <c r="K15" s="1223"/>
      <c r="L15" s="1223"/>
      <c r="M15" s="1219"/>
      <c r="N15" s="1219"/>
      <c r="O15" s="1240"/>
      <c r="P15" s="1157"/>
      <c r="Q15" s="1158"/>
      <c r="R15" s="1157"/>
      <c r="S15" s="1158"/>
      <c r="T15" s="1157"/>
      <c r="U15" s="1158"/>
      <c r="V15" s="1157"/>
      <c r="W15" s="1158"/>
      <c r="X15" s="1157"/>
      <c r="Y15" s="1158"/>
      <c r="Z15" s="1157"/>
      <c r="AA15" s="1158"/>
      <c r="AB15" s="1161"/>
      <c r="AC15" s="1162"/>
      <c r="AD15" s="1161"/>
      <c r="AE15" s="1162"/>
      <c r="AF15" s="1161"/>
      <c r="AG15" s="1162"/>
      <c r="AH15" s="1157"/>
      <c r="AI15" s="1158"/>
      <c r="AJ15" s="1157"/>
      <c r="AK15" s="1158"/>
      <c r="AL15" s="1157"/>
      <c r="AM15" s="1158"/>
      <c r="AN15" s="120" t="str">
        <f>'[4]Plan de trabajo'!BG289</f>
        <v>Total Participantes</v>
      </c>
      <c r="AO15" s="1236"/>
      <c r="AP15" s="1238"/>
    </row>
    <row r="16" spans="1:42" ht="175.5" customHeight="1" x14ac:dyDescent="0.2">
      <c r="A16" s="1228" t="s">
        <v>512</v>
      </c>
      <c r="B16" s="1230" t="s">
        <v>513</v>
      </c>
      <c r="C16" s="1231">
        <v>120</v>
      </c>
      <c r="D16" s="1233" t="s">
        <v>505</v>
      </c>
      <c r="E16" s="1226" t="s">
        <v>506</v>
      </c>
      <c r="F16" s="1226" t="s">
        <v>514</v>
      </c>
      <c r="G16" s="1226" t="s">
        <v>508</v>
      </c>
      <c r="H16" s="1226" t="s">
        <v>484</v>
      </c>
      <c r="I16" s="1227"/>
      <c r="J16" s="1226"/>
      <c r="K16" s="1227" t="s">
        <v>509</v>
      </c>
      <c r="L16" s="1227" t="s">
        <v>510</v>
      </c>
      <c r="M16" s="1226" t="s">
        <v>515</v>
      </c>
      <c r="N16" s="1226" t="s">
        <v>222</v>
      </c>
      <c r="O16" s="1227">
        <v>1</v>
      </c>
      <c r="P16" s="898"/>
      <c r="Q16" s="898"/>
      <c r="R16" s="899"/>
      <c r="S16" s="898"/>
      <c r="T16" s="899"/>
      <c r="U16" s="898"/>
      <c r="V16" s="899"/>
      <c r="W16" s="898"/>
      <c r="X16" s="899"/>
      <c r="Y16" s="898"/>
      <c r="Z16" s="899"/>
      <c r="AA16" s="898"/>
      <c r="AB16" s="1246"/>
      <c r="AC16" s="1247"/>
      <c r="AD16" s="1246"/>
      <c r="AE16" s="1247"/>
      <c r="AF16" s="1246"/>
      <c r="AG16" s="1247"/>
      <c r="AH16" s="899" t="s">
        <v>208</v>
      </c>
      <c r="AI16" s="898"/>
      <c r="AJ16" s="899" t="s">
        <v>208</v>
      </c>
      <c r="AK16" s="898"/>
      <c r="AL16" s="898"/>
      <c r="AM16" s="898"/>
      <c r="AN16" s="121"/>
      <c r="AO16" s="1245">
        <f>IFERROR((AN16/C16),"")</f>
        <v>0</v>
      </c>
      <c r="AP16" s="1242" t="str">
        <f>IF(AO16&gt;=O16,"Cobertura Cumplida","Cobertura No Cumplida")</f>
        <v>Cobertura No Cumplida</v>
      </c>
    </row>
    <row r="17" spans="1:42" ht="42.75" customHeight="1" x14ac:dyDescent="0.2">
      <c r="A17" s="1229"/>
      <c r="B17" s="1215"/>
      <c r="C17" s="1232"/>
      <c r="D17" s="1217"/>
      <c r="E17" s="1219"/>
      <c r="F17" s="1219"/>
      <c r="G17" s="1219"/>
      <c r="H17" s="1219"/>
      <c r="I17" s="1223"/>
      <c r="J17" s="1219"/>
      <c r="K17" s="1223"/>
      <c r="L17" s="1223"/>
      <c r="M17" s="1219"/>
      <c r="N17" s="1219"/>
      <c r="O17" s="1223"/>
      <c r="P17" s="1243"/>
      <c r="Q17" s="1244"/>
      <c r="R17" s="1243"/>
      <c r="S17" s="1244"/>
      <c r="T17" s="1243"/>
      <c r="U17" s="1244"/>
      <c r="V17" s="1243"/>
      <c r="W17" s="1244"/>
      <c r="X17" s="1243"/>
      <c r="Y17" s="1244"/>
      <c r="Z17" s="1243"/>
      <c r="AA17" s="1244"/>
      <c r="AB17" s="1248"/>
      <c r="AC17" s="1249"/>
      <c r="AD17" s="1248"/>
      <c r="AE17" s="1249"/>
      <c r="AF17" s="1248"/>
      <c r="AG17" s="1249"/>
      <c r="AH17" s="1243"/>
      <c r="AI17" s="1244"/>
      <c r="AJ17" s="1243"/>
      <c r="AK17" s="1244"/>
      <c r="AL17" s="1243"/>
      <c r="AM17" s="1244"/>
      <c r="AN17" s="122" t="s">
        <v>516</v>
      </c>
      <c r="AO17" s="1236"/>
      <c r="AP17" s="1238"/>
    </row>
    <row r="18" spans="1:42" ht="230.25" customHeight="1" x14ac:dyDescent="0.2">
      <c r="A18" s="123" t="s">
        <v>517</v>
      </c>
      <c r="B18" s="176" t="s">
        <v>518</v>
      </c>
      <c r="C18" s="176">
        <v>9</v>
      </c>
      <c r="D18" s="124" t="s">
        <v>519</v>
      </c>
      <c r="E18" s="125" t="s">
        <v>520</v>
      </c>
      <c r="F18" s="125" t="s">
        <v>521</v>
      </c>
      <c r="G18" s="125" t="s">
        <v>522</v>
      </c>
      <c r="H18" s="125" t="s">
        <v>484</v>
      </c>
      <c r="I18" s="190"/>
      <c r="J18" s="125"/>
      <c r="K18" s="125" t="s">
        <v>523</v>
      </c>
      <c r="L18" s="125" t="s">
        <v>524</v>
      </c>
      <c r="M18" s="125" t="s">
        <v>525</v>
      </c>
      <c r="N18" s="125" t="s">
        <v>526</v>
      </c>
      <c r="O18" s="190">
        <v>1</v>
      </c>
      <c r="P18" s="872"/>
      <c r="Q18" s="872"/>
      <c r="R18" s="873" t="s">
        <v>208</v>
      </c>
      <c r="S18" s="872"/>
      <c r="T18" s="873"/>
      <c r="U18" s="872"/>
      <c r="V18" s="873" t="s">
        <v>208</v>
      </c>
      <c r="W18" s="872"/>
      <c r="X18" s="872"/>
      <c r="Y18" s="872"/>
      <c r="Z18" s="872"/>
      <c r="AA18" s="872"/>
      <c r="AB18" s="892"/>
      <c r="AC18" s="892"/>
      <c r="AD18" s="891"/>
      <c r="AE18" s="892"/>
      <c r="AF18" s="892"/>
      <c r="AG18" s="892"/>
      <c r="AH18" s="872"/>
      <c r="AI18" s="872"/>
      <c r="AJ18" s="872"/>
      <c r="AK18" s="872"/>
      <c r="AL18" s="872"/>
      <c r="AM18" s="872"/>
      <c r="AN18" s="121"/>
      <c r="AO18" s="126">
        <f t="shared" ref="AO18:AO50" si="0">IFERROR((AN18/C18),"")</f>
        <v>0</v>
      </c>
      <c r="AP18" s="127" t="str">
        <f t="shared" ref="AP18:AP47" si="1">IF(AO18&gt;=O18,"Cobertura Cumplida","Cobertura No Cumplida")</f>
        <v>Cobertura No Cumplida</v>
      </c>
    </row>
    <row r="19" spans="1:42" ht="99" customHeight="1" x14ac:dyDescent="0.2">
      <c r="A19" s="123" t="s">
        <v>527</v>
      </c>
      <c r="B19" s="176" t="s">
        <v>528</v>
      </c>
      <c r="C19" s="176">
        <v>9</v>
      </c>
      <c r="D19" s="124" t="s">
        <v>529</v>
      </c>
      <c r="E19" s="128" t="s">
        <v>530</v>
      </c>
      <c r="F19" s="129" t="s">
        <v>531</v>
      </c>
      <c r="G19" s="128" t="s">
        <v>532</v>
      </c>
      <c r="H19" s="129" t="s">
        <v>484</v>
      </c>
      <c r="I19" s="190"/>
      <c r="J19" s="125"/>
      <c r="K19" s="125" t="s">
        <v>523</v>
      </c>
      <c r="L19" s="125" t="s">
        <v>524</v>
      </c>
      <c r="M19" s="125" t="s">
        <v>525</v>
      </c>
      <c r="N19" s="125" t="s">
        <v>526</v>
      </c>
      <c r="O19" s="190">
        <v>0.8</v>
      </c>
      <c r="P19" s="872"/>
      <c r="Q19" s="872"/>
      <c r="R19" s="872"/>
      <c r="S19" s="872"/>
      <c r="T19" s="873"/>
      <c r="U19" s="872"/>
      <c r="V19" s="873"/>
      <c r="W19" s="872"/>
      <c r="X19" s="872"/>
      <c r="Y19" s="872"/>
      <c r="Z19" s="872"/>
      <c r="AA19" s="872"/>
      <c r="AB19" s="892"/>
      <c r="AC19" s="892"/>
      <c r="AD19" s="891" t="s">
        <v>208</v>
      </c>
      <c r="AE19" s="892"/>
      <c r="AF19" s="892"/>
      <c r="AG19" s="892"/>
      <c r="AH19" s="872"/>
      <c r="AI19" s="872"/>
      <c r="AJ19" s="872"/>
      <c r="AK19" s="872"/>
      <c r="AL19" s="872"/>
      <c r="AM19" s="872"/>
      <c r="AN19" s="121"/>
      <c r="AO19" s="126">
        <f t="shared" si="0"/>
        <v>0</v>
      </c>
      <c r="AP19" s="127" t="str">
        <f t="shared" si="1"/>
        <v>Cobertura No Cumplida</v>
      </c>
    </row>
    <row r="20" spans="1:42" ht="99" customHeight="1" x14ac:dyDescent="0.2">
      <c r="A20" s="130" t="s">
        <v>533</v>
      </c>
      <c r="B20" s="176" t="s">
        <v>534</v>
      </c>
      <c r="C20" s="176">
        <v>3</v>
      </c>
      <c r="D20" s="124" t="s">
        <v>535</v>
      </c>
      <c r="E20" s="125" t="s">
        <v>536</v>
      </c>
      <c r="F20" s="125" t="s">
        <v>537</v>
      </c>
      <c r="G20" s="125" t="s">
        <v>538</v>
      </c>
      <c r="H20" s="129" t="s">
        <v>484</v>
      </c>
      <c r="I20" s="131"/>
      <c r="J20" s="125"/>
      <c r="K20" s="125" t="s">
        <v>523</v>
      </c>
      <c r="L20" s="125" t="s">
        <v>539</v>
      </c>
      <c r="M20" s="125" t="s">
        <v>525</v>
      </c>
      <c r="N20" s="125" t="s">
        <v>526</v>
      </c>
      <c r="O20" s="190">
        <v>1</v>
      </c>
      <c r="P20" s="872"/>
      <c r="Q20" s="872"/>
      <c r="R20" s="872"/>
      <c r="S20" s="872"/>
      <c r="T20" s="872"/>
      <c r="U20" s="872"/>
      <c r="V20" s="872"/>
      <c r="W20" s="872"/>
      <c r="X20" s="873"/>
      <c r="Y20" s="872"/>
      <c r="Z20" s="872"/>
      <c r="AA20" s="872"/>
      <c r="AB20" s="892"/>
      <c r="AC20" s="892"/>
      <c r="AD20" s="892"/>
      <c r="AE20" s="892"/>
      <c r="AF20" s="891"/>
      <c r="AG20" s="892"/>
      <c r="AH20" s="872"/>
      <c r="AI20" s="872"/>
      <c r="AJ20" s="873" t="s">
        <v>208</v>
      </c>
      <c r="AK20" s="872"/>
      <c r="AL20" s="872"/>
      <c r="AM20" s="872"/>
      <c r="AN20" s="121"/>
      <c r="AO20" s="126">
        <f t="shared" si="0"/>
        <v>0</v>
      </c>
      <c r="AP20" s="127" t="str">
        <f t="shared" si="1"/>
        <v>Cobertura No Cumplida</v>
      </c>
    </row>
    <row r="21" spans="1:42" ht="131.25" customHeight="1" x14ac:dyDescent="0.2">
      <c r="A21" s="123" t="s">
        <v>540</v>
      </c>
      <c r="B21" s="176" t="s">
        <v>541</v>
      </c>
      <c r="C21" s="176">
        <v>40</v>
      </c>
      <c r="D21" s="132" t="s">
        <v>542</v>
      </c>
      <c r="E21" s="128" t="s">
        <v>543</v>
      </c>
      <c r="F21" s="128" t="s">
        <v>544</v>
      </c>
      <c r="G21" s="128" t="s">
        <v>545</v>
      </c>
      <c r="H21" s="129" t="s">
        <v>484</v>
      </c>
      <c r="I21" s="131"/>
      <c r="J21" s="125"/>
      <c r="K21" s="125"/>
      <c r="L21" s="125" t="s">
        <v>546</v>
      </c>
      <c r="M21" s="125" t="s">
        <v>525</v>
      </c>
      <c r="N21" s="125" t="s">
        <v>547</v>
      </c>
      <c r="O21" s="190">
        <v>0.8</v>
      </c>
      <c r="P21" s="872"/>
      <c r="Q21" s="872"/>
      <c r="R21" s="872"/>
      <c r="S21" s="872"/>
      <c r="T21" s="873" t="s">
        <v>208</v>
      </c>
      <c r="U21" s="872"/>
      <c r="V21" s="873"/>
      <c r="W21" s="872"/>
      <c r="X21" s="873"/>
      <c r="Y21" s="872"/>
      <c r="Z21" s="872"/>
      <c r="AA21" s="872"/>
      <c r="AB21" s="892"/>
      <c r="AC21" s="892"/>
      <c r="AD21" s="892"/>
      <c r="AE21" s="892"/>
      <c r="AF21" s="891"/>
      <c r="AG21" s="892"/>
      <c r="AH21" s="872"/>
      <c r="AI21" s="872"/>
      <c r="AJ21" s="873"/>
      <c r="AK21" s="872"/>
      <c r="AL21" s="872"/>
      <c r="AM21" s="872"/>
      <c r="AN21" s="133"/>
      <c r="AO21" s="126">
        <f t="shared" si="0"/>
        <v>0</v>
      </c>
      <c r="AP21" s="127" t="str">
        <f t="shared" si="1"/>
        <v>Cobertura No Cumplida</v>
      </c>
    </row>
    <row r="22" spans="1:42" ht="131.25" customHeight="1" x14ac:dyDescent="0.2">
      <c r="A22" s="123" t="s">
        <v>548</v>
      </c>
      <c r="B22" s="176" t="s">
        <v>549</v>
      </c>
      <c r="C22" s="176">
        <v>50</v>
      </c>
      <c r="D22" s="132" t="s">
        <v>550</v>
      </c>
      <c r="E22" s="128" t="s">
        <v>551</v>
      </c>
      <c r="F22" s="128" t="s">
        <v>552</v>
      </c>
      <c r="G22" s="128" t="s">
        <v>553</v>
      </c>
      <c r="H22" s="129" t="s">
        <v>484</v>
      </c>
      <c r="I22" s="131"/>
      <c r="J22" s="125"/>
      <c r="K22" s="125" t="s">
        <v>523</v>
      </c>
      <c r="L22" s="125" t="s">
        <v>554</v>
      </c>
      <c r="M22" s="125" t="s">
        <v>525</v>
      </c>
      <c r="N22" s="125" t="s">
        <v>526</v>
      </c>
      <c r="O22" s="190">
        <v>0.8</v>
      </c>
      <c r="P22" s="872"/>
      <c r="Q22" s="872"/>
      <c r="R22" s="872"/>
      <c r="S22" s="872"/>
      <c r="T22" s="873"/>
      <c r="U22" s="872"/>
      <c r="V22" s="873"/>
      <c r="W22" s="872"/>
      <c r="X22" s="873"/>
      <c r="Y22" s="872"/>
      <c r="Z22" s="872"/>
      <c r="AA22" s="872"/>
      <c r="AB22" s="892"/>
      <c r="AC22" s="892"/>
      <c r="AD22" s="892"/>
      <c r="AE22" s="892"/>
      <c r="AF22" s="891" t="s">
        <v>208</v>
      </c>
      <c r="AG22" s="892"/>
      <c r="AH22" s="872"/>
      <c r="AI22" s="872"/>
      <c r="AJ22" s="873"/>
      <c r="AK22" s="872"/>
      <c r="AL22" s="872"/>
      <c r="AM22" s="872"/>
      <c r="AN22" s="133"/>
      <c r="AO22" s="126">
        <f t="shared" si="0"/>
        <v>0</v>
      </c>
      <c r="AP22" s="127" t="str">
        <f t="shared" si="1"/>
        <v>Cobertura No Cumplida</v>
      </c>
    </row>
    <row r="23" spans="1:42" ht="153.75" customHeight="1" x14ac:dyDescent="0.2">
      <c r="A23" s="123" t="s">
        <v>555</v>
      </c>
      <c r="B23" s="176" t="s">
        <v>556</v>
      </c>
      <c r="C23" s="176">
        <v>45</v>
      </c>
      <c r="D23" s="134" t="s">
        <v>557</v>
      </c>
      <c r="E23" s="125" t="s">
        <v>558</v>
      </c>
      <c r="F23" s="125" t="s">
        <v>559</v>
      </c>
      <c r="G23" s="125" t="s">
        <v>560</v>
      </c>
      <c r="H23" s="125" t="s">
        <v>484</v>
      </c>
      <c r="I23" s="131"/>
      <c r="J23" s="125"/>
      <c r="K23" s="125" t="s">
        <v>523</v>
      </c>
      <c r="L23" s="125" t="s">
        <v>561</v>
      </c>
      <c r="M23" s="125" t="s">
        <v>525</v>
      </c>
      <c r="N23" s="125" t="s">
        <v>526</v>
      </c>
      <c r="O23" s="190">
        <v>0.8</v>
      </c>
      <c r="P23" s="872"/>
      <c r="Q23" s="872"/>
      <c r="R23" s="872"/>
      <c r="S23" s="872"/>
      <c r="T23" s="872"/>
      <c r="U23" s="872"/>
      <c r="V23" s="872"/>
      <c r="W23" s="872"/>
      <c r="X23" s="872"/>
      <c r="Y23" s="872"/>
      <c r="Z23" s="873" t="s">
        <v>208</v>
      </c>
      <c r="AA23" s="872"/>
      <c r="AB23" s="892"/>
      <c r="AC23" s="892"/>
      <c r="AD23" s="891"/>
      <c r="AE23" s="892"/>
      <c r="AF23" s="892"/>
      <c r="AG23" s="892"/>
      <c r="AH23" s="872"/>
      <c r="AI23" s="872"/>
      <c r="AJ23" s="873"/>
      <c r="AK23" s="872"/>
      <c r="AL23" s="872"/>
      <c r="AM23" s="872"/>
      <c r="AN23" s="121"/>
      <c r="AO23" s="126">
        <f t="shared" si="0"/>
        <v>0</v>
      </c>
      <c r="AP23" s="127" t="str">
        <f t="shared" si="1"/>
        <v>Cobertura No Cumplida</v>
      </c>
    </row>
    <row r="24" spans="1:42" ht="153.75" customHeight="1" x14ac:dyDescent="0.2">
      <c r="A24" s="135" t="s">
        <v>562</v>
      </c>
      <c r="B24" s="125" t="s">
        <v>395</v>
      </c>
      <c r="C24" s="125">
        <v>8</v>
      </c>
      <c r="D24" s="134" t="s">
        <v>563</v>
      </c>
      <c r="E24" s="125" t="s">
        <v>564</v>
      </c>
      <c r="F24" s="125" t="s">
        <v>565</v>
      </c>
      <c r="G24" s="125" t="s">
        <v>566</v>
      </c>
      <c r="H24" s="125" t="s">
        <v>484</v>
      </c>
      <c r="I24" s="131"/>
      <c r="J24" s="125"/>
      <c r="K24" s="125" t="s">
        <v>509</v>
      </c>
      <c r="L24" s="125" t="s">
        <v>510</v>
      </c>
      <c r="M24" s="125" t="s">
        <v>525</v>
      </c>
      <c r="N24" s="125" t="s">
        <v>526</v>
      </c>
      <c r="O24" s="190">
        <v>1</v>
      </c>
      <c r="P24" s="872"/>
      <c r="Q24" s="872"/>
      <c r="R24" s="872"/>
      <c r="S24" s="872"/>
      <c r="T24" s="873" t="s">
        <v>208</v>
      </c>
      <c r="U24" s="872"/>
      <c r="V24" s="872"/>
      <c r="W24" s="872"/>
      <c r="X24" s="872"/>
      <c r="Y24" s="872"/>
      <c r="Z24" s="873"/>
      <c r="AA24" s="872"/>
      <c r="AB24" s="892"/>
      <c r="AC24" s="892"/>
      <c r="AD24" s="891"/>
      <c r="AE24" s="892"/>
      <c r="AF24" s="892"/>
      <c r="AG24" s="892"/>
      <c r="AH24" s="872"/>
      <c r="AI24" s="872"/>
      <c r="AJ24" s="873"/>
      <c r="AK24" s="872"/>
      <c r="AL24" s="872"/>
      <c r="AM24" s="872"/>
      <c r="AN24" s="121"/>
      <c r="AO24" s="126">
        <f t="shared" si="0"/>
        <v>0</v>
      </c>
      <c r="AP24" s="127" t="str">
        <f t="shared" si="1"/>
        <v>Cobertura No Cumplida</v>
      </c>
    </row>
    <row r="25" spans="1:42" ht="153.75" customHeight="1" x14ac:dyDescent="0.2">
      <c r="A25" s="136" t="s">
        <v>567</v>
      </c>
      <c r="B25" s="176" t="s">
        <v>395</v>
      </c>
      <c r="C25" s="176">
        <v>8</v>
      </c>
      <c r="D25" s="134" t="s">
        <v>568</v>
      </c>
      <c r="E25" s="125" t="s">
        <v>569</v>
      </c>
      <c r="F25" s="125" t="s">
        <v>570</v>
      </c>
      <c r="G25" s="190">
        <v>1</v>
      </c>
      <c r="H25" s="125" t="s">
        <v>484</v>
      </c>
      <c r="I25" s="131"/>
      <c r="J25" s="125"/>
      <c r="K25" s="125" t="s">
        <v>509</v>
      </c>
      <c r="L25" s="125" t="s">
        <v>510</v>
      </c>
      <c r="M25" s="125" t="s">
        <v>525</v>
      </c>
      <c r="N25" s="125" t="s">
        <v>526</v>
      </c>
      <c r="O25" s="190">
        <v>1</v>
      </c>
      <c r="P25" s="872"/>
      <c r="Q25" s="872"/>
      <c r="R25" s="872"/>
      <c r="S25" s="872"/>
      <c r="T25" s="872"/>
      <c r="U25" s="872"/>
      <c r="V25" s="873" t="s">
        <v>208</v>
      </c>
      <c r="W25" s="872"/>
      <c r="X25" s="872"/>
      <c r="Y25" s="872"/>
      <c r="Z25" s="873"/>
      <c r="AA25" s="872"/>
      <c r="AB25" s="892"/>
      <c r="AC25" s="892"/>
      <c r="AD25" s="891"/>
      <c r="AE25" s="892"/>
      <c r="AF25" s="892"/>
      <c r="AG25" s="892"/>
      <c r="AH25" s="872"/>
      <c r="AI25" s="872"/>
      <c r="AJ25" s="873"/>
      <c r="AK25" s="872"/>
      <c r="AL25" s="872"/>
      <c r="AM25" s="872"/>
      <c r="AN25" s="121"/>
      <c r="AO25" s="126">
        <f t="shared" si="0"/>
        <v>0</v>
      </c>
      <c r="AP25" s="127" t="str">
        <f t="shared" si="1"/>
        <v>Cobertura No Cumplida</v>
      </c>
    </row>
    <row r="26" spans="1:42" ht="153.75" customHeight="1" x14ac:dyDescent="0.2">
      <c r="A26" s="123" t="s">
        <v>571</v>
      </c>
      <c r="B26" s="176" t="s">
        <v>395</v>
      </c>
      <c r="C26" s="176">
        <v>8</v>
      </c>
      <c r="D26" s="134" t="s">
        <v>572</v>
      </c>
      <c r="E26" s="125" t="s">
        <v>573</v>
      </c>
      <c r="F26" s="125" t="s">
        <v>574</v>
      </c>
      <c r="G26" s="190">
        <v>1</v>
      </c>
      <c r="H26" s="125" t="s">
        <v>484</v>
      </c>
      <c r="I26" s="131"/>
      <c r="J26" s="125"/>
      <c r="K26" s="125" t="s">
        <v>509</v>
      </c>
      <c r="L26" s="125" t="s">
        <v>510</v>
      </c>
      <c r="M26" s="125" t="s">
        <v>525</v>
      </c>
      <c r="N26" s="125" t="s">
        <v>526</v>
      </c>
      <c r="O26" s="190">
        <v>1</v>
      </c>
      <c r="P26" s="872"/>
      <c r="Q26" s="872"/>
      <c r="R26" s="872"/>
      <c r="S26" s="872"/>
      <c r="T26" s="872"/>
      <c r="U26" s="872"/>
      <c r="V26" s="872"/>
      <c r="W26" s="872"/>
      <c r="X26" s="873" t="s">
        <v>208</v>
      </c>
      <c r="Y26" s="872"/>
      <c r="Z26" s="873"/>
      <c r="AA26" s="872"/>
      <c r="AB26" s="892"/>
      <c r="AC26" s="892"/>
      <c r="AD26" s="891"/>
      <c r="AE26" s="892"/>
      <c r="AF26" s="892"/>
      <c r="AG26" s="892"/>
      <c r="AH26" s="872"/>
      <c r="AI26" s="872"/>
      <c r="AJ26" s="873"/>
      <c r="AK26" s="872"/>
      <c r="AL26" s="872"/>
      <c r="AM26" s="872"/>
      <c r="AN26" s="121"/>
      <c r="AO26" s="126">
        <f t="shared" si="0"/>
        <v>0</v>
      </c>
      <c r="AP26" s="127" t="str">
        <f t="shared" si="1"/>
        <v>Cobertura No Cumplida</v>
      </c>
    </row>
    <row r="27" spans="1:42" ht="98.25" customHeight="1" x14ac:dyDescent="0.2">
      <c r="A27" s="123" t="s">
        <v>575</v>
      </c>
      <c r="B27" s="125" t="s">
        <v>395</v>
      </c>
      <c r="C27" s="125">
        <v>8</v>
      </c>
      <c r="D27" s="134" t="s">
        <v>576</v>
      </c>
      <c r="E27" s="125" t="s">
        <v>564</v>
      </c>
      <c r="F27" s="125" t="s">
        <v>565</v>
      </c>
      <c r="G27" s="125" t="s">
        <v>577</v>
      </c>
      <c r="H27" s="125" t="s">
        <v>484</v>
      </c>
      <c r="I27" s="131"/>
      <c r="J27" s="125"/>
      <c r="K27" s="125" t="s">
        <v>509</v>
      </c>
      <c r="L27" s="125" t="s">
        <v>510</v>
      </c>
      <c r="M27" s="125" t="s">
        <v>525</v>
      </c>
      <c r="N27" s="125" t="s">
        <v>526</v>
      </c>
      <c r="O27" s="190">
        <v>1</v>
      </c>
      <c r="P27" s="872"/>
      <c r="Q27" s="872"/>
      <c r="R27" s="872"/>
      <c r="S27" s="872"/>
      <c r="T27" s="873"/>
      <c r="U27" s="872"/>
      <c r="V27" s="872"/>
      <c r="W27" s="872"/>
      <c r="X27" s="872"/>
      <c r="Y27" s="872"/>
      <c r="Z27" s="872"/>
      <c r="AA27" s="872"/>
      <c r="AB27" s="891"/>
      <c r="AC27" s="892"/>
      <c r="AD27" s="892"/>
      <c r="AE27" s="892"/>
      <c r="AF27" s="892"/>
      <c r="AG27" s="892"/>
      <c r="AH27" s="873" t="s">
        <v>208</v>
      </c>
      <c r="AI27" s="872"/>
      <c r="AJ27" s="873"/>
      <c r="AK27" s="872"/>
      <c r="AL27" s="872"/>
      <c r="AM27" s="872"/>
      <c r="AN27" s="121"/>
      <c r="AO27" s="126">
        <f t="shared" si="0"/>
        <v>0</v>
      </c>
      <c r="AP27" s="127" t="str">
        <f t="shared" si="1"/>
        <v>Cobertura No Cumplida</v>
      </c>
    </row>
    <row r="28" spans="1:42" ht="98.25" customHeight="1" x14ac:dyDescent="0.2">
      <c r="A28" s="123" t="s">
        <v>578</v>
      </c>
      <c r="B28" s="125" t="s">
        <v>579</v>
      </c>
      <c r="C28" s="125"/>
      <c r="D28" s="134" t="s">
        <v>580</v>
      </c>
      <c r="E28" s="125" t="s">
        <v>581</v>
      </c>
      <c r="F28" s="125" t="s">
        <v>582</v>
      </c>
      <c r="G28" s="125" t="s">
        <v>583</v>
      </c>
      <c r="H28" s="125" t="s">
        <v>484</v>
      </c>
      <c r="I28" s="131"/>
      <c r="J28" s="125"/>
      <c r="K28" s="125" t="s">
        <v>509</v>
      </c>
      <c r="L28" s="125" t="s">
        <v>510</v>
      </c>
      <c r="M28" s="125" t="s">
        <v>525</v>
      </c>
      <c r="N28" s="125" t="s">
        <v>526</v>
      </c>
      <c r="O28" s="190">
        <v>1</v>
      </c>
      <c r="P28" s="872"/>
      <c r="Q28" s="872"/>
      <c r="R28" s="872"/>
      <c r="S28" s="872"/>
      <c r="T28" s="873"/>
      <c r="U28" s="872"/>
      <c r="V28" s="873" t="s">
        <v>208</v>
      </c>
      <c r="W28" s="872"/>
      <c r="X28" s="872"/>
      <c r="Y28" s="872"/>
      <c r="Z28" s="872"/>
      <c r="AA28" s="872"/>
      <c r="AB28" s="891"/>
      <c r="AC28" s="892"/>
      <c r="AD28" s="892"/>
      <c r="AE28" s="892"/>
      <c r="AF28" s="892"/>
      <c r="AG28" s="892"/>
      <c r="AH28" s="873"/>
      <c r="AI28" s="872"/>
      <c r="AJ28" s="873"/>
      <c r="AK28" s="872"/>
      <c r="AL28" s="872"/>
      <c r="AM28" s="872"/>
      <c r="AN28" s="121"/>
      <c r="AO28" s="126" t="str">
        <f t="shared" si="0"/>
        <v/>
      </c>
      <c r="AP28" s="127" t="str">
        <f t="shared" si="1"/>
        <v>Cobertura Cumplida</v>
      </c>
    </row>
    <row r="29" spans="1:42" ht="98.25" customHeight="1" x14ac:dyDescent="0.2">
      <c r="A29" s="123" t="s">
        <v>584</v>
      </c>
      <c r="B29" s="125" t="s">
        <v>579</v>
      </c>
      <c r="C29" s="125">
        <v>8</v>
      </c>
      <c r="D29" s="134" t="s">
        <v>585</v>
      </c>
      <c r="E29" s="125" t="s">
        <v>586</v>
      </c>
      <c r="F29" s="125" t="s">
        <v>587</v>
      </c>
      <c r="G29" s="125" t="s">
        <v>588</v>
      </c>
      <c r="H29" s="125" t="s">
        <v>484</v>
      </c>
      <c r="I29" s="131"/>
      <c r="J29" s="125"/>
      <c r="K29" s="125" t="s">
        <v>509</v>
      </c>
      <c r="L29" s="125" t="s">
        <v>510</v>
      </c>
      <c r="M29" s="125" t="s">
        <v>525</v>
      </c>
      <c r="N29" s="125" t="s">
        <v>526</v>
      </c>
      <c r="O29" s="190">
        <v>1</v>
      </c>
      <c r="P29" s="872"/>
      <c r="Q29" s="872"/>
      <c r="R29" s="872"/>
      <c r="S29" s="872"/>
      <c r="T29" s="872"/>
      <c r="U29" s="872"/>
      <c r="V29" s="873"/>
      <c r="W29" s="872"/>
      <c r="X29" s="872"/>
      <c r="Y29" s="872"/>
      <c r="Z29" s="873"/>
      <c r="AA29" s="872"/>
      <c r="AB29" s="892"/>
      <c r="AC29" s="892"/>
      <c r="AD29" s="891"/>
      <c r="AE29" s="892"/>
      <c r="AF29" s="892"/>
      <c r="AG29" s="892"/>
      <c r="AH29" s="873" t="s">
        <v>208</v>
      </c>
      <c r="AI29" s="872"/>
      <c r="AJ29" s="872"/>
      <c r="AK29" s="872"/>
      <c r="AL29" s="872"/>
      <c r="AM29" s="872"/>
      <c r="AN29" s="121"/>
      <c r="AO29" s="126">
        <f t="shared" si="0"/>
        <v>0</v>
      </c>
      <c r="AP29" s="127" t="str">
        <f t="shared" si="1"/>
        <v>Cobertura No Cumplida</v>
      </c>
    </row>
    <row r="30" spans="1:42" ht="95.45" customHeight="1" x14ac:dyDescent="0.2">
      <c r="A30" s="137" t="s">
        <v>589</v>
      </c>
      <c r="B30" s="176" t="s">
        <v>590</v>
      </c>
      <c r="C30" s="183">
        <v>20</v>
      </c>
      <c r="D30" s="124" t="s">
        <v>591</v>
      </c>
      <c r="E30" s="128" t="s">
        <v>530</v>
      </c>
      <c r="F30" s="129" t="s">
        <v>531</v>
      </c>
      <c r="G30" s="128" t="s">
        <v>532</v>
      </c>
      <c r="H30" s="129" t="s">
        <v>484</v>
      </c>
      <c r="I30" s="190"/>
      <c r="J30" s="125"/>
      <c r="K30" s="125" t="s">
        <v>523</v>
      </c>
      <c r="L30" s="125" t="s">
        <v>592</v>
      </c>
      <c r="M30" s="125" t="s">
        <v>525</v>
      </c>
      <c r="N30" s="125" t="s">
        <v>526</v>
      </c>
      <c r="O30" s="190">
        <v>1</v>
      </c>
      <c r="P30" s="872"/>
      <c r="Q30" s="872"/>
      <c r="R30" s="872"/>
      <c r="S30" s="872"/>
      <c r="T30" s="873"/>
      <c r="U30" s="872"/>
      <c r="V30" s="873"/>
      <c r="W30" s="872"/>
      <c r="X30" s="873" t="s">
        <v>208</v>
      </c>
      <c r="Y30" s="872"/>
      <c r="Z30" s="873"/>
      <c r="AA30" s="872"/>
      <c r="AB30" s="891"/>
      <c r="AC30" s="892"/>
      <c r="AD30" s="891"/>
      <c r="AE30" s="892"/>
      <c r="AF30" s="891" t="s">
        <v>208</v>
      </c>
      <c r="AG30" s="892"/>
      <c r="AH30" s="873"/>
      <c r="AI30" s="872"/>
      <c r="AJ30" s="873"/>
      <c r="AK30" s="872"/>
      <c r="AL30" s="872"/>
      <c r="AM30" s="872"/>
      <c r="AN30" s="121"/>
      <c r="AO30" s="126">
        <f t="shared" si="0"/>
        <v>0</v>
      </c>
      <c r="AP30" s="127" t="str">
        <f t="shared" si="1"/>
        <v>Cobertura No Cumplida</v>
      </c>
    </row>
    <row r="31" spans="1:42" ht="98.25" customHeight="1" x14ac:dyDescent="0.2">
      <c r="A31" s="137" t="s">
        <v>593</v>
      </c>
      <c r="B31" s="176" t="s">
        <v>594</v>
      </c>
      <c r="C31" s="183">
        <v>20</v>
      </c>
      <c r="D31" s="124" t="s">
        <v>595</v>
      </c>
      <c r="E31" s="128" t="s">
        <v>530</v>
      </c>
      <c r="F31" s="129" t="s">
        <v>531</v>
      </c>
      <c r="G31" s="128" t="s">
        <v>532</v>
      </c>
      <c r="H31" s="129" t="s">
        <v>484</v>
      </c>
      <c r="I31" s="190"/>
      <c r="J31" s="125"/>
      <c r="K31" s="125" t="s">
        <v>509</v>
      </c>
      <c r="L31" s="125" t="s">
        <v>510</v>
      </c>
      <c r="M31" s="125" t="s">
        <v>525</v>
      </c>
      <c r="N31" s="125" t="s">
        <v>526</v>
      </c>
      <c r="O31" s="190">
        <v>0.8</v>
      </c>
      <c r="P31" s="872"/>
      <c r="Q31" s="872"/>
      <c r="R31" s="872"/>
      <c r="S31" s="872"/>
      <c r="T31" s="873"/>
      <c r="U31" s="872"/>
      <c r="V31" s="873"/>
      <c r="W31" s="872"/>
      <c r="X31" s="873"/>
      <c r="Y31" s="872"/>
      <c r="Z31" s="873" t="s">
        <v>208</v>
      </c>
      <c r="AA31" s="872"/>
      <c r="AB31" s="891"/>
      <c r="AC31" s="892"/>
      <c r="AD31" s="891"/>
      <c r="AE31" s="892"/>
      <c r="AF31" s="891"/>
      <c r="AG31" s="892"/>
      <c r="AH31" s="873"/>
      <c r="AI31" s="872"/>
      <c r="AJ31" s="873"/>
      <c r="AK31" s="872"/>
      <c r="AL31" s="872"/>
      <c r="AM31" s="872"/>
      <c r="AN31" s="121"/>
      <c r="AO31" s="126">
        <f t="shared" si="0"/>
        <v>0</v>
      </c>
      <c r="AP31" s="127" t="str">
        <f t="shared" si="1"/>
        <v>Cobertura No Cumplida</v>
      </c>
    </row>
    <row r="32" spans="1:42" ht="95.45" customHeight="1" x14ac:dyDescent="0.2">
      <c r="A32" s="123" t="s">
        <v>596</v>
      </c>
      <c r="B32" s="176" t="s">
        <v>597</v>
      </c>
      <c r="C32" s="176">
        <v>15</v>
      </c>
      <c r="D32" s="124" t="s">
        <v>598</v>
      </c>
      <c r="E32" s="128" t="s">
        <v>530</v>
      </c>
      <c r="F32" s="129" t="s">
        <v>531</v>
      </c>
      <c r="G32" s="128" t="s">
        <v>532</v>
      </c>
      <c r="H32" s="129" t="s">
        <v>484</v>
      </c>
      <c r="I32" s="190"/>
      <c r="J32" s="125"/>
      <c r="K32" s="125" t="s">
        <v>523</v>
      </c>
      <c r="L32" s="125" t="s">
        <v>599</v>
      </c>
      <c r="M32" s="125" t="s">
        <v>525</v>
      </c>
      <c r="N32" s="125" t="s">
        <v>526</v>
      </c>
      <c r="O32" s="190">
        <v>0.8</v>
      </c>
      <c r="P32" s="872"/>
      <c r="Q32" s="872"/>
      <c r="R32" s="872"/>
      <c r="S32" s="872"/>
      <c r="T32" s="872"/>
      <c r="U32" s="872"/>
      <c r="V32" s="873"/>
      <c r="W32" s="872"/>
      <c r="X32" s="873"/>
      <c r="Y32" s="872"/>
      <c r="Z32" s="873"/>
      <c r="AA32" s="872"/>
      <c r="AB32" s="891" t="s">
        <v>208</v>
      </c>
      <c r="AC32" s="892"/>
      <c r="AD32" s="892"/>
      <c r="AE32" s="892"/>
      <c r="AF32" s="892"/>
      <c r="AG32" s="892"/>
      <c r="AH32" s="873"/>
      <c r="AI32" s="872"/>
      <c r="AJ32" s="872"/>
      <c r="AK32" s="872"/>
      <c r="AL32" s="872"/>
      <c r="AM32" s="872"/>
      <c r="AN32" s="121"/>
      <c r="AO32" s="126">
        <f t="shared" si="0"/>
        <v>0</v>
      </c>
      <c r="AP32" s="127" t="str">
        <f t="shared" si="1"/>
        <v>Cobertura No Cumplida</v>
      </c>
    </row>
    <row r="33" spans="1:42" ht="120.75" customHeight="1" x14ac:dyDescent="0.2">
      <c r="A33" s="123" t="s">
        <v>600</v>
      </c>
      <c r="B33" s="176" t="s">
        <v>601</v>
      </c>
      <c r="C33" s="176">
        <v>40</v>
      </c>
      <c r="D33" s="124" t="s">
        <v>602</v>
      </c>
      <c r="E33" s="128" t="s">
        <v>530</v>
      </c>
      <c r="F33" s="129" t="s">
        <v>531</v>
      </c>
      <c r="G33" s="128" t="s">
        <v>532</v>
      </c>
      <c r="H33" s="129" t="s">
        <v>484</v>
      </c>
      <c r="I33" s="190"/>
      <c r="J33" s="125"/>
      <c r="K33" s="125" t="s">
        <v>509</v>
      </c>
      <c r="L33" s="125" t="s">
        <v>510</v>
      </c>
      <c r="M33" s="125" t="s">
        <v>525</v>
      </c>
      <c r="N33" s="125" t="s">
        <v>526</v>
      </c>
      <c r="O33" s="190">
        <v>0.8</v>
      </c>
      <c r="P33" s="872"/>
      <c r="Q33" s="872"/>
      <c r="R33" s="872"/>
      <c r="S33" s="872"/>
      <c r="T33" s="872"/>
      <c r="U33" s="872"/>
      <c r="V33" s="872"/>
      <c r="W33" s="872"/>
      <c r="X33" s="873" t="s">
        <v>208</v>
      </c>
      <c r="Y33" s="872"/>
      <c r="Z33" s="873"/>
      <c r="AA33" s="872"/>
      <c r="AB33" s="892"/>
      <c r="AC33" s="892"/>
      <c r="AD33" s="892"/>
      <c r="AE33" s="892"/>
      <c r="AF33" s="892"/>
      <c r="AG33" s="892"/>
      <c r="AH33" s="872"/>
      <c r="AI33" s="872"/>
      <c r="AJ33" s="872"/>
      <c r="AK33" s="872"/>
      <c r="AL33" s="872"/>
      <c r="AM33" s="872"/>
      <c r="AN33" s="121"/>
      <c r="AO33" s="126">
        <f t="shared" si="0"/>
        <v>0</v>
      </c>
      <c r="AP33" s="127" t="str">
        <f t="shared" si="1"/>
        <v>Cobertura No Cumplida</v>
      </c>
    </row>
    <row r="34" spans="1:42" ht="98.25" customHeight="1" x14ac:dyDescent="0.2">
      <c r="A34" s="123" t="s">
        <v>603</v>
      </c>
      <c r="B34" s="125" t="s">
        <v>604</v>
      </c>
      <c r="C34" s="125">
        <v>29</v>
      </c>
      <c r="D34" s="134" t="s">
        <v>605</v>
      </c>
      <c r="E34" s="125" t="s">
        <v>606</v>
      </c>
      <c r="F34" s="125" t="s">
        <v>607</v>
      </c>
      <c r="G34" s="125" t="s">
        <v>608</v>
      </c>
      <c r="H34" s="125" t="s">
        <v>484</v>
      </c>
      <c r="I34" s="190"/>
      <c r="J34" s="125"/>
      <c r="K34" s="125" t="s">
        <v>509</v>
      </c>
      <c r="L34" s="125" t="s">
        <v>510</v>
      </c>
      <c r="M34" s="125" t="s">
        <v>525</v>
      </c>
      <c r="N34" s="125" t="s">
        <v>526</v>
      </c>
      <c r="O34" s="190">
        <v>1</v>
      </c>
      <c r="P34" s="872"/>
      <c r="Q34" s="872"/>
      <c r="R34" s="872"/>
      <c r="S34" s="872"/>
      <c r="T34" s="873" t="s">
        <v>208</v>
      </c>
      <c r="U34" s="872"/>
      <c r="V34" s="873" t="s">
        <v>208</v>
      </c>
      <c r="W34" s="872"/>
      <c r="X34" s="873" t="s">
        <v>208</v>
      </c>
      <c r="Y34" s="872"/>
      <c r="Z34" s="873" t="s">
        <v>208</v>
      </c>
      <c r="AA34" s="872"/>
      <c r="AB34" s="891" t="s">
        <v>208</v>
      </c>
      <c r="AC34" s="892"/>
      <c r="AD34" s="891" t="s">
        <v>208</v>
      </c>
      <c r="AE34" s="892"/>
      <c r="AF34" s="891" t="s">
        <v>208</v>
      </c>
      <c r="AG34" s="892"/>
      <c r="AH34" s="873" t="s">
        <v>208</v>
      </c>
      <c r="AI34" s="872"/>
      <c r="AJ34" s="873" t="s">
        <v>208</v>
      </c>
      <c r="AK34" s="872"/>
      <c r="AL34" s="873" t="s">
        <v>208</v>
      </c>
      <c r="AM34" s="872"/>
      <c r="AN34" s="121"/>
      <c r="AO34" s="126">
        <f t="shared" si="0"/>
        <v>0</v>
      </c>
      <c r="AP34" s="127" t="str">
        <f t="shared" si="1"/>
        <v>Cobertura No Cumplida</v>
      </c>
    </row>
    <row r="35" spans="1:42" ht="98.25" customHeight="1" x14ac:dyDescent="0.2">
      <c r="A35" s="123" t="s">
        <v>609</v>
      </c>
      <c r="B35" s="176" t="s">
        <v>504</v>
      </c>
      <c r="C35" s="176">
        <v>280</v>
      </c>
      <c r="D35" s="134" t="s">
        <v>610</v>
      </c>
      <c r="E35" s="125" t="s">
        <v>611</v>
      </c>
      <c r="F35" s="125" t="s">
        <v>612</v>
      </c>
      <c r="G35" s="125" t="s">
        <v>613</v>
      </c>
      <c r="H35" s="125" t="s">
        <v>484</v>
      </c>
      <c r="I35" s="131"/>
      <c r="J35" s="125"/>
      <c r="K35" s="125" t="s">
        <v>509</v>
      </c>
      <c r="L35" s="125" t="s">
        <v>614</v>
      </c>
      <c r="M35" s="125" t="s">
        <v>525</v>
      </c>
      <c r="N35" s="125" t="s">
        <v>526</v>
      </c>
      <c r="O35" s="190">
        <v>0.8</v>
      </c>
      <c r="P35" s="872"/>
      <c r="Q35" s="872"/>
      <c r="R35" s="872"/>
      <c r="S35" s="872"/>
      <c r="T35" s="872"/>
      <c r="U35" s="872"/>
      <c r="V35" s="872"/>
      <c r="W35" s="872"/>
      <c r="X35" s="873"/>
      <c r="Y35" s="872"/>
      <c r="Z35" s="873"/>
      <c r="AA35" s="872"/>
      <c r="AB35" s="892"/>
      <c r="AC35" s="892"/>
      <c r="AD35" s="891" t="s">
        <v>208</v>
      </c>
      <c r="AE35" s="892"/>
      <c r="AF35" s="891"/>
      <c r="AG35" s="892"/>
      <c r="AH35" s="872"/>
      <c r="AI35" s="872"/>
      <c r="AJ35" s="872"/>
      <c r="AK35" s="872"/>
      <c r="AL35" s="872"/>
      <c r="AM35" s="872"/>
      <c r="AN35" s="121"/>
      <c r="AO35" s="126">
        <f t="shared" si="0"/>
        <v>0</v>
      </c>
      <c r="AP35" s="127" t="str">
        <f t="shared" si="1"/>
        <v>Cobertura No Cumplida</v>
      </c>
    </row>
    <row r="36" spans="1:42" ht="120" customHeight="1" x14ac:dyDescent="0.2">
      <c r="A36" s="123" t="s">
        <v>615</v>
      </c>
      <c r="B36" s="176" t="s">
        <v>504</v>
      </c>
      <c r="C36" s="176">
        <v>280</v>
      </c>
      <c r="D36" s="134" t="s">
        <v>616</v>
      </c>
      <c r="E36" s="138" t="s">
        <v>617</v>
      </c>
      <c r="F36" s="125" t="s">
        <v>618</v>
      </c>
      <c r="G36" s="138" t="s">
        <v>619</v>
      </c>
      <c r="H36" s="125" t="s">
        <v>484</v>
      </c>
      <c r="I36" s="131"/>
      <c r="J36" s="125"/>
      <c r="K36" s="125" t="s">
        <v>509</v>
      </c>
      <c r="L36" s="125" t="s">
        <v>620</v>
      </c>
      <c r="M36" s="125" t="s">
        <v>525</v>
      </c>
      <c r="N36" s="125" t="s">
        <v>526</v>
      </c>
      <c r="O36" s="190">
        <v>0.8</v>
      </c>
      <c r="P36" s="872"/>
      <c r="Q36" s="872"/>
      <c r="R36" s="872"/>
      <c r="S36" s="872"/>
      <c r="T36" s="873" t="s">
        <v>208</v>
      </c>
      <c r="U36" s="872"/>
      <c r="V36" s="873" t="s">
        <v>208</v>
      </c>
      <c r="W36" s="872"/>
      <c r="X36" s="873" t="s">
        <v>208</v>
      </c>
      <c r="Y36" s="872"/>
      <c r="Z36" s="873" t="s">
        <v>208</v>
      </c>
      <c r="AA36" s="872"/>
      <c r="AB36" s="891" t="s">
        <v>208</v>
      </c>
      <c r="AC36" s="892"/>
      <c r="AD36" s="891" t="s">
        <v>208</v>
      </c>
      <c r="AE36" s="892"/>
      <c r="AF36" s="891" t="s">
        <v>208</v>
      </c>
      <c r="AG36" s="892"/>
      <c r="AH36" s="873" t="s">
        <v>208</v>
      </c>
      <c r="AI36" s="872"/>
      <c r="AJ36" s="872"/>
      <c r="AK36" s="872"/>
      <c r="AL36" s="872"/>
      <c r="AM36" s="872"/>
      <c r="AN36" s="121"/>
      <c r="AO36" s="126">
        <f t="shared" si="0"/>
        <v>0</v>
      </c>
      <c r="AP36" s="127" t="str">
        <f t="shared" si="1"/>
        <v>Cobertura No Cumplida</v>
      </c>
    </row>
    <row r="37" spans="1:42" ht="110.25" customHeight="1" x14ac:dyDescent="0.2">
      <c r="A37" s="123" t="s">
        <v>621</v>
      </c>
      <c r="B37" s="176" t="s">
        <v>622</v>
      </c>
      <c r="C37" s="176">
        <v>280</v>
      </c>
      <c r="D37" s="124" t="s">
        <v>623</v>
      </c>
      <c r="E37" s="125" t="s">
        <v>624</v>
      </c>
      <c r="F37" s="125" t="s">
        <v>625</v>
      </c>
      <c r="G37" s="125" t="s">
        <v>626</v>
      </c>
      <c r="H37" s="125" t="s">
        <v>484</v>
      </c>
      <c r="I37" s="131"/>
      <c r="J37" s="125"/>
      <c r="K37" s="125" t="s">
        <v>509</v>
      </c>
      <c r="L37" s="125" t="s">
        <v>627</v>
      </c>
      <c r="M37" s="125" t="s">
        <v>525</v>
      </c>
      <c r="N37" s="125" t="s">
        <v>526</v>
      </c>
      <c r="O37" s="190">
        <v>0.8</v>
      </c>
      <c r="P37" s="872"/>
      <c r="Q37" s="872"/>
      <c r="R37" s="872"/>
      <c r="S37" s="872"/>
      <c r="T37" s="872"/>
      <c r="U37" s="872"/>
      <c r="V37" s="872"/>
      <c r="W37" s="872"/>
      <c r="X37" s="872"/>
      <c r="Y37" s="872"/>
      <c r="Z37" s="872"/>
      <c r="AA37" s="872"/>
      <c r="AB37" s="891" t="s">
        <v>208</v>
      </c>
      <c r="AC37" s="892"/>
      <c r="AD37" s="891"/>
      <c r="AE37" s="892"/>
      <c r="AF37" s="892"/>
      <c r="AG37" s="892"/>
      <c r="AH37" s="872"/>
      <c r="AI37" s="872"/>
      <c r="AJ37" s="872"/>
      <c r="AK37" s="872"/>
      <c r="AL37" s="872"/>
      <c r="AM37" s="872"/>
      <c r="AN37" s="121"/>
      <c r="AO37" s="126">
        <f t="shared" si="0"/>
        <v>0</v>
      </c>
      <c r="AP37" s="127" t="str">
        <f t="shared" si="1"/>
        <v>Cobertura No Cumplida</v>
      </c>
    </row>
    <row r="38" spans="1:42" ht="110.25" customHeight="1" x14ac:dyDescent="0.2">
      <c r="A38" s="123" t="s">
        <v>628</v>
      </c>
      <c r="B38" s="176" t="s">
        <v>504</v>
      </c>
      <c r="C38" s="176">
        <v>280</v>
      </c>
      <c r="D38" s="124" t="s">
        <v>629</v>
      </c>
      <c r="E38" s="138" t="s">
        <v>630</v>
      </c>
      <c r="F38" s="138" t="s">
        <v>631</v>
      </c>
      <c r="G38" s="138" t="s">
        <v>632</v>
      </c>
      <c r="H38" s="125" t="s">
        <v>484</v>
      </c>
      <c r="I38" s="131"/>
      <c r="J38" s="125"/>
      <c r="K38" s="125" t="s">
        <v>509</v>
      </c>
      <c r="L38" s="125" t="s">
        <v>633</v>
      </c>
      <c r="M38" s="125" t="s">
        <v>525</v>
      </c>
      <c r="N38" s="125" t="s">
        <v>526</v>
      </c>
      <c r="O38" s="190">
        <v>0.8</v>
      </c>
      <c r="P38" s="872"/>
      <c r="Q38" s="872"/>
      <c r="R38" s="872"/>
      <c r="S38" s="872"/>
      <c r="T38" s="872"/>
      <c r="U38" s="872"/>
      <c r="V38" s="872"/>
      <c r="W38" s="872"/>
      <c r="X38" s="872"/>
      <c r="Y38" s="872"/>
      <c r="Z38" s="873"/>
      <c r="AA38" s="872"/>
      <c r="AB38" s="891"/>
      <c r="AC38" s="892"/>
      <c r="AD38" s="891" t="s">
        <v>208</v>
      </c>
      <c r="AE38" s="892"/>
      <c r="AF38" s="892"/>
      <c r="AG38" s="892"/>
      <c r="AH38" s="872"/>
      <c r="AI38" s="872"/>
      <c r="AJ38" s="872"/>
      <c r="AK38" s="872"/>
      <c r="AL38" s="872"/>
      <c r="AM38" s="872"/>
      <c r="AN38" s="121"/>
      <c r="AO38" s="126">
        <f t="shared" si="0"/>
        <v>0</v>
      </c>
      <c r="AP38" s="127" t="str">
        <f t="shared" si="1"/>
        <v>Cobertura No Cumplida</v>
      </c>
    </row>
    <row r="39" spans="1:42" ht="87.95" customHeight="1" x14ac:dyDescent="0.2">
      <c r="A39" s="130" t="s">
        <v>634</v>
      </c>
      <c r="B39" s="176" t="s">
        <v>504</v>
      </c>
      <c r="C39" s="176">
        <v>280</v>
      </c>
      <c r="D39" s="124" t="s">
        <v>635</v>
      </c>
      <c r="E39" s="99" t="s">
        <v>636</v>
      </c>
      <c r="F39" s="125" t="s">
        <v>637</v>
      </c>
      <c r="G39" s="125" t="s">
        <v>638</v>
      </c>
      <c r="H39" s="125" t="s">
        <v>484</v>
      </c>
      <c r="I39" s="131"/>
      <c r="J39" s="125"/>
      <c r="K39" s="125" t="s">
        <v>509</v>
      </c>
      <c r="L39" s="125" t="s">
        <v>510</v>
      </c>
      <c r="M39" s="125" t="s">
        <v>525</v>
      </c>
      <c r="N39" s="125" t="s">
        <v>526</v>
      </c>
      <c r="O39" s="190">
        <v>0.8</v>
      </c>
      <c r="P39" s="892"/>
      <c r="Q39" s="892"/>
      <c r="R39" s="892"/>
      <c r="S39" s="892"/>
      <c r="T39" s="892"/>
      <c r="U39" s="892"/>
      <c r="V39" s="892"/>
      <c r="W39" s="892"/>
      <c r="X39" s="891" t="s">
        <v>208</v>
      </c>
      <c r="Y39" s="892"/>
      <c r="Z39" s="891"/>
      <c r="AA39" s="892"/>
      <c r="AB39" s="892"/>
      <c r="AC39" s="892"/>
      <c r="AD39" s="892"/>
      <c r="AE39" s="892"/>
      <c r="AF39" s="892"/>
      <c r="AG39" s="892"/>
      <c r="AH39" s="892"/>
      <c r="AI39" s="892"/>
      <c r="AJ39" s="892"/>
      <c r="AK39" s="892"/>
      <c r="AL39" s="892"/>
      <c r="AM39" s="892"/>
      <c r="AN39" s="121"/>
      <c r="AO39" s="126">
        <f t="shared" si="0"/>
        <v>0</v>
      </c>
      <c r="AP39" s="127" t="str">
        <f t="shared" si="1"/>
        <v>Cobertura No Cumplida</v>
      </c>
    </row>
    <row r="40" spans="1:42" ht="87.95" customHeight="1" x14ac:dyDescent="0.2">
      <c r="A40" s="406" t="s">
        <v>639</v>
      </c>
      <c r="B40" s="125" t="s">
        <v>640</v>
      </c>
      <c r="C40" s="183">
        <v>50</v>
      </c>
      <c r="D40" s="124" t="s">
        <v>641</v>
      </c>
      <c r="E40" s="99" t="s">
        <v>642</v>
      </c>
      <c r="F40" s="125" t="s">
        <v>643</v>
      </c>
      <c r="G40" s="125" t="s">
        <v>644</v>
      </c>
      <c r="H40" s="125" t="s">
        <v>484</v>
      </c>
      <c r="I40" s="131"/>
      <c r="J40" s="125"/>
      <c r="K40" s="125" t="s">
        <v>509</v>
      </c>
      <c r="L40" s="125" t="s">
        <v>645</v>
      </c>
      <c r="M40" s="125" t="s">
        <v>525</v>
      </c>
      <c r="N40" s="125" t="s">
        <v>526</v>
      </c>
      <c r="O40" s="190">
        <v>0.8</v>
      </c>
      <c r="P40" s="892"/>
      <c r="Q40" s="892"/>
      <c r="R40" s="892"/>
      <c r="S40" s="892"/>
      <c r="T40" s="891"/>
      <c r="U40" s="892"/>
      <c r="V40" s="891"/>
      <c r="W40" s="892"/>
      <c r="X40" s="891"/>
      <c r="Y40" s="892"/>
      <c r="Z40" s="892"/>
      <c r="AA40" s="892"/>
      <c r="AB40" s="891"/>
      <c r="AC40" s="892"/>
      <c r="AD40" s="891"/>
      <c r="AE40" s="892"/>
      <c r="AF40" s="891" t="s">
        <v>208</v>
      </c>
      <c r="AG40" s="892"/>
      <c r="AH40" s="892"/>
      <c r="AI40" s="892"/>
      <c r="AJ40" s="892"/>
      <c r="AK40" s="892"/>
      <c r="AL40" s="892"/>
      <c r="AM40" s="892"/>
      <c r="AN40" s="121"/>
      <c r="AO40" s="126">
        <f t="shared" si="0"/>
        <v>0</v>
      </c>
      <c r="AP40" s="127" t="str">
        <f t="shared" si="1"/>
        <v>Cobertura No Cumplida</v>
      </c>
    </row>
    <row r="41" spans="1:42" ht="87.95" customHeight="1" x14ac:dyDescent="0.2">
      <c r="A41" s="406" t="s">
        <v>646</v>
      </c>
      <c r="B41" s="125" t="s">
        <v>647</v>
      </c>
      <c r="C41" s="183">
        <v>1</v>
      </c>
      <c r="D41" s="124" t="s">
        <v>648</v>
      </c>
      <c r="E41" s="99" t="s">
        <v>649</v>
      </c>
      <c r="F41" s="125" t="s">
        <v>650</v>
      </c>
      <c r="G41" s="125" t="s">
        <v>651</v>
      </c>
      <c r="H41" s="125" t="s">
        <v>484</v>
      </c>
      <c r="I41" s="131"/>
      <c r="J41" s="125"/>
      <c r="K41" s="125" t="s">
        <v>523</v>
      </c>
      <c r="L41" s="125" t="s">
        <v>652</v>
      </c>
      <c r="M41" s="125" t="s">
        <v>525</v>
      </c>
      <c r="N41" s="125" t="s">
        <v>526</v>
      </c>
      <c r="O41" s="190">
        <v>1</v>
      </c>
      <c r="P41" s="892"/>
      <c r="Q41" s="892"/>
      <c r="R41" s="892"/>
      <c r="S41" s="892"/>
      <c r="T41" s="891"/>
      <c r="U41" s="892"/>
      <c r="V41" s="891"/>
      <c r="W41" s="892"/>
      <c r="X41" s="891"/>
      <c r="Y41" s="892"/>
      <c r="Z41" s="891" t="s">
        <v>208</v>
      </c>
      <c r="AA41" s="892"/>
      <c r="AB41" s="891"/>
      <c r="AC41" s="892"/>
      <c r="AD41" s="891"/>
      <c r="AE41" s="892"/>
      <c r="AF41" s="891"/>
      <c r="AG41" s="892"/>
      <c r="AH41" s="892"/>
      <c r="AI41" s="892"/>
      <c r="AJ41" s="892"/>
      <c r="AK41" s="892"/>
      <c r="AL41" s="892"/>
      <c r="AM41" s="892"/>
      <c r="AN41" s="121"/>
      <c r="AO41" s="126">
        <f t="shared" si="0"/>
        <v>0</v>
      </c>
      <c r="AP41" s="127" t="str">
        <f t="shared" si="1"/>
        <v>Cobertura No Cumplida</v>
      </c>
    </row>
    <row r="42" spans="1:42" ht="168.95" customHeight="1" x14ac:dyDescent="0.2">
      <c r="A42" s="406" t="s">
        <v>653</v>
      </c>
      <c r="B42" s="125" t="s">
        <v>654</v>
      </c>
      <c r="C42" s="183">
        <v>8</v>
      </c>
      <c r="D42" s="124" t="s">
        <v>655</v>
      </c>
      <c r="E42" s="99" t="s">
        <v>656</v>
      </c>
      <c r="F42" s="125" t="s">
        <v>657</v>
      </c>
      <c r="G42" s="125" t="s">
        <v>658</v>
      </c>
      <c r="H42" s="125" t="s">
        <v>484</v>
      </c>
      <c r="I42" s="131"/>
      <c r="J42" s="125"/>
      <c r="K42" s="125" t="s">
        <v>509</v>
      </c>
      <c r="L42" s="125" t="s">
        <v>510</v>
      </c>
      <c r="M42" s="125" t="s">
        <v>525</v>
      </c>
      <c r="N42" s="125" t="s">
        <v>526</v>
      </c>
      <c r="O42" s="190">
        <v>0.9</v>
      </c>
      <c r="P42" s="892"/>
      <c r="Q42" s="892"/>
      <c r="R42" s="892"/>
      <c r="S42" s="892"/>
      <c r="T42" s="892"/>
      <c r="U42" s="892"/>
      <c r="V42" s="892" t="s">
        <v>208</v>
      </c>
      <c r="W42" s="892"/>
      <c r="X42" s="892"/>
      <c r="Y42" s="892"/>
      <c r="Z42" s="892"/>
      <c r="AA42" s="892"/>
      <c r="AB42" s="891"/>
      <c r="AC42" s="892"/>
      <c r="AD42" s="892"/>
      <c r="AE42" s="892"/>
      <c r="AF42" s="892"/>
      <c r="AG42" s="892"/>
      <c r="AH42" s="891"/>
      <c r="AI42" s="892"/>
      <c r="AJ42" s="892"/>
      <c r="AK42" s="892"/>
      <c r="AL42" s="892"/>
      <c r="AM42" s="892"/>
      <c r="AN42" s="121"/>
      <c r="AO42" s="126">
        <f t="shared" si="0"/>
        <v>0</v>
      </c>
      <c r="AP42" s="127" t="str">
        <f t="shared" si="1"/>
        <v>Cobertura No Cumplida</v>
      </c>
    </row>
    <row r="43" spans="1:42" ht="98.25" customHeight="1" x14ac:dyDescent="0.2">
      <c r="A43" s="406" t="s">
        <v>659</v>
      </c>
      <c r="B43" s="125" t="s">
        <v>660</v>
      </c>
      <c r="C43" s="99">
        <v>2</v>
      </c>
      <c r="D43" s="139" t="s">
        <v>661</v>
      </c>
      <c r="E43" s="99" t="s">
        <v>662</v>
      </c>
      <c r="F43" s="125" t="s">
        <v>663</v>
      </c>
      <c r="G43" s="125" t="s">
        <v>664</v>
      </c>
      <c r="H43" s="125" t="s">
        <v>484</v>
      </c>
      <c r="I43" s="131"/>
      <c r="J43" s="125"/>
      <c r="K43" s="125" t="s">
        <v>523</v>
      </c>
      <c r="L43" s="125" t="s">
        <v>665</v>
      </c>
      <c r="M43" s="125" t="s">
        <v>525</v>
      </c>
      <c r="N43" s="125" t="s">
        <v>526</v>
      </c>
      <c r="O43" s="190">
        <v>1</v>
      </c>
      <c r="P43" s="892"/>
      <c r="Q43" s="892"/>
      <c r="R43" s="892"/>
      <c r="S43" s="892"/>
      <c r="T43" s="891"/>
      <c r="U43" s="892"/>
      <c r="V43" s="892"/>
      <c r="W43" s="892"/>
      <c r="X43" s="891"/>
      <c r="Y43" s="892"/>
      <c r="Z43" s="891"/>
      <c r="AA43" s="892"/>
      <c r="AB43" s="891"/>
      <c r="AC43" s="923"/>
      <c r="AD43" s="892"/>
      <c r="AE43" s="892"/>
      <c r="AF43" s="892"/>
      <c r="AG43" s="892"/>
      <c r="AH43" s="891"/>
      <c r="AI43" s="892"/>
      <c r="AJ43" s="891" t="s">
        <v>208</v>
      </c>
      <c r="AK43" s="892"/>
      <c r="AL43" s="892"/>
      <c r="AM43" s="892"/>
      <c r="AN43" s="121"/>
      <c r="AO43" s="126">
        <f t="shared" si="0"/>
        <v>0</v>
      </c>
      <c r="AP43" s="127" t="str">
        <f t="shared" si="1"/>
        <v>Cobertura No Cumplida</v>
      </c>
    </row>
    <row r="44" spans="1:42" ht="98.25" customHeight="1" x14ac:dyDescent="0.2">
      <c r="A44" s="406" t="s">
        <v>666</v>
      </c>
      <c r="B44" s="125" t="s">
        <v>667</v>
      </c>
      <c r="C44" s="99">
        <v>8</v>
      </c>
      <c r="D44" s="139" t="s">
        <v>668</v>
      </c>
      <c r="E44" s="99" t="s">
        <v>669</v>
      </c>
      <c r="F44" s="125" t="s">
        <v>670</v>
      </c>
      <c r="G44" s="125" t="s">
        <v>671</v>
      </c>
      <c r="H44" s="125" t="s">
        <v>484</v>
      </c>
      <c r="I44" s="131"/>
      <c r="J44" s="125"/>
      <c r="K44" s="125" t="s">
        <v>523</v>
      </c>
      <c r="L44" s="125" t="s">
        <v>672</v>
      </c>
      <c r="M44" s="125" t="s">
        <v>525</v>
      </c>
      <c r="N44" s="125" t="s">
        <v>526</v>
      </c>
      <c r="O44" s="190">
        <v>1</v>
      </c>
      <c r="P44" s="892"/>
      <c r="Q44" s="892"/>
      <c r="R44" s="892"/>
      <c r="S44" s="892"/>
      <c r="T44" s="891"/>
      <c r="U44" s="892"/>
      <c r="V44" s="892"/>
      <c r="W44" s="892"/>
      <c r="X44" s="891" t="s">
        <v>208</v>
      </c>
      <c r="Y44" s="892"/>
      <c r="Z44" s="891"/>
      <c r="AA44" s="892"/>
      <c r="AB44" s="891"/>
      <c r="AC44" s="923"/>
      <c r="AD44" s="892"/>
      <c r="AE44" s="892"/>
      <c r="AF44" s="891"/>
      <c r="AG44" s="892"/>
      <c r="AH44" s="891"/>
      <c r="AI44" s="892"/>
      <c r="AJ44" s="892"/>
      <c r="AK44" s="892"/>
      <c r="AL44" s="892"/>
      <c r="AM44" s="892"/>
      <c r="AN44" s="121"/>
      <c r="AO44" s="126">
        <f t="shared" si="0"/>
        <v>0</v>
      </c>
      <c r="AP44" s="127" t="str">
        <f t="shared" si="1"/>
        <v>Cobertura No Cumplida</v>
      </c>
    </row>
    <row r="45" spans="1:42" ht="130.5" customHeight="1" x14ac:dyDescent="0.2">
      <c r="A45" s="123" t="s">
        <v>673</v>
      </c>
      <c r="B45" s="125" t="s">
        <v>674</v>
      </c>
      <c r="C45" s="99">
        <v>50</v>
      </c>
      <c r="D45" s="139" t="s">
        <v>675</v>
      </c>
      <c r="E45" s="99" t="s">
        <v>676</v>
      </c>
      <c r="F45" s="125" t="s">
        <v>677</v>
      </c>
      <c r="G45" s="125" t="s">
        <v>678</v>
      </c>
      <c r="H45" s="125" t="s">
        <v>484</v>
      </c>
      <c r="I45" s="131"/>
      <c r="J45" s="125"/>
      <c r="K45" s="125" t="s">
        <v>509</v>
      </c>
      <c r="L45" s="125" t="s">
        <v>510</v>
      </c>
      <c r="M45" s="125" t="s">
        <v>525</v>
      </c>
      <c r="N45" s="125" t="s">
        <v>526</v>
      </c>
      <c r="O45" s="190">
        <v>1</v>
      </c>
      <c r="P45" s="892"/>
      <c r="Q45" s="892"/>
      <c r="R45" s="892"/>
      <c r="S45" s="892"/>
      <c r="T45" s="891"/>
      <c r="U45" s="892"/>
      <c r="V45" s="892"/>
      <c r="W45" s="892"/>
      <c r="X45" s="891"/>
      <c r="Y45" s="892"/>
      <c r="Z45" s="891"/>
      <c r="AA45" s="892"/>
      <c r="AB45" s="891"/>
      <c r="AC45" s="923"/>
      <c r="AD45" s="891" t="s">
        <v>208</v>
      </c>
      <c r="AE45" s="892"/>
      <c r="AF45" s="891"/>
      <c r="AG45" s="892"/>
      <c r="AH45" s="891"/>
      <c r="AI45" s="892"/>
      <c r="AJ45" s="892"/>
      <c r="AK45" s="892"/>
      <c r="AL45" s="892"/>
      <c r="AM45" s="892"/>
      <c r="AN45" s="121"/>
      <c r="AO45" s="126">
        <f t="shared" si="0"/>
        <v>0</v>
      </c>
      <c r="AP45" s="127" t="str">
        <f t="shared" si="1"/>
        <v>Cobertura No Cumplida</v>
      </c>
    </row>
    <row r="46" spans="1:42" ht="87.95" customHeight="1" x14ac:dyDescent="0.2">
      <c r="A46" s="123" t="s">
        <v>679</v>
      </c>
      <c r="B46" s="128" t="s">
        <v>680</v>
      </c>
      <c r="C46" s="128">
        <v>45</v>
      </c>
      <c r="D46" s="134" t="s">
        <v>681</v>
      </c>
      <c r="E46" s="140" t="s">
        <v>682</v>
      </c>
      <c r="F46" s="128" t="s">
        <v>683</v>
      </c>
      <c r="G46" s="128" t="s">
        <v>684</v>
      </c>
      <c r="H46" s="129" t="s">
        <v>484</v>
      </c>
      <c r="I46" s="183"/>
      <c r="J46" s="125"/>
      <c r="K46" s="125" t="s">
        <v>509</v>
      </c>
      <c r="L46" s="125" t="s">
        <v>510</v>
      </c>
      <c r="M46" s="125" t="s">
        <v>525</v>
      </c>
      <c r="N46" s="125" t="s">
        <v>526</v>
      </c>
      <c r="O46" s="190">
        <v>0.8</v>
      </c>
      <c r="P46" s="892"/>
      <c r="Q46" s="892"/>
      <c r="R46" s="892"/>
      <c r="S46" s="892"/>
      <c r="T46" s="891"/>
      <c r="U46" s="892"/>
      <c r="V46" s="891" t="s">
        <v>208</v>
      </c>
      <c r="W46" s="892"/>
      <c r="X46" s="891"/>
      <c r="Y46" s="892"/>
      <c r="Z46" s="891"/>
      <c r="AA46" s="892"/>
      <c r="AB46" s="891"/>
      <c r="AC46" s="923"/>
      <c r="AD46" s="892"/>
      <c r="AE46" s="892"/>
      <c r="AF46" s="891"/>
      <c r="AG46" s="892"/>
      <c r="AH46" s="891"/>
      <c r="AI46" s="892"/>
      <c r="AJ46" s="892"/>
      <c r="AK46" s="892"/>
      <c r="AL46" s="892"/>
      <c r="AM46" s="892"/>
      <c r="AN46" s="121"/>
      <c r="AO46" s="126">
        <f t="shared" si="0"/>
        <v>0</v>
      </c>
      <c r="AP46" s="127" t="str">
        <f t="shared" si="1"/>
        <v>Cobertura No Cumplida</v>
      </c>
    </row>
    <row r="47" spans="1:42" ht="87.95" customHeight="1" x14ac:dyDescent="0.2">
      <c r="A47" s="123" t="s">
        <v>685</v>
      </c>
      <c r="B47" s="187" t="s">
        <v>686</v>
      </c>
      <c r="C47" s="185">
        <v>45</v>
      </c>
      <c r="D47" s="189" t="s">
        <v>687</v>
      </c>
      <c r="E47" s="96" t="s">
        <v>688</v>
      </c>
      <c r="F47" s="187" t="s">
        <v>689</v>
      </c>
      <c r="G47" s="187" t="s">
        <v>690</v>
      </c>
      <c r="H47" s="129" t="s">
        <v>484</v>
      </c>
      <c r="I47" s="141"/>
      <c r="J47" s="187"/>
      <c r="K47" s="125" t="s">
        <v>509</v>
      </c>
      <c r="L47" s="125" t="s">
        <v>510</v>
      </c>
      <c r="M47" s="125" t="s">
        <v>525</v>
      </c>
      <c r="N47" s="125" t="s">
        <v>526</v>
      </c>
      <c r="O47" s="190">
        <v>1</v>
      </c>
      <c r="P47" s="892"/>
      <c r="Q47" s="892"/>
      <c r="R47" s="892"/>
      <c r="S47" s="892"/>
      <c r="T47" s="891"/>
      <c r="U47" s="892"/>
      <c r="V47" s="892"/>
      <c r="W47" s="892"/>
      <c r="X47" s="891"/>
      <c r="Y47" s="892"/>
      <c r="Z47" s="891" t="s">
        <v>208</v>
      </c>
      <c r="AA47" s="892"/>
      <c r="AB47" s="891"/>
      <c r="AC47" s="923"/>
      <c r="AD47" s="892"/>
      <c r="AE47" s="892"/>
      <c r="AF47" s="891"/>
      <c r="AG47" s="892"/>
      <c r="AH47" s="891"/>
      <c r="AI47" s="892"/>
      <c r="AJ47" s="892"/>
      <c r="AK47" s="892"/>
      <c r="AL47" s="892"/>
      <c r="AM47" s="892"/>
      <c r="AN47" s="121"/>
      <c r="AO47" s="126">
        <f t="shared" si="0"/>
        <v>0</v>
      </c>
      <c r="AP47" s="127" t="str">
        <f t="shared" si="1"/>
        <v>Cobertura No Cumplida</v>
      </c>
    </row>
    <row r="48" spans="1:42" ht="87.95" customHeight="1" x14ac:dyDescent="0.2">
      <c r="A48" s="142" t="s">
        <v>691</v>
      </c>
      <c r="B48" s="187" t="s">
        <v>692</v>
      </c>
      <c r="C48" s="143">
        <v>15</v>
      </c>
      <c r="D48" s="144" t="s">
        <v>693</v>
      </c>
      <c r="E48" s="145" t="s">
        <v>694</v>
      </c>
      <c r="F48" s="146" t="s">
        <v>695</v>
      </c>
      <c r="G48" s="146" t="s">
        <v>696</v>
      </c>
      <c r="H48" s="129" t="s">
        <v>484</v>
      </c>
      <c r="I48" s="147"/>
      <c r="J48" s="146"/>
      <c r="K48" s="186" t="s">
        <v>523</v>
      </c>
      <c r="L48" s="186" t="s">
        <v>697</v>
      </c>
      <c r="M48" s="125" t="s">
        <v>525</v>
      </c>
      <c r="N48" s="125" t="s">
        <v>526</v>
      </c>
      <c r="O48" s="190">
        <v>1</v>
      </c>
      <c r="P48" s="892"/>
      <c r="Q48" s="892"/>
      <c r="R48" s="891" t="s">
        <v>208</v>
      </c>
      <c r="S48" s="892"/>
      <c r="T48" s="891"/>
      <c r="U48" s="892"/>
      <c r="V48" s="892"/>
      <c r="W48" s="892"/>
      <c r="X48" s="891"/>
      <c r="Y48" s="892"/>
      <c r="Z48" s="891"/>
      <c r="AA48" s="892"/>
      <c r="AB48" s="891"/>
      <c r="AC48" s="923"/>
      <c r="AD48" s="892"/>
      <c r="AE48" s="892"/>
      <c r="AF48" s="891"/>
      <c r="AG48" s="892"/>
      <c r="AH48" s="891"/>
      <c r="AI48" s="892"/>
      <c r="AJ48" s="891"/>
      <c r="AK48" s="892"/>
      <c r="AL48" s="892"/>
      <c r="AM48" s="892"/>
      <c r="AN48" s="148"/>
      <c r="AO48" s="149">
        <f t="shared" si="0"/>
        <v>0</v>
      </c>
      <c r="AP48" s="188"/>
    </row>
    <row r="49" spans="1:42" ht="87.95" customHeight="1" x14ac:dyDescent="0.2">
      <c r="A49" s="137" t="s">
        <v>1055</v>
      </c>
      <c r="B49" s="125" t="s">
        <v>686</v>
      </c>
      <c r="C49" s="183">
        <v>40</v>
      </c>
      <c r="D49" s="124" t="s">
        <v>1054</v>
      </c>
      <c r="E49" s="140" t="s">
        <v>698</v>
      </c>
      <c r="F49" s="128" t="s">
        <v>699</v>
      </c>
      <c r="G49" s="128" t="s">
        <v>700</v>
      </c>
      <c r="H49" s="125" t="s">
        <v>484</v>
      </c>
      <c r="I49" s="131"/>
      <c r="J49" s="125"/>
      <c r="K49" s="125" t="s">
        <v>509</v>
      </c>
      <c r="L49" s="125" t="s">
        <v>510</v>
      </c>
      <c r="M49" s="125" t="s">
        <v>525</v>
      </c>
      <c r="N49" s="125" t="s">
        <v>526</v>
      </c>
      <c r="O49" s="190">
        <v>0.9</v>
      </c>
      <c r="P49" s="892"/>
      <c r="Q49" s="892"/>
      <c r="R49" s="892"/>
      <c r="S49" s="892"/>
      <c r="T49" s="891"/>
      <c r="U49" s="892"/>
      <c r="V49" s="891" t="s">
        <v>208</v>
      </c>
      <c r="W49" s="892"/>
      <c r="X49" s="891"/>
      <c r="Y49" s="892"/>
      <c r="Z49" s="891"/>
      <c r="AA49" s="892"/>
      <c r="AB49" s="891"/>
      <c r="AC49" s="923"/>
      <c r="AD49" s="891"/>
      <c r="AE49" s="892"/>
      <c r="AF49" s="891"/>
      <c r="AG49" s="892"/>
      <c r="AH49" s="891"/>
      <c r="AI49" s="892"/>
      <c r="AJ49" s="892"/>
      <c r="AK49" s="892"/>
      <c r="AL49" s="892"/>
      <c r="AM49" s="892"/>
      <c r="AN49" s="121"/>
      <c r="AO49" s="126">
        <f t="shared" si="0"/>
        <v>0</v>
      </c>
      <c r="AP49" s="127" t="str">
        <f>IF(AO49&gt;=O49,"Cobertura Cumplida","Cobertura No Cumplida")</f>
        <v>Cobertura No Cumplida</v>
      </c>
    </row>
    <row r="50" spans="1:42" ht="87.95" customHeight="1" x14ac:dyDescent="0.2">
      <c r="A50" s="137" t="s">
        <v>1053</v>
      </c>
      <c r="B50" s="125" t="s">
        <v>686</v>
      </c>
      <c r="C50" s="183">
        <v>40</v>
      </c>
      <c r="D50" s="124" t="s">
        <v>1052</v>
      </c>
      <c r="E50" s="140" t="s">
        <v>1051</v>
      </c>
      <c r="F50" s="128" t="s">
        <v>1050</v>
      </c>
      <c r="G50" s="128" t="s">
        <v>1049</v>
      </c>
      <c r="H50" s="125" t="s">
        <v>484</v>
      </c>
      <c r="I50" s="131"/>
      <c r="J50" s="125"/>
      <c r="K50" s="125"/>
      <c r="L50" s="125"/>
      <c r="M50" s="125"/>
      <c r="N50" s="125"/>
      <c r="O50" s="190"/>
      <c r="P50" s="892"/>
      <c r="Q50" s="892"/>
      <c r="R50" s="892"/>
      <c r="S50" s="892"/>
      <c r="T50" s="891"/>
      <c r="U50" s="892"/>
      <c r="V50" s="891"/>
      <c r="W50" s="892"/>
      <c r="X50" s="891"/>
      <c r="Y50" s="892"/>
      <c r="Z50" s="891" t="s">
        <v>208</v>
      </c>
      <c r="AA50" s="892"/>
      <c r="AB50" s="891"/>
      <c r="AC50" s="891"/>
      <c r="AD50" s="891"/>
      <c r="AE50" s="892"/>
      <c r="AF50" s="891"/>
      <c r="AG50" s="892"/>
      <c r="AH50" s="891"/>
      <c r="AI50" s="892"/>
      <c r="AJ50" s="892"/>
      <c r="AK50" s="892"/>
      <c r="AL50" s="892"/>
      <c r="AM50" s="892"/>
      <c r="AN50" s="121"/>
      <c r="AO50" s="126">
        <f t="shared" si="0"/>
        <v>0</v>
      </c>
      <c r="AP50" s="405"/>
    </row>
    <row r="51" spans="1:42" ht="26.25" customHeight="1" thickBot="1" x14ac:dyDescent="0.25">
      <c r="A51" s="79"/>
      <c r="B51" s="79"/>
      <c r="C51" s="79"/>
      <c r="D51" s="1178" t="s">
        <v>1048</v>
      </c>
      <c r="E51" s="1179"/>
      <c r="F51" s="1182" t="s">
        <v>701</v>
      </c>
      <c r="G51" s="1182"/>
      <c r="H51" s="1182"/>
      <c r="I51" s="1182"/>
      <c r="J51" s="1172">
        <f>COUNTIF(J14:J50,"Eficaz")</f>
        <v>0</v>
      </c>
      <c r="K51" s="1173"/>
      <c r="L51" s="150" t="str">
        <f>IFERROR((COUNTIF(J14:J50,"Eficaz")/(COUNTIF(J14:J50,"No Eficaz")+COUNTIF(J14:J50,"Eficaz"))),"")</f>
        <v/>
      </c>
      <c r="M51" s="1176" t="s">
        <v>389</v>
      </c>
      <c r="N51" s="776"/>
      <c r="O51" s="1177"/>
      <c r="P51" s="1184">
        <f>COUNTIF(P14:Q50,"P")+COUNTIF(P14:Q50,"I")+COUNTIF(P14:Q50,"NC")</f>
        <v>1</v>
      </c>
      <c r="Q51" s="1185"/>
      <c r="R51" s="1186">
        <f>COUNTIF(R14:S50,"P")+COUNTIF(R14:S50,"I")+COUNTIF(R14:S50,"NC")</f>
        <v>3</v>
      </c>
      <c r="S51" s="1185"/>
      <c r="T51" s="1186">
        <f>COUNTIF(T14:U50,"P")+COUNTIF(T14:U50,"I")+COUNTIF(T14:U50,"NC")</f>
        <v>5</v>
      </c>
      <c r="U51" s="1185"/>
      <c r="V51" s="1186">
        <f>COUNTIF(V14:W50,"P")+COUNTIF(V14:W50,"I")+COUNTIF(V14:W50,"NC")</f>
        <v>9</v>
      </c>
      <c r="W51" s="1185"/>
      <c r="X51" s="1186">
        <f>COUNTIF(X14:Y50,"P")+COUNTIF(X14:Y50,"I")+COUNTIF(X14:Y50,"NC")</f>
        <v>8</v>
      </c>
      <c r="Y51" s="1185"/>
      <c r="Z51" s="1186">
        <f>COUNTIF(Z14:AA50,"P")+COUNTIF(Z14:AA50,"I")+COUNTIF(Z14:AA50,"NC")</f>
        <v>8</v>
      </c>
      <c r="AA51" s="1185"/>
      <c r="AB51" s="1186">
        <f>COUNTIF(AB14:AC50,"P")+COUNTIF(AB14:AC50,"I")+COUNTIF(AB14:AC50,"NC")</f>
        <v>5</v>
      </c>
      <c r="AC51" s="1185"/>
      <c r="AD51" s="1186">
        <f>COUNTIF(AD14:AE50,"P")+COUNTIF(AD14:AE50,"I")+COUNTIF(AD14:AE50,"NC")</f>
        <v>7</v>
      </c>
      <c r="AE51" s="1185"/>
      <c r="AF51" s="1186">
        <f>COUNTIF(AF14:AG50,"P")+COUNTIF(AF14:AG50,"I")+COUNTIF(AF14:AG50,"NC")</f>
        <v>6</v>
      </c>
      <c r="AG51" s="1185"/>
      <c r="AH51" s="1186">
        <f>COUNTIF(AH14:AI50,"P")+COUNTIF(AH14:AI50,"I")+COUNTIF(AH14:AI50,"NC")</f>
        <v>6</v>
      </c>
      <c r="AI51" s="1185"/>
      <c r="AJ51" s="1186">
        <f>COUNTIF(AJ14:AK50,"P")+COUNTIF(AJ14:AK50,"I")+COUNTIF(AJ14:AK50,"NC")</f>
        <v>5</v>
      </c>
      <c r="AK51" s="1185"/>
      <c r="AL51" s="1186">
        <f>COUNTIF(AL14:AM50,"P")+COUNTIF(AL14:AM50,"I")+COUNTIF(AL14:AM50,"NC")</f>
        <v>2</v>
      </c>
      <c r="AM51" s="1263"/>
      <c r="AN51" s="151">
        <f>SUM(P51:AM51)</f>
        <v>65</v>
      </c>
      <c r="AO51" s="152">
        <f>IFERROR((AVERAGE(AO14:AO50)),"")</f>
        <v>0</v>
      </c>
      <c r="AP51" s="153" t="str">
        <f>IF(AO51&gt;=85%,"Cobertura Cumplida del Programa","Cobertura No cumplida del Programa")</f>
        <v>Cobertura No cumplida del Programa</v>
      </c>
    </row>
    <row r="52" spans="1:42" ht="26.25" customHeight="1" thickBot="1" x14ac:dyDescent="0.25">
      <c r="A52" s="79"/>
      <c r="B52" s="79"/>
      <c r="C52" s="79"/>
      <c r="D52" s="1180"/>
      <c r="E52" s="1181"/>
      <c r="F52" s="1183"/>
      <c r="G52" s="1183"/>
      <c r="H52" s="1183"/>
      <c r="I52" s="1183"/>
      <c r="J52" s="1174">
        <f>COUNTIF(J14:J50,"No Eficaz")+COUNTIF(J14:J50,"Eficaz")</f>
        <v>0</v>
      </c>
      <c r="K52" s="1175"/>
      <c r="L52" s="154" t="str">
        <f>IF(L51&gt;=0.8,"Eficaz","No Eficaz")</f>
        <v>Eficaz</v>
      </c>
      <c r="M52" s="1250" t="s">
        <v>391</v>
      </c>
      <c r="N52" s="1251"/>
      <c r="O52" s="1252"/>
      <c r="P52" s="1187">
        <f>COUNTIF(P14:Q50,"I")</f>
        <v>0</v>
      </c>
      <c r="Q52" s="1188"/>
      <c r="R52" s="1189">
        <f>COUNTIF(R14:S50,"I")</f>
        <v>0</v>
      </c>
      <c r="S52" s="1188"/>
      <c r="T52" s="1189">
        <f>COUNTIF(T14:U50,"I")</f>
        <v>0</v>
      </c>
      <c r="U52" s="1188"/>
      <c r="V52" s="1189">
        <f>COUNTIF(V14:W50,"I")</f>
        <v>0</v>
      </c>
      <c r="W52" s="1188"/>
      <c r="X52" s="1189">
        <f>COUNTIF(X14:Y50,"I")</f>
        <v>0</v>
      </c>
      <c r="Y52" s="1188"/>
      <c r="Z52" s="1189">
        <f>COUNTIF(Z14:AA50,"I")</f>
        <v>0</v>
      </c>
      <c r="AA52" s="1188"/>
      <c r="AB52" s="1189">
        <f>COUNTIF(AB14:AC50,"I")</f>
        <v>0</v>
      </c>
      <c r="AC52" s="1188"/>
      <c r="AD52" s="1189">
        <f>COUNTIF(AD14:AE50,"I")</f>
        <v>0</v>
      </c>
      <c r="AE52" s="1188"/>
      <c r="AF52" s="1189">
        <f>COUNTIF(AF14:AG50,"I")</f>
        <v>0</v>
      </c>
      <c r="AG52" s="1188"/>
      <c r="AH52" s="1189">
        <f>COUNTIF(AH14:AI50,"I")</f>
        <v>0</v>
      </c>
      <c r="AI52" s="1188"/>
      <c r="AJ52" s="1189">
        <f>COUNTIF(AJ14:AK50,"I")</f>
        <v>0</v>
      </c>
      <c r="AK52" s="1188"/>
      <c r="AL52" s="1189">
        <f>COUNTIF(AL14:AM50,"I")</f>
        <v>0</v>
      </c>
      <c r="AM52" s="1253"/>
      <c r="AN52" s="151">
        <f>SUM(P52:AM52)</f>
        <v>0</v>
      </c>
      <c r="AO52" s="155"/>
      <c r="AP52" s="110"/>
    </row>
    <row r="53" spans="1:42" ht="23.25" customHeight="1" thickBot="1" x14ac:dyDescent="0.25">
      <c r="A53" s="79"/>
      <c r="B53" s="79"/>
      <c r="C53" s="79"/>
      <c r="D53" s="1264" t="s">
        <v>1047</v>
      </c>
      <c r="E53" s="1265"/>
      <c r="F53" s="1265"/>
      <c r="G53" s="1265"/>
      <c r="H53" s="1265"/>
      <c r="I53" s="1265"/>
      <c r="J53" s="1266" t="s">
        <v>702</v>
      </c>
      <c r="K53" s="1266"/>
      <c r="L53" s="1266"/>
      <c r="M53" s="1266"/>
      <c r="N53" s="1266"/>
      <c r="O53" s="1266"/>
      <c r="P53" s="1254">
        <f>IFERROR((ABS(P52/P51)),"")</f>
        <v>0</v>
      </c>
      <c r="Q53" s="1255"/>
      <c r="R53" s="1254">
        <f>IFERROR((ABS(R52/R51)),"")</f>
        <v>0</v>
      </c>
      <c r="S53" s="1255"/>
      <c r="T53" s="1254">
        <f>IFERROR((ABS(T52/T51)),"")</f>
        <v>0</v>
      </c>
      <c r="U53" s="1255"/>
      <c r="V53" s="1254">
        <f>IFERROR((ABS(V52/V51)),"")</f>
        <v>0</v>
      </c>
      <c r="W53" s="1255"/>
      <c r="X53" s="1254">
        <f>IFERROR((ABS(X52/X51)),"")</f>
        <v>0</v>
      </c>
      <c r="Y53" s="1255"/>
      <c r="Z53" s="1254">
        <f>IFERROR((ABS(Z52/Z51)),"")</f>
        <v>0</v>
      </c>
      <c r="AA53" s="1255"/>
      <c r="AB53" s="1254">
        <f>IFERROR((ABS(AB52/AB51)),"")</f>
        <v>0</v>
      </c>
      <c r="AC53" s="1255"/>
      <c r="AD53" s="1254">
        <f>IFERROR((ABS(AD52/AD51)),"")</f>
        <v>0</v>
      </c>
      <c r="AE53" s="1255"/>
      <c r="AF53" s="1254">
        <f>IFERROR((ABS(AF52/AF51)),"")</f>
        <v>0</v>
      </c>
      <c r="AG53" s="1255"/>
      <c r="AH53" s="1254">
        <f>IFERROR((ABS(AH52/AH51)),"")</f>
        <v>0</v>
      </c>
      <c r="AI53" s="1255"/>
      <c r="AJ53" s="1254">
        <f>IFERROR((ABS(AJ52/AJ51)),"")</f>
        <v>0</v>
      </c>
      <c r="AK53" s="1255"/>
      <c r="AL53" s="1254">
        <f>IFERROR((ABS(AL52/AL51)),"")</f>
        <v>0</v>
      </c>
      <c r="AM53" s="1255"/>
      <c r="AN53" s="156">
        <f>IFERROR((AN52/AN51),"")</f>
        <v>0</v>
      </c>
      <c r="AO53" s="157" t="str">
        <f>IF(AN53&gt;=90%,"Meta Cumplida","Meta No Cumplida")</f>
        <v>Meta No Cumplida</v>
      </c>
      <c r="AP53" s="158"/>
    </row>
    <row r="54" spans="1:42"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row>
    <row r="55" spans="1:42"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row>
    <row r="56" spans="1:42"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row>
    <row r="57" spans="1:42"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row>
    <row r="58" spans="1:42"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row>
    <row r="59" spans="1:42"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1"/>
      <c r="AO59" s="81"/>
      <c r="AP59" s="81"/>
    </row>
    <row r="60" spans="1:42"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row>
    <row r="61" spans="1:42"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row>
    <row r="62" spans="1:42"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row>
    <row r="63" spans="1:42"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row>
    <row r="64" spans="1:42"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row>
    <row r="65" spans="1:42" x14ac:dyDescent="0.2">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row>
    <row r="66" spans="1:42" x14ac:dyDescent="0.2">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row>
    <row r="67" spans="1:42" x14ac:dyDescent="0.2">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row>
    <row r="68" spans="1:42" x14ac:dyDescent="0.2">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row>
    <row r="69" spans="1:42" x14ac:dyDescent="0.2">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row>
    <row r="70" spans="1:42" x14ac:dyDescent="0.2">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row>
    <row r="71" spans="1:42" x14ac:dyDescent="0.2">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row>
    <row r="72" spans="1:42" x14ac:dyDescent="0.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row>
    <row r="73" spans="1:42" x14ac:dyDescent="0.2">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row>
    <row r="74" spans="1:42" x14ac:dyDescent="0.2">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row>
    <row r="75" spans="1:42" x14ac:dyDescent="0.2">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row>
    <row r="76" spans="1:42" x14ac:dyDescent="0.2">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row>
    <row r="77" spans="1:42" x14ac:dyDescent="0.2">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row>
    <row r="78" spans="1:42" x14ac:dyDescent="0.2">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row>
    <row r="79" spans="1:42" x14ac:dyDescent="0.2">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row>
    <row r="80" spans="1:42" x14ac:dyDescent="0.2">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row>
    <row r="81" spans="1:42" x14ac:dyDescent="0.2">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row>
    <row r="82" spans="1:42" x14ac:dyDescent="0.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row>
    <row r="83" spans="1:42" x14ac:dyDescent="0.2">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row>
    <row r="84" spans="1:42" x14ac:dyDescent="0.2">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row>
    <row r="85" spans="1:42" x14ac:dyDescent="0.2">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row>
    <row r="86" spans="1:42" x14ac:dyDescent="0.2">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row>
    <row r="87" spans="1:42" x14ac:dyDescent="0.2">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row>
    <row r="88" spans="1:42" x14ac:dyDescent="0.2">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row>
    <row r="89" spans="1:42" x14ac:dyDescent="0.2">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row>
    <row r="90" spans="1:42" x14ac:dyDescent="0.2">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row>
    <row r="91" spans="1:42" x14ac:dyDescent="0.2">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row>
    <row r="92" spans="1:42" x14ac:dyDescent="0.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row>
    <row r="93" spans="1:42" x14ac:dyDescent="0.2">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row>
    <row r="94" spans="1:42" x14ac:dyDescent="0.2">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row>
    <row r="95" spans="1:42" x14ac:dyDescent="0.2">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row>
    <row r="96" spans="1:42" x14ac:dyDescent="0.2">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row>
    <row r="97" spans="1:42" x14ac:dyDescent="0.2">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row>
    <row r="98" spans="1:42" x14ac:dyDescent="0.2">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row>
    <row r="99" spans="1:42" x14ac:dyDescent="0.2">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row>
    <row r="100" spans="1:42" x14ac:dyDescent="0.2">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row>
    <row r="101" spans="1:42" x14ac:dyDescent="0.2">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row>
    <row r="102" spans="1:42" x14ac:dyDescent="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row>
    <row r="103" spans="1:42" x14ac:dyDescent="0.2">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row>
    <row r="104" spans="1:42" x14ac:dyDescent="0.2">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row>
    <row r="105" spans="1:42" x14ac:dyDescent="0.2">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row>
    <row r="106" spans="1:42" x14ac:dyDescent="0.2">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row>
    <row r="107" spans="1:42" x14ac:dyDescent="0.2">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row>
    <row r="108" spans="1:42" x14ac:dyDescent="0.2">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row>
    <row r="109" spans="1:42" x14ac:dyDescent="0.2">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row>
    <row r="110" spans="1:42" x14ac:dyDescent="0.2">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row>
    <row r="111" spans="1:42"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row>
    <row r="112" spans="1:42" x14ac:dyDescent="0.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row>
    <row r="113" spans="1:42" x14ac:dyDescent="0.2">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row>
    <row r="114" spans="1:42" x14ac:dyDescent="0.2">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row>
    <row r="115" spans="1:42" x14ac:dyDescent="0.2">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row>
    <row r="116" spans="1:42" x14ac:dyDescent="0.2">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row>
    <row r="117" spans="1:42" x14ac:dyDescent="0.2">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row>
    <row r="118" spans="1:42" x14ac:dyDescent="0.2">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row>
    <row r="119" spans="1:42" x14ac:dyDescent="0.2">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row>
    <row r="120" spans="1:42" x14ac:dyDescent="0.2">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row>
    <row r="121" spans="1:42" x14ac:dyDescent="0.2">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row>
    <row r="122" spans="1:42" x14ac:dyDescent="0.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row>
    <row r="123" spans="1:42" x14ac:dyDescent="0.2">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row>
    <row r="124" spans="1:42" x14ac:dyDescent="0.2">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row>
    <row r="125" spans="1:42" ht="13.5" thickBot="1" x14ac:dyDescent="0.25">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row>
    <row r="126" spans="1:42" ht="13.5" thickBot="1" x14ac:dyDescent="0.25">
      <c r="A126" s="1126" t="s">
        <v>703</v>
      </c>
      <c r="B126" s="1127"/>
      <c r="C126" s="1127"/>
      <c r="D126" s="1127"/>
      <c r="E126" s="1127"/>
      <c r="F126" s="1127"/>
      <c r="G126" s="1127"/>
      <c r="H126" s="1127"/>
      <c r="I126" s="1127"/>
      <c r="J126" s="1127"/>
      <c r="K126" s="1127"/>
      <c r="L126" s="1127"/>
      <c r="M126" s="1127"/>
      <c r="N126" s="1127"/>
      <c r="O126" s="1127"/>
      <c r="P126" s="1127"/>
      <c r="Q126" s="1127"/>
      <c r="R126" s="1127"/>
      <c r="S126" s="1127"/>
      <c r="T126" s="1127"/>
      <c r="U126" s="1127"/>
      <c r="V126" s="1127"/>
      <c r="W126" s="1127"/>
      <c r="X126" s="1127"/>
      <c r="Y126" s="1127"/>
      <c r="Z126" s="1127"/>
      <c r="AA126" s="1127"/>
      <c r="AB126" s="1127"/>
      <c r="AC126" s="1127"/>
      <c r="AD126" s="1127"/>
      <c r="AE126" s="1127"/>
      <c r="AF126" s="1127"/>
      <c r="AG126" s="1127"/>
      <c r="AH126" s="1127"/>
      <c r="AI126" s="1127"/>
      <c r="AJ126" s="1127"/>
      <c r="AK126" s="1127"/>
      <c r="AL126" s="1127"/>
      <c r="AM126" s="1127"/>
      <c r="AN126" s="1127"/>
      <c r="AO126" s="1127"/>
      <c r="AP126" s="1128"/>
    </row>
    <row r="127" spans="1:42" ht="19.5" customHeight="1" thickBot="1" x14ac:dyDescent="0.25">
      <c r="A127" s="1080"/>
      <c r="B127" s="1259"/>
      <c r="C127" s="1081"/>
      <c r="D127" s="1081"/>
      <c r="E127" s="1081"/>
      <c r="F127" s="1081"/>
      <c r="G127" s="1081"/>
      <c r="H127" s="1081"/>
      <c r="I127" s="1081"/>
      <c r="J127" s="1081"/>
      <c r="K127" s="1081"/>
      <c r="L127" s="1081"/>
      <c r="M127" s="1081"/>
      <c r="N127" s="1081"/>
      <c r="O127" s="1081"/>
      <c r="P127" s="1081"/>
      <c r="Q127" s="1267" t="s">
        <v>401</v>
      </c>
      <c r="R127" s="1268"/>
      <c r="S127" s="1268"/>
      <c r="T127" s="1268"/>
      <c r="U127" s="1268"/>
      <c r="V127" s="1268"/>
      <c r="W127" s="1268"/>
      <c r="X127" s="1268"/>
      <c r="Y127" s="1268"/>
      <c r="Z127" s="1268"/>
      <c r="AA127" s="1268"/>
      <c r="AB127" s="1268"/>
      <c r="AC127" s="1268"/>
      <c r="AD127" s="1268"/>
      <c r="AE127" s="1268"/>
      <c r="AF127" s="1269"/>
      <c r="AG127" s="1270"/>
      <c r="AH127" s="1081"/>
      <c r="AI127" s="1081"/>
      <c r="AJ127" s="1081"/>
      <c r="AK127" s="1081"/>
      <c r="AL127" s="1081"/>
      <c r="AM127" s="1081"/>
      <c r="AN127" s="1081"/>
      <c r="AO127" s="1081"/>
      <c r="AP127" s="1081"/>
    </row>
    <row r="128" spans="1:42" ht="25.5" customHeight="1" x14ac:dyDescent="0.2">
      <c r="A128" s="1256" t="s">
        <v>479</v>
      </c>
      <c r="B128" s="1258"/>
      <c r="C128" s="1258"/>
      <c r="D128" s="1258"/>
      <c r="E128" s="1258"/>
      <c r="F128" s="1258"/>
      <c r="G128" s="1258"/>
      <c r="H128" s="1258"/>
      <c r="I128" s="1258"/>
      <c r="J128" s="1258"/>
      <c r="K128" s="1258"/>
      <c r="L128" s="1258"/>
      <c r="M128" s="1258"/>
      <c r="N128" s="1258"/>
      <c r="O128" s="1258"/>
      <c r="P128" s="1258"/>
      <c r="Q128" s="1232"/>
      <c r="R128" s="1232"/>
      <c r="S128" s="1232"/>
      <c r="T128" s="1232"/>
      <c r="U128" s="1232"/>
      <c r="V128" s="1232"/>
      <c r="W128" s="1232"/>
      <c r="X128" s="1232"/>
      <c r="Y128" s="1232"/>
      <c r="Z128" s="1232"/>
      <c r="AA128" s="1232"/>
      <c r="AB128" s="1232"/>
      <c r="AC128" s="1232"/>
      <c r="AD128" s="1232"/>
      <c r="AE128" s="1232"/>
      <c r="AF128" s="1232"/>
      <c r="AG128" s="1258"/>
      <c r="AH128" s="1258"/>
      <c r="AI128" s="1258"/>
      <c r="AJ128" s="1258"/>
      <c r="AK128" s="1258"/>
      <c r="AL128" s="1258"/>
      <c r="AM128" s="1258"/>
      <c r="AN128" s="1258"/>
      <c r="AO128" s="1258"/>
      <c r="AP128" s="1258"/>
    </row>
    <row r="129" spans="1:42" ht="25.5" customHeight="1" x14ac:dyDescent="0.2">
      <c r="A129" s="1257"/>
      <c r="B129" s="1258"/>
      <c r="C129" s="1258"/>
      <c r="D129" s="1258"/>
      <c r="E129" s="1258"/>
      <c r="F129" s="1258"/>
      <c r="G129" s="1258"/>
      <c r="H129" s="1258"/>
      <c r="I129" s="1258"/>
      <c r="J129" s="1258"/>
      <c r="K129" s="1258"/>
      <c r="L129" s="1258"/>
      <c r="M129" s="1258"/>
      <c r="N129" s="1258"/>
      <c r="O129" s="1258"/>
      <c r="P129" s="1258"/>
      <c r="Q129" s="1258"/>
      <c r="R129" s="1258"/>
      <c r="S129" s="1258"/>
      <c r="T129" s="1258"/>
      <c r="U129" s="1258"/>
      <c r="V129" s="1258"/>
      <c r="W129" s="1258"/>
      <c r="X129" s="1258"/>
      <c r="Y129" s="1258"/>
      <c r="Z129" s="1258"/>
      <c r="AA129" s="1258"/>
      <c r="AB129" s="1258"/>
      <c r="AC129" s="1258"/>
      <c r="AD129" s="1258"/>
      <c r="AE129" s="1258"/>
      <c r="AF129" s="1258"/>
      <c r="AG129" s="1258"/>
      <c r="AH129" s="1258"/>
      <c r="AI129" s="1258"/>
      <c r="AJ129" s="1258"/>
      <c r="AK129" s="1258"/>
      <c r="AL129" s="1258"/>
      <c r="AM129" s="1258"/>
      <c r="AN129" s="1258"/>
      <c r="AO129" s="1258"/>
      <c r="AP129" s="1258"/>
    </row>
    <row r="130" spans="1:42" ht="28.5" customHeight="1" thickBot="1" x14ac:dyDescent="0.25">
      <c r="A130" s="184" t="s">
        <v>403</v>
      </c>
      <c r="B130" s="1167"/>
      <c r="C130" s="1168"/>
      <c r="D130" s="1168"/>
      <c r="E130" s="1168"/>
      <c r="F130" s="1168"/>
      <c r="G130" s="1168"/>
      <c r="H130" s="1168"/>
      <c r="I130" s="1168"/>
      <c r="J130" s="1169"/>
      <c r="K130" s="1170" t="s">
        <v>149</v>
      </c>
      <c r="L130" s="1171"/>
      <c r="M130" s="1258"/>
      <c r="N130" s="1258"/>
      <c r="O130" s="1258"/>
      <c r="P130" s="1258"/>
      <c r="Q130" s="1231"/>
      <c r="R130" s="1231"/>
      <c r="S130" s="1231"/>
      <c r="T130" s="1231"/>
      <c r="U130" s="1279" t="s">
        <v>704</v>
      </c>
      <c r="V130" s="1279"/>
      <c r="W130" s="1279"/>
      <c r="X130" s="1279"/>
      <c r="Y130" s="1279"/>
      <c r="Z130" s="1280"/>
      <c r="AA130" s="1280"/>
      <c r="AB130" s="1280"/>
      <c r="AC130" s="1280"/>
      <c r="AD130" s="1280"/>
      <c r="AE130" s="1280"/>
      <c r="AF130" s="1280"/>
      <c r="AG130" s="1281"/>
      <c r="AH130" s="1281"/>
      <c r="AI130" s="1281"/>
      <c r="AJ130" s="1278" t="s">
        <v>405</v>
      </c>
      <c r="AK130" s="1278"/>
      <c r="AL130" s="1278"/>
      <c r="AM130" s="1278"/>
      <c r="AN130" s="1278"/>
      <c r="AO130" s="1274"/>
      <c r="AP130" s="1275"/>
    </row>
    <row r="131" spans="1:42" ht="19.5" customHeight="1" thickBot="1" x14ac:dyDescent="0.25">
      <c r="A131" s="1080"/>
      <c r="B131" s="1259"/>
      <c r="C131" s="1081"/>
      <c r="D131" s="1081"/>
      <c r="E131" s="1081"/>
      <c r="F131" s="1081"/>
      <c r="G131" s="1081"/>
      <c r="H131" s="1081"/>
      <c r="I131" s="1081"/>
      <c r="J131" s="1081"/>
      <c r="K131" s="1081"/>
      <c r="L131" s="1081"/>
      <c r="M131" s="1081"/>
      <c r="N131" s="1081"/>
      <c r="O131" s="1081"/>
      <c r="P131" s="1081"/>
      <c r="Q131" s="1260" t="s">
        <v>406</v>
      </c>
      <c r="R131" s="1261"/>
      <c r="S131" s="1261"/>
      <c r="T131" s="1261"/>
      <c r="U131" s="1261"/>
      <c r="V131" s="1261"/>
      <c r="W131" s="1261"/>
      <c r="X131" s="1261"/>
      <c r="Y131" s="1261"/>
      <c r="Z131" s="1261"/>
      <c r="AA131" s="1261"/>
      <c r="AB131" s="1261"/>
      <c r="AC131" s="1261"/>
      <c r="AD131" s="1261"/>
      <c r="AE131" s="1261"/>
      <c r="AF131" s="1262"/>
      <c r="AG131" s="1081"/>
      <c r="AH131" s="1081"/>
      <c r="AI131" s="1081"/>
      <c r="AJ131" s="1081"/>
      <c r="AK131" s="1081"/>
      <c r="AL131" s="1081"/>
      <c r="AM131" s="1081"/>
      <c r="AN131" s="1081"/>
      <c r="AO131" s="1081"/>
      <c r="AP131" s="1081"/>
    </row>
    <row r="132" spans="1:42" ht="25.5" customHeight="1" x14ac:dyDescent="0.2">
      <c r="A132" s="1256" t="s">
        <v>705</v>
      </c>
      <c r="B132" s="1258"/>
      <c r="C132" s="1258"/>
      <c r="D132" s="1258"/>
      <c r="E132" s="1258"/>
      <c r="F132" s="1258"/>
      <c r="G132" s="1258"/>
      <c r="H132" s="1258"/>
      <c r="I132" s="1258"/>
      <c r="J132" s="1258"/>
      <c r="K132" s="1258"/>
      <c r="L132" s="1258"/>
      <c r="M132" s="1258"/>
      <c r="N132" s="1258"/>
      <c r="O132" s="1258"/>
      <c r="P132" s="1258"/>
      <c r="Q132" s="1232"/>
      <c r="R132" s="1232"/>
      <c r="S132" s="1232"/>
      <c r="T132" s="1232"/>
      <c r="U132" s="1232"/>
      <c r="V132" s="1232"/>
      <c r="W132" s="1232"/>
      <c r="X132" s="1232"/>
      <c r="Y132" s="1232"/>
      <c r="Z132" s="1232"/>
      <c r="AA132" s="1232"/>
      <c r="AB132" s="1232"/>
      <c r="AC132" s="1232"/>
      <c r="AD132" s="1232"/>
      <c r="AE132" s="1232"/>
      <c r="AF132" s="1232"/>
      <c r="AG132" s="1258"/>
      <c r="AH132" s="1258"/>
      <c r="AI132" s="1258"/>
      <c r="AJ132" s="1258"/>
      <c r="AK132" s="1258"/>
      <c r="AL132" s="1258"/>
      <c r="AM132" s="1258"/>
      <c r="AN132" s="1258"/>
      <c r="AO132" s="1258"/>
      <c r="AP132" s="1258"/>
    </row>
    <row r="133" spans="1:42" ht="25.5" customHeight="1" x14ac:dyDescent="0.2">
      <c r="A133" s="1257"/>
      <c r="B133" s="1258"/>
      <c r="C133" s="1258"/>
      <c r="D133" s="1258"/>
      <c r="E133" s="1258"/>
      <c r="F133" s="1258"/>
      <c r="G133" s="1258"/>
      <c r="H133" s="1258"/>
      <c r="I133" s="1258"/>
      <c r="J133" s="1258"/>
      <c r="K133" s="1258"/>
      <c r="L133" s="1258"/>
      <c r="M133" s="1258"/>
      <c r="N133" s="1258"/>
      <c r="O133" s="1258"/>
      <c r="P133" s="1258"/>
      <c r="Q133" s="1258"/>
      <c r="R133" s="1258"/>
      <c r="S133" s="1258"/>
      <c r="T133" s="1258"/>
      <c r="U133" s="1258"/>
      <c r="V133" s="1258"/>
      <c r="W133" s="1258"/>
      <c r="X133" s="1258"/>
      <c r="Y133" s="1258"/>
      <c r="Z133" s="1258"/>
      <c r="AA133" s="1258"/>
      <c r="AB133" s="1258"/>
      <c r="AC133" s="1258"/>
      <c r="AD133" s="1258"/>
      <c r="AE133" s="1258"/>
      <c r="AF133" s="1258"/>
      <c r="AG133" s="1258"/>
      <c r="AH133" s="1258"/>
      <c r="AI133" s="1258"/>
      <c r="AJ133" s="1258"/>
      <c r="AK133" s="1258"/>
      <c r="AL133" s="1258"/>
      <c r="AM133" s="1258"/>
      <c r="AN133" s="1258"/>
      <c r="AO133" s="1258"/>
      <c r="AP133" s="1258"/>
    </row>
    <row r="134" spans="1:42" ht="28.5" customHeight="1" thickBot="1" x14ac:dyDescent="0.25">
      <c r="A134" s="184" t="s">
        <v>403</v>
      </c>
      <c r="B134" s="1167"/>
      <c r="C134" s="1168"/>
      <c r="D134" s="1168"/>
      <c r="E134" s="1168"/>
      <c r="F134" s="1168"/>
      <c r="G134" s="1168"/>
      <c r="H134" s="1168"/>
      <c r="I134" s="1168"/>
      <c r="J134" s="1169"/>
      <c r="K134" s="1170" t="s">
        <v>149</v>
      </c>
      <c r="L134" s="1171"/>
      <c r="M134" s="1258"/>
      <c r="N134" s="1258"/>
      <c r="O134" s="1258"/>
      <c r="P134" s="1258"/>
      <c r="Q134" s="1231"/>
      <c r="R134" s="1231"/>
      <c r="S134" s="1231"/>
      <c r="T134" s="1231"/>
      <c r="U134" s="1279" t="s">
        <v>704</v>
      </c>
      <c r="V134" s="1279"/>
      <c r="W134" s="1279"/>
      <c r="X134" s="1279"/>
      <c r="Y134" s="1279"/>
      <c r="Z134" s="1280"/>
      <c r="AA134" s="1280"/>
      <c r="AB134" s="1280"/>
      <c r="AC134" s="1280"/>
      <c r="AD134" s="1280"/>
      <c r="AE134" s="1280"/>
      <c r="AF134" s="1280"/>
      <c r="AG134" s="1281"/>
      <c r="AH134" s="1281"/>
      <c r="AI134" s="1281"/>
      <c r="AJ134" s="1278" t="s">
        <v>405</v>
      </c>
      <c r="AK134" s="1278"/>
      <c r="AL134" s="1278"/>
      <c r="AM134" s="1278"/>
      <c r="AN134" s="1278"/>
      <c r="AO134" s="1274"/>
      <c r="AP134" s="1275"/>
    </row>
    <row r="135" spans="1:42" ht="19.5" customHeight="1" thickBot="1" x14ac:dyDescent="0.25">
      <c r="A135" s="1080"/>
      <c r="B135" s="1259"/>
      <c r="C135" s="1081"/>
      <c r="D135" s="1081"/>
      <c r="E135" s="1081"/>
      <c r="F135" s="1081"/>
      <c r="G135" s="1081"/>
      <c r="H135" s="1081"/>
      <c r="I135" s="1081"/>
      <c r="J135" s="1081"/>
      <c r="K135" s="1081"/>
      <c r="L135" s="1081"/>
      <c r="M135" s="1081"/>
      <c r="N135" s="1081"/>
      <c r="O135" s="1081"/>
      <c r="P135" s="1081"/>
      <c r="Q135" s="1267" t="s">
        <v>408</v>
      </c>
      <c r="R135" s="1268"/>
      <c r="S135" s="1268"/>
      <c r="T135" s="1268"/>
      <c r="U135" s="1268"/>
      <c r="V135" s="1268"/>
      <c r="W135" s="1268"/>
      <c r="X135" s="1268"/>
      <c r="Y135" s="1268"/>
      <c r="Z135" s="1268"/>
      <c r="AA135" s="1268"/>
      <c r="AB135" s="1268"/>
      <c r="AC135" s="1268"/>
      <c r="AD135" s="1268"/>
      <c r="AE135" s="1268"/>
      <c r="AF135" s="1269"/>
      <c r="AG135" s="1270"/>
      <c r="AH135" s="1081"/>
      <c r="AI135" s="1081"/>
      <c r="AJ135" s="1081"/>
      <c r="AK135" s="1081"/>
      <c r="AL135" s="1081"/>
      <c r="AM135" s="1081"/>
      <c r="AN135" s="1081"/>
      <c r="AO135" s="1081"/>
      <c r="AP135" s="1081"/>
    </row>
    <row r="136" spans="1:42" ht="25.5" customHeight="1" x14ac:dyDescent="0.2">
      <c r="A136" s="1256" t="s">
        <v>409</v>
      </c>
      <c r="B136" s="1258"/>
      <c r="C136" s="1258"/>
      <c r="D136" s="1258"/>
      <c r="E136" s="1258"/>
      <c r="F136" s="1258"/>
      <c r="G136" s="1258"/>
      <c r="H136" s="1258"/>
      <c r="I136" s="1258"/>
      <c r="J136" s="1258"/>
      <c r="K136" s="1258"/>
      <c r="L136" s="1258"/>
      <c r="M136" s="1258"/>
      <c r="N136" s="1258"/>
      <c r="O136" s="1258"/>
      <c r="P136" s="1258"/>
      <c r="Q136" s="1232"/>
      <c r="R136" s="1232"/>
      <c r="S136" s="1232"/>
      <c r="T136" s="1232"/>
      <c r="U136" s="1232"/>
      <c r="V136" s="1232"/>
      <c r="W136" s="1232"/>
      <c r="X136" s="1232"/>
      <c r="Y136" s="1232"/>
      <c r="Z136" s="1232"/>
      <c r="AA136" s="1232"/>
      <c r="AB136" s="1232"/>
      <c r="AC136" s="1232"/>
      <c r="AD136" s="1232"/>
      <c r="AE136" s="1232"/>
      <c r="AF136" s="1232"/>
      <c r="AG136" s="1258"/>
      <c r="AH136" s="1258"/>
      <c r="AI136" s="1258"/>
      <c r="AJ136" s="1258"/>
      <c r="AK136" s="1258"/>
      <c r="AL136" s="1258"/>
      <c r="AM136" s="1258"/>
      <c r="AN136" s="1258"/>
      <c r="AO136" s="1258"/>
      <c r="AP136" s="1258"/>
    </row>
    <row r="137" spans="1:42" ht="25.5" customHeight="1" x14ac:dyDescent="0.2">
      <c r="A137" s="1257"/>
      <c r="B137" s="1258"/>
      <c r="C137" s="1258"/>
      <c r="D137" s="1258"/>
      <c r="E137" s="1258"/>
      <c r="F137" s="1258"/>
      <c r="G137" s="1258"/>
      <c r="H137" s="1258"/>
      <c r="I137" s="1258"/>
      <c r="J137" s="1258"/>
      <c r="K137" s="1258"/>
      <c r="L137" s="1258"/>
      <c r="M137" s="1258"/>
      <c r="N137" s="1258"/>
      <c r="O137" s="1258"/>
      <c r="P137" s="1258"/>
      <c r="Q137" s="1258"/>
      <c r="R137" s="1258"/>
      <c r="S137" s="1258"/>
      <c r="T137" s="1258"/>
      <c r="U137" s="1258"/>
      <c r="V137" s="1258"/>
      <c r="W137" s="1258"/>
      <c r="X137" s="1258"/>
      <c r="Y137" s="1258"/>
      <c r="Z137" s="1258"/>
      <c r="AA137" s="1258"/>
      <c r="AB137" s="1258"/>
      <c r="AC137" s="1258"/>
      <c r="AD137" s="1258"/>
      <c r="AE137" s="1258"/>
      <c r="AF137" s="1258"/>
      <c r="AG137" s="1258"/>
      <c r="AH137" s="1258"/>
      <c r="AI137" s="1258"/>
      <c r="AJ137" s="1258"/>
      <c r="AK137" s="1258"/>
      <c r="AL137" s="1258"/>
      <c r="AM137" s="1258"/>
      <c r="AN137" s="1258"/>
      <c r="AO137" s="1258"/>
      <c r="AP137" s="1258"/>
    </row>
    <row r="138" spans="1:42" ht="28.5" customHeight="1" thickBot="1" x14ac:dyDescent="0.25">
      <c r="A138" s="184" t="s">
        <v>403</v>
      </c>
      <c r="B138" s="1167"/>
      <c r="C138" s="1168"/>
      <c r="D138" s="1168"/>
      <c r="E138" s="1168"/>
      <c r="F138" s="1168"/>
      <c r="G138" s="1168"/>
      <c r="H138" s="1168"/>
      <c r="I138" s="1168"/>
      <c r="J138" s="1169"/>
      <c r="K138" s="1170" t="s">
        <v>149</v>
      </c>
      <c r="L138" s="1171"/>
      <c r="M138" s="1258"/>
      <c r="N138" s="1258"/>
      <c r="O138" s="1258"/>
      <c r="P138" s="1258"/>
      <c r="Q138" s="1231"/>
      <c r="R138" s="1231"/>
      <c r="S138" s="1231"/>
      <c r="T138" s="1231"/>
      <c r="U138" s="1279" t="s">
        <v>704</v>
      </c>
      <c r="V138" s="1279"/>
      <c r="W138" s="1279"/>
      <c r="X138" s="1279"/>
      <c r="Y138" s="1279"/>
      <c r="Z138" s="1280"/>
      <c r="AA138" s="1280"/>
      <c r="AB138" s="1280"/>
      <c r="AC138" s="1280"/>
      <c r="AD138" s="1280"/>
      <c r="AE138" s="1280"/>
      <c r="AF138" s="1280"/>
      <c r="AG138" s="1281"/>
      <c r="AH138" s="1281"/>
      <c r="AI138" s="1281"/>
      <c r="AJ138" s="1278" t="s">
        <v>405</v>
      </c>
      <c r="AK138" s="1278"/>
      <c r="AL138" s="1278"/>
      <c r="AM138" s="1278"/>
      <c r="AN138" s="1278"/>
      <c r="AO138" s="1274"/>
      <c r="AP138" s="1275"/>
    </row>
    <row r="139" spans="1:42" ht="19.5" customHeight="1" thickBot="1" x14ac:dyDescent="0.25">
      <c r="A139" s="1080"/>
      <c r="B139" s="1259"/>
      <c r="C139" s="1081"/>
      <c r="D139" s="1081"/>
      <c r="E139" s="1081"/>
      <c r="F139" s="1081"/>
      <c r="G139" s="1081"/>
      <c r="H139" s="1081"/>
      <c r="I139" s="1081"/>
      <c r="J139" s="1081"/>
      <c r="K139" s="1081"/>
      <c r="L139" s="1081"/>
      <c r="M139" s="1081"/>
      <c r="N139" s="1081"/>
      <c r="O139" s="1081"/>
      <c r="P139" s="1081"/>
      <c r="Q139" s="1267" t="s">
        <v>410</v>
      </c>
      <c r="R139" s="1268"/>
      <c r="S139" s="1268"/>
      <c r="T139" s="1268"/>
      <c r="U139" s="1268"/>
      <c r="V139" s="1268"/>
      <c r="W139" s="1268"/>
      <c r="X139" s="1268"/>
      <c r="Y139" s="1268"/>
      <c r="Z139" s="1268"/>
      <c r="AA139" s="1268"/>
      <c r="AB139" s="1268"/>
      <c r="AC139" s="1268"/>
      <c r="AD139" s="1268"/>
      <c r="AE139" s="1268"/>
      <c r="AF139" s="1269"/>
      <c r="AG139" s="1270"/>
      <c r="AH139" s="1081"/>
      <c r="AI139" s="1081"/>
      <c r="AJ139" s="1081"/>
      <c r="AK139" s="1081"/>
      <c r="AL139" s="1081"/>
      <c r="AM139" s="1081"/>
      <c r="AN139" s="1081"/>
      <c r="AO139" s="1081"/>
      <c r="AP139" s="1081"/>
    </row>
    <row r="140" spans="1:42" ht="25.5" customHeight="1" x14ac:dyDescent="0.2">
      <c r="A140" s="1256" t="s">
        <v>706</v>
      </c>
      <c r="B140" s="1258"/>
      <c r="C140" s="1258"/>
      <c r="D140" s="1258"/>
      <c r="E140" s="1258"/>
      <c r="F140" s="1258"/>
      <c r="G140" s="1258"/>
      <c r="H140" s="1258"/>
      <c r="I140" s="1258"/>
      <c r="J140" s="1258"/>
      <c r="K140" s="1258"/>
      <c r="L140" s="1258"/>
      <c r="M140" s="1258"/>
      <c r="N140" s="1258"/>
      <c r="O140" s="1258"/>
      <c r="P140" s="1258"/>
      <c r="Q140" s="1232"/>
      <c r="R140" s="1232"/>
      <c r="S140" s="1232"/>
      <c r="T140" s="1232"/>
      <c r="U140" s="1232"/>
      <c r="V140" s="1232"/>
      <c r="W140" s="1232"/>
      <c r="X140" s="1232"/>
      <c r="Y140" s="1232"/>
      <c r="Z140" s="1232"/>
      <c r="AA140" s="1232"/>
      <c r="AB140" s="1232"/>
      <c r="AC140" s="1232"/>
      <c r="AD140" s="1232"/>
      <c r="AE140" s="1232"/>
      <c r="AF140" s="1232"/>
      <c r="AG140" s="1258"/>
      <c r="AH140" s="1258"/>
      <c r="AI140" s="1258"/>
      <c r="AJ140" s="1258"/>
      <c r="AK140" s="1258"/>
      <c r="AL140" s="1258"/>
      <c r="AM140" s="1258"/>
      <c r="AN140" s="1258"/>
      <c r="AO140" s="1258"/>
      <c r="AP140" s="1258"/>
    </row>
    <row r="141" spans="1:42" ht="25.5" customHeight="1" x14ac:dyDescent="0.2">
      <c r="A141" s="1257"/>
      <c r="B141" s="1258"/>
      <c r="C141" s="1258"/>
      <c r="D141" s="1258"/>
      <c r="E141" s="1258"/>
      <c r="F141" s="1258"/>
      <c r="G141" s="1258"/>
      <c r="H141" s="1258"/>
      <c r="I141" s="1258"/>
      <c r="J141" s="1258"/>
      <c r="K141" s="1258"/>
      <c r="L141" s="1258"/>
      <c r="M141" s="1258"/>
      <c r="N141" s="1258"/>
      <c r="O141" s="1258"/>
      <c r="P141" s="1258"/>
      <c r="Q141" s="1258"/>
      <c r="R141" s="1258"/>
      <c r="S141" s="1258"/>
      <c r="T141" s="1258"/>
      <c r="U141" s="1258"/>
      <c r="V141" s="1258"/>
      <c r="W141" s="1258"/>
      <c r="X141" s="1258"/>
      <c r="Y141" s="1258"/>
      <c r="Z141" s="1258"/>
      <c r="AA141" s="1258"/>
      <c r="AB141" s="1258"/>
      <c r="AC141" s="1258"/>
      <c r="AD141" s="1258"/>
      <c r="AE141" s="1258"/>
      <c r="AF141" s="1258"/>
      <c r="AG141" s="1258"/>
      <c r="AH141" s="1258"/>
      <c r="AI141" s="1258"/>
      <c r="AJ141" s="1258"/>
      <c r="AK141" s="1258"/>
      <c r="AL141" s="1258"/>
      <c r="AM141" s="1258"/>
      <c r="AN141" s="1258"/>
      <c r="AO141" s="1258"/>
      <c r="AP141" s="1258"/>
    </row>
    <row r="142" spans="1:42" ht="28.5" customHeight="1" thickBot="1" x14ac:dyDescent="0.25">
      <c r="A142" s="184" t="s">
        <v>403</v>
      </c>
      <c r="B142" s="1167"/>
      <c r="C142" s="1168"/>
      <c r="D142" s="1168"/>
      <c r="E142" s="1168"/>
      <c r="F142" s="1168"/>
      <c r="G142" s="1168"/>
      <c r="H142" s="1168"/>
      <c r="I142" s="1168"/>
      <c r="J142" s="1169"/>
      <c r="K142" s="1170" t="s">
        <v>149</v>
      </c>
      <c r="L142" s="1171"/>
      <c r="M142" s="1258"/>
      <c r="N142" s="1258"/>
      <c r="O142" s="1258"/>
      <c r="P142" s="1258"/>
      <c r="Q142" s="1231"/>
      <c r="R142" s="1231"/>
      <c r="S142" s="1231"/>
      <c r="T142" s="1231"/>
      <c r="U142" s="1279" t="s">
        <v>704</v>
      </c>
      <c r="V142" s="1279"/>
      <c r="W142" s="1279"/>
      <c r="X142" s="1279"/>
      <c r="Y142" s="1279"/>
      <c r="Z142" s="1280"/>
      <c r="AA142" s="1280"/>
      <c r="AB142" s="1280"/>
      <c r="AC142" s="1280"/>
      <c r="AD142" s="1280"/>
      <c r="AE142" s="1280"/>
      <c r="AF142" s="1280"/>
      <c r="AG142" s="1281"/>
      <c r="AH142" s="1281"/>
      <c r="AI142" s="1281"/>
      <c r="AJ142" s="1278" t="s">
        <v>405</v>
      </c>
      <c r="AK142" s="1278"/>
      <c r="AL142" s="1278"/>
      <c r="AM142" s="1278"/>
      <c r="AN142" s="1278"/>
      <c r="AO142" s="1274"/>
      <c r="AP142" s="1275"/>
    </row>
    <row r="143" spans="1:42" ht="19.5" customHeight="1" thickBot="1" x14ac:dyDescent="0.25">
      <c r="A143" s="1080"/>
      <c r="B143" s="1259"/>
      <c r="C143" s="1081"/>
      <c r="D143" s="1081"/>
      <c r="E143" s="1081"/>
      <c r="F143" s="1081"/>
      <c r="G143" s="1081"/>
      <c r="H143" s="1081"/>
      <c r="I143" s="1081"/>
      <c r="J143" s="1081"/>
      <c r="K143" s="1081"/>
      <c r="L143" s="1081"/>
      <c r="M143" s="1081"/>
      <c r="N143" s="1081"/>
      <c r="O143" s="1081"/>
      <c r="P143" s="1081"/>
      <c r="Q143" s="1267" t="s">
        <v>412</v>
      </c>
      <c r="R143" s="1268"/>
      <c r="S143" s="1268"/>
      <c r="T143" s="1268"/>
      <c r="U143" s="1268"/>
      <c r="V143" s="1268"/>
      <c r="W143" s="1268"/>
      <c r="X143" s="1268"/>
      <c r="Y143" s="1268"/>
      <c r="Z143" s="1268"/>
      <c r="AA143" s="1268"/>
      <c r="AB143" s="1268"/>
      <c r="AC143" s="1268"/>
      <c r="AD143" s="1268"/>
      <c r="AE143" s="1268"/>
      <c r="AF143" s="1269"/>
      <c r="AG143" s="1270"/>
      <c r="AH143" s="1081"/>
      <c r="AI143" s="1081"/>
      <c r="AJ143" s="1081"/>
      <c r="AK143" s="1081"/>
      <c r="AL143" s="1081"/>
      <c r="AM143" s="1081"/>
      <c r="AN143" s="1081"/>
      <c r="AO143" s="1081"/>
      <c r="AP143" s="1081"/>
    </row>
    <row r="144" spans="1:42" ht="25.5" customHeight="1" x14ac:dyDescent="0.2">
      <c r="A144" s="1256" t="s">
        <v>480</v>
      </c>
      <c r="B144" s="1258"/>
      <c r="C144" s="1258"/>
      <c r="D144" s="1258"/>
      <c r="E144" s="1258"/>
      <c r="F144" s="1258"/>
      <c r="G144" s="1258"/>
      <c r="H144" s="1258"/>
      <c r="I144" s="1258"/>
      <c r="J144" s="1258"/>
      <c r="K144" s="1258"/>
      <c r="L144" s="1258"/>
      <c r="M144" s="1258"/>
      <c r="N144" s="1258"/>
      <c r="O144" s="1258"/>
      <c r="P144" s="1258"/>
      <c r="Q144" s="1232"/>
      <c r="R144" s="1232"/>
      <c r="S144" s="1232"/>
      <c r="T144" s="1232"/>
      <c r="U144" s="1232"/>
      <c r="V144" s="1232"/>
      <c r="W144" s="1232"/>
      <c r="X144" s="1232"/>
      <c r="Y144" s="1232"/>
      <c r="Z144" s="1232"/>
      <c r="AA144" s="1232"/>
      <c r="AB144" s="1232"/>
      <c r="AC144" s="1232"/>
      <c r="AD144" s="1232"/>
      <c r="AE144" s="1232"/>
      <c r="AF144" s="1232"/>
      <c r="AG144" s="1258"/>
      <c r="AH144" s="1258"/>
      <c r="AI144" s="1258"/>
      <c r="AJ144" s="1258"/>
      <c r="AK144" s="1258"/>
      <c r="AL144" s="1258"/>
      <c r="AM144" s="1258"/>
      <c r="AN144" s="1258"/>
      <c r="AO144" s="1258"/>
      <c r="AP144" s="1258"/>
    </row>
    <row r="145" spans="1:42" ht="25.5" customHeight="1" x14ac:dyDescent="0.2">
      <c r="A145" s="1257"/>
      <c r="B145" s="1258"/>
      <c r="C145" s="1258"/>
      <c r="D145" s="1258"/>
      <c r="E145" s="1258"/>
      <c r="F145" s="1258"/>
      <c r="G145" s="1258"/>
      <c r="H145" s="1258"/>
      <c r="I145" s="1258"/>
      <c r="J145" s="1258"/>
      <c r="K145" s="1258"/>
      <c r="L145" s="1258"/>
      <c r="M145" s="1258"/>
      <c r="N145" s="1258"/>
      <c r="O145" s="1258"/>
      <c r="P145" s="1258"/>
      <c r="Q145" s="1258"/>
      <c r="R145" s="1258"/>
      <c r="S145" s="1258"/>
      <c r="T145" s="1258"/>
      <c r="U145" s="1258"/>
      <c r="V145" s="1258"/>
      <c r="W145" s="1258"/>
      <c r="X145" s="1258"/>
      <c r="Y145" s="1258"/>
      <c r="Z145" s="1258"/>
      <c r="AA145" s="1258"/>
      <c r="AB145" s="1258"/>
      <c r="AC145" s="1258"/>
      <c r="AD145" s="1258"/>
      <c r="AE145" s="1258"/>
      <c r="AF145" s="1258"/>
      <c r="AG145" s="1258"/>
      <c r="AH145" s="1258"/>
      <c r="AI145" s="1258"/>
      <c r="AJ145" s="1258"/>
      <c r="AK145" s="1258"/>
      <c r="AL145" s="1258"/>
      <c r="AM145" s="1258"/>
      <c r="AN145" s="1258"/>
      <c r="AO145" s="1258"/>
      <c r="AP145" s="1258"/>
    </row>
    <row r="146" spans="1:42" ht="28.5" customHeight="1" x14ac:dyDescent="0.2">
      <c r="A146" s="184" t="s">
        <v>403</v>
      </c>
      <c r="B146" s="1167"/>
      <c r="C146" s="1168"/>
      <c r="D146" s="1168"/>
      <c r="E146" s="1168"/>
      <c r="F146" s="1168"/>
      <c r="G146" s="1168"/>
      <c r="H146" s="1168"/>
      <c r="I146" s="1168"/>
      <c r="J146" s="1169"/>
      <c r="K146" s="1170" t="s">
        <v>149</v>
      </c>
      <c r="L146" s="1171"/>
      <c r="M146" s="1258"/>
      <c r="N146" s="1258"/>
      <c r="O146" s="1258"/>
      <c r="P146" s="1258"/>
      <c r="Q146" s="1231"/>
      <c r="R146" s="1231"/>
      <c r="S146" s="1231"/>
      <c r="T146" s="1231"/>
      <c r="U146" s="1279" t="s">
        <v>704</v>
      </c>
      <c r="V146" s="1279"/>
      <c r="W146" s="1279"/>
      <c r="X146" s="1279"/>
      <c r="Y146" s="1279"/>
      <c r="Z146" s="1280"/>
      <c r="AA146" s="1280"/>
      <c r="AB146" s="1280"/>
      <c r="AC146" s="1280"/>
      <c r="AD146" s="1280"/>
      <c r="AE146" s="1280"/>
      <c r="AF146" s="1280"/>
      <c r="AG146" s="1281"/>
      <c r="AH146" s="1281"/>
      <c r="AI146" s="1281"/>
      <c r="AJ146" s="1278" t="s">
        <v>405</v>
      </c>
      <c r="AK146" s="1278"/>
      <c r="AL146" s="1278"/>
      <c r="AM146" s="1278"/>
      <c r="AN146" s="1278"/>
      <c r="AO146" s="1274"/>
      <c r="AP146" s="1275"/>
    </row>
    <row r="147" spans="1:42" x14ac:dyDescent="0.2">
      <c r="A147" s="86"/>
      <c r="B147" s="86"/>
      <c r="C147" s="86"/>
      <c r="D147" s="86"/>
      <c r="E147" s="159"/>
      <c r="F147" s="159"/>
      <c r="G147" s="159"/>
      <c r="H147" s="159"/>
      <c r="I147" s="159"/>
      <c r="J147" s="159"/>
      <c r="K147" s="159"/>
      <c r="L147" s="159"/>
      <c r="M147" s="159"/>
      <c r="N147" s="87"/>
      <c r="O147" s="87"/>
      <c r="P147" s="88"/>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88"/>
      <c r="AN147" s="87"/>
      <c r="AO147" s="87"/>
      <c r="AP147" s="113"/>
    </row>
    <row r="148" spans="1:42" ht="15.75" x14ac:dyDescent="0.25">
      <c r="A148" s="1276" t="s">
        <v>707</v>
      </c>
      <c r="B148" s="1277"/>
      <c r="C148" s="1277"/>
      <c r="D148" s="1277"/>
      <c r="E148" s="160"/>
      <c r="F148" s="161"/>
      <c r="G148" s="161"/>
      <c r="H148" s="161"/>
      <c r="I148" s="161"/>
      <c r="J148" s="161"/>
      <c r="K148" s="161"/>
      <c r="L148" s="161"/>
      <c r="M148" s="161"/>
      <c r="N148" s="161"/>
      <c r="O148" s="161"/>
      <c r="P148" s="161"/>
      <c r="Q148" s="161"/>
      <c r="R148" s="161"/>
      <c r="S148" s="161"/>
      <c r="T148" s="161"/>
      <c r="U148" s="161"/>
      <c r="V148" s="161"/>
      <c r="W148" s="161"/>
      <c r="X148" s="161"/>
      <c r="Y148" s="161"/>
      <c r="Z148" s="161"/>
      <c r="AA148" s="161"/>
      <c r="AB148" s="161"/>
      <c r="AC148" s="161"/>
      <c r="AD148" s="161"/>
      <c r="AE148" s="161"/>
      <c r="AF148" s="161"/>
      <c r="AG148" s="161"/>
      <c r="AH148" s="161"/>
      <c r="AI148" s="161"/>
      <c r="AJ148" s="161"/>
      <c r="AK148" s="161"/>
      <c r="AL148" s="161"/>
      <c r="AM148" s="161"/>
      <c r="AN148" s="161"/>
      <c r="AO148" s="162"/>
      <c r="AP148" s="113"/>
    </row>
    <row r="149" spans="1:42" ht="15.75" x14ac:dyDescent="0.25">
      <c r="A149" s="1271" t="s">
        <v>708</v>
      </c>
      <c r="B149" s="1272"/>
      <c r="C149" s="1272"/>
      <c r="D149" s="1272"/>
      <c r="E149" s="163"/>
      <c r="F149" s="159"/>
      <c r="G149" s="159"/>
      <c r="H149" s="159"/>
      <c r="I149" s="159"/>
      <c r="J149" s="159"/>
      <c r="K149" s="159"/>
      <c r="L149" s="159"/>
      <c r="M149" s="159"/>
      <c r="N149" s="159"/>
      <c r="O149" s="159"/>
      <c r="P149" s="159"/>
      <c r="Q149" s="159"/>
      <c r="R149" s="159"/>
      <c r="S149" s="159"/>
      <c r="T149" s="159"/>
      <c r="U149" s="159"/>
      <c r="V149" s="159"/>
      <c r="W149" s="159"/>
      <c r="X149" s="159"/>
      <c r="Y149" s="159"/>
      <c r="Z149" s="159"/>
      <c r="AA149" s="159"/>
      <c r="AB149" s="159"/>
      <c r="AC149" s="159"/>
      <c r="AD149" s="159"/>
      <c r="AE149" s="159"/>
      <c r="AF149" s="159"/>
      <c r="AG149" s="159"/>
      <c r="AH149" s="159"/>
      <c r="AI149" s="159"/>
      <c r="AJ149" s="159"/>
      <c r="AK149" s="159"/>
      <c r="AL149" s="159"/>
      <c r="AM149" s="159"/>
      <c r="AN149" s="159"/>
      <c r="AO149" s="164"/>
      <c r="AP149" s="113"/>
    </row>
    <row r="150" spans="1:42" ht="15.75" x14ac:dyDescent="0.25">
      <c r="A150" s="165" t="s">
        <v>709</v>
      </c>
      <c r="B150" s="166"/>
      <c r="C150" s="166"/>
      <c r="D150" s="166"/>
      <c r="E150" s="167"/>
      <c r="F150" s="168"/>
      <c r="G150" s="168"/>
      <c r="H150" s="168"/>
      <c r="I150" s="168"/>
      <c r="J150" s="168"/>
      <c r="K150" s="168"/>
      <c r="L150" s="168"/>
      <c r="M150" s="168"/>
      <c r="N150" s="168"/>
      <c r="O150" s="168"/>
      <c r="P150" s="168"/>
      <c r="Q150" s="168"/>
      <c r="R150" s="168"/>
      <c r="S150" s="168"/>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9"/>
      <c r="AP150" s="113"/>
    </row>
  </sheetData>
  <autoFilter ref="A13:AP53">
    <filterColumn colId="15" showButton="0"/>
    <filterColumn colId="17"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40" showButton="0"/>
  </autoFilter>
  <mergeCells count="652">
    <mergeCell ref="AH48:AI48"/>
    <mergeCell ref="AJ48:AK48"/>
    <mergeCell ref="AL48:AM48"/>
    <mergeCell ref="P48:Q48"/>
    <mergeCell ref="R48:S48"/>
    <mergeCell ref="T48:U48"/>
    <mergeCell ref="V48:W48"/>
    <mergeCell ref="X48:Y48"/>
    <mergeCell ref="Z48:AA48"/>
    <mergeCell ref="AB48:AC48"/>
    <mergeCell ref="T25:U25"/>
    <mergeCell ref="V25:W25"/>
    <mergeCell ref="X25:Y25"/>
    <mergeCell ref="Z25:AA25"/>
    <mergeCell ref="AB24:AC24"/>
    <mergeCell ref="AB25:AC25"/>
    <mergeCell ref="AB23:AC23"/>
    <mergeCell ref="AD48:AE48"/>
    <mergeCell ref="AF48:AG48"/>
    <mergeCell ref="V47:W47"/>
    <mergeCell ref="X47:Y47"/>
    <mergeCell ref="Z47:AA47"/>
    <mergeCell ref="AB32:AC32"/>
    <mergeCell ref="AD32:AE32"/>
    <mergeCell ref="V35:W35"/>
    <mergeCell ref="X35:Y35"/>
    <mergeCell ref="Z35:AA35"/>
    <mergeCell ref="X44:Y44"/>
    <mergeCell ref="Z44:AA44"/>
    <mergeCell ref="AF44:AG44"/>
    <mergeCell ref="AB44:AC44"/>
    <mergeCell ref="T28:U28"/>
    <mergeCell ref="V28:W28"/>
    <mergeCell ref="X28:Y28"/>
    <mergeCell ref="AL33:AM33"/>
    <mergeCell ref="P34:Q34"/>
    <mergeCell ref="P37:Q37"/>
    <mergeCell ref="R37:S37"/>
    <mergeCell ref="T37:U37"/>
    <mergeCell ref="V37:W37"/>
    <mergeCell ref="X37:Y37"/>
    <mergeCell ref="P38:Q38"/>
    <mergeCell ref="R38:S38"/>
    <mergeCell ref="T38:U38"/>
    <mergeCell ref="V38:W38"/>
    <mergeCell ref="X38:Y38"/>
    <mergeCell ref="Z38:AA38"/>
    <mergeCell ref="AB38:AC38"/>
    <mergeCell ref="AH35:AI35"/>
    <mergeCell ref="AB36:AC36"/>
    <mergeCell ref="Z37:AA37"/>
    <mergeCell ref="AB37:AC37"/>
    <mergeCell ref="AD37:AE37"/>
    <mergeCell ref="AF37:AG37"/>
    <mergeCell ref="AH37:AI37"/>
    <mergeCell ref="AD33:AE33"/>
    <mergeCell ref="AF33:AG33"/>
    <mergeCell ref="AL38:AM38"/>
    <mergeCell ref="AJ40:AK40"/>
    <mergeCell ref="AL40:AM40"/>
    <mergeCell ref="P40:Q40"/>
    <mergeCell ref="R40:S40"/>
    <mergeCell ref="T40:U40"/>
    <mergeCell ref="V40:W40"/>
    <mergeCell ref="X40:Y40"/>
    <mergeCell ref="Z40:AA40"/>
    <mergeCell ref="AB40:AC40"/>
    <mergeCell ref="AL41:AM41"/>
    <mergeCell ref="P41:Q41"/>
    <mergeCell ref="R41:S41"/>
    <mergeCell ref="T41:U41"/>
    <mergeCell ref="V41:W41"/>
    <mergeCell ref="X41:Y41"/>
    <mergeCell ref="Z41:AA41"/>
    <mergeCell ref="AB41:AC41"/>
    <mergeCell ref="AD41:AE41"/>
    <mergeCell ref="AJ41:AK41"/>
    <mergeCell ref="P45:Q45"/>
    <mergeCell ref="R45:S45"/>
    <mergeCell ref="T45:U45"/>
    <mergeCell ref="V45:W45"/>
    <mergeCell ref="AH41:AI41"/>
    <mergeCell ref="AF41:AG41"/>
    <mergeCell ref="AD39:AE39"/>
    <mergeCell ref="AF39:AG39"/>
    <mergeCell ref="AF40:AG40"/>
    <mergeCell ref="X45:Y45"/>
    <mergeCell ref="Z45:AA45"/>
    <mergeCell ref="AB45:AC45"/>
    <mergeCell ref="AD45:AE45"/>
    <mergeCell ref="AF45:AG45"/>
    <mergeCell ref="V43:W43"/>
    <mergeCell ref="AD40:AE40"/>
    <mergeCell ref="X43:Y43"/>
    <mergeCell ref="Z43:AA43"/>
    <mergeCell ref="AB42:AC42"/>
    <mergeCell ref="AD42:AE42"/>
    <mergeCell ref="AF42:AG42"/>
    <mergeCell ref="AH43:AI43"/>
    <mergeCell ref="P42:Q42"/>
    <mergeCell ref="V44:W44"/>
    <mergeCell ref="AL46:AM46"/>
    <mergeCell ref="P46:Q46"/>
    <mergeCell ref="R46:S46"/>
    <mergeCell ref="T46:U46"/>
    <mergeCell ref="V46:W46"/>
    <mergeCell ref="X46:Y46"/>
    <mergeCell ref="Z46:AA46"/>
    <mergeCell ref="AD46:AE46"/>
    <mergeCell ref="AF46:AG46"/>
    <mergeCell ref="AH46:AI46"/>
    <mergeCell ref="AJ46:AK46"/>
    <mergeCell ref="AJ134:AN134"/>
    <mergeCell ref="AO134:AP134"/>
    <mergeCell ref="M138:T138"/>
    <mergeCell ref="U138:Y138"/>
    <mergeCell ref="Z138:AI138"/>
    <mergeCell ref="AJ138:AN138"/>
    <mergeCell ref="AO138:AP138"/>
    <mergeCell ref="Q135:AF135"/>
    <mergeCell ref="AG135:AP135"/>
    <mergeCell ref="B136:AP137"/>
    <mergeCell ref="B138:J138"/>
    <mergeCell ref="K138:L138"/>
    <mergeCell ref="M134:T134"/>
    <mergeCell ref="U134:Y134"/>
    <mergeCell ref="Z134:AI134"/>
    <mergeCell ref="AG131:AP131"/>
    <mergeCell ref="Z130:AI130"/>
    <mergeCell ref="U130:Y130"/>
    <mergeCell ref="AH52:AI52"/>
    <mergeCell ref="AB46:AC46"/>
    <mergeCell ref="M146:T146"/>
    <mergeCell ref="U146:Y146"/>
    <mergeCell ref="Z146:AI146"/>
    <mergeCell ref="AJ146:AN146"/>
    <mergeCell ref="AB47:AC47"/>
    <mergeCell ref="AD47:AE47"/>
    <mergeCell ref="AF47:AG47"/>
    <mergeCell ref="AH47:AI47"/>
    <mergeCell ref="AJ47:AK47"/>
    <mergeCell ref="AL47:AM47"/>
    <mergeCell ref="P47:Q47"/>
    <mergeCell ref="R47:S47"/>
    <mergeCell ref="T47:U47"/>
    <mergeCell ref="AO130:AP130"/>
    <mergeCell ref="B132:AP133"/>
    <mergeCell ref="AH53:AI53"/>
    <mergeCell ref="T53:U53"/>
    <mergeCell ref="V53:W53"/>
    <mergeCell ref="AJ53:AK53"/>
    <mergeCell ref="B142:J142"/>
    <mergeCell ref="K142:L142"/>
    <mergeCell ref="B146:J146"/>
    <mergeCell ref="K146:L146"/>
    <mergeCell ref="B140:AP141"/>
    <mergeCell ref="B144:AP145"/>
    <mergeCell ref="M142:T142"/>
    <mergeCell ref="U142:Y142"/>
    <mergeCell ref="Z142:AI142"/>
    <mergeCell ref="AJ142:AN142"/>
    <mergeCell ref="P19:Q19"/>
    <mergeCell ref="R19:S19"/>
    <mergeCell ref="T19:U19"/>
    <mergeCell ref="V19:W19"/>
    <mergeCell ref="X19:Y19"/>
    <mergeCell ref="Z19:AA19"/>
    <mergeCell ref="AB19:AC19"/>
    <mergeCell ref="P26:Q26"/>
    <mergeCell ref="R26:S26"/>
    <mergeCell ref="T26:U26"/>
    <mergeCell ref="V26:W26"/>
    <mergeCell ref="X26:Y26"/>
    <mergeCell ref="Z26:AA26"/>
    <mergeCell ref="AB26:AC26"/>
    <mergeCell ref="P22:Q22"/>
    <mergeCell ref="R22:S22"/>
    <mergeCell ref="V22:W22"/>
    <mergeCell ref="X22:Y22"/>
    <mergeCell ref="Z22:AA22"/>
    <mergeCell ref="AB22:AC22"/>
    <mergeCell ref="P25:Q25"/>
    <mergeCell ref="R25:S25"/>
    <mergeCell ref="R20:S20"/>
    <mergeCell ref="T20:U20"/>
    <mergeCell ref="A149:D149"/>
    <mergeCell ref="M8:M11"/>
    <mergeCell ref="A144:A145"/>
    <mergeCell ref="AO146:AP146"/>
    <mergeCell ref="AO142:AP142"/>
    <mergeCell ref="A143:P143"/>
    <mergeCell ref="Q143:AF143"/>
    <mergeCell ref="AG143:AP143"/>
    <mergeCell ref="A139:P139"/>
    <mergeCell ref="Q139:AF139"/>
    <mergeCell ref="AH32:AI32"/>
    <mergeCell ref="AJ32:AK32"/>
    <mergeCell ref="AL32:AM32"/>
    <mergeCell ref="AH34:AI34"/>
    <mergeCell ref="AJ34:AK34"/>
    <mergeCell ref="A148:D148"/>
    <mergeCell ref="AG139:AP139"/>
    <mergeCell ref="A140:A141"/>
    <mergeCell ref="AJ130:AN130"/>
    <mergeCell ref="A136:A137"/>
    <mergeCell ref="A135:P135"/>
    <mergeCell ref="AD19:AE19"/>
    <mergeCell ref="AF52:AG52"/>
    <mergeCell ref="AF53:AG53"/>
    <mergeCell ref="AL53:AM53"/>
    <mergeCell ref="A132:A133"/>
    <mergeCell ref="A128:A129"/>
    <mergeCell ref="M130:T130"/>
    <mergeCell ref="A131:P131"/>
    <mergeCell ref="Q131:AF131"/>
    <mergeCell ref="AJ51:AK51"/>
    <mergeCell ref="AL51:AM51"/>
    <mergeCell ref="AB51:AC51"/>
    <mergeCell ref="AD51:AE51"/>
    <mergeCell ref="AF51:AG51"/>
    <mergeCell ref="B128:AP129"/>
    <mergeCell ref="D53:I53"/>
    <mergeCell ref="J53:O53"/>
    <mergeCell ref="P53:Q53"/>
    <mergeCell ref="R53:S53"/>
    <mergeCell ref="A126:AP126"/>
    <mergeCell ref="A127:P127"/>
    <mergeCell ref="Q127:AF127"/>
    <mergeCell ref="AG127:AP127"/>
    <mergeCell ref="X53:Y53"/>
    <mergeCell ref="Z53:AA53"/>
    <mergeCell ref="AB53:AC53"/>
    <mergeCell ref="AD53:AE53"/>
    <mergeCell ref="T52:U52"/>
    <mergeCell ref="M52:O52"/>
    <mergeCell ref="AJ52:AK52"/>
    <mergeCell ref="AL52:AM52"/>
    <mergeCell ref="AB52:AC52"/>
    <mergeCell ref="AD52:AE52"/>
    <mergeCell ref="AL39:AM39"/>
    <mergeCell ref="P39:Q39"/>
    <mergeCell ref="R39:S39"/>
    <mergeCell ref="T39:U39"/>
    <mergeCell ref="V39:W39"/>
    <mergeCell ref="X39:Y39"/>
    <mergeCell ref="Z39:AA39"/>
    <mergeCell ref="AB39:AC39"/>
    <mergeCell ref="AH39:AI39"/>
    <mergeCell ref="V52:W52"/>
    <mergeCell ref="X52:Y52"/>
    <mergeCell ref="Z52:AA52"/>
    <mergeCell ref="V51:W51"/>
    <mergeCell ref="X51:Y51"/>
    <mergeCell ref="Z51:AA51"/>
    <mergeCell ref="AJ39:AK39"/>
    <mergeCell ref="V42:W42"/>
    <mergeCell ref="X42:Y42"/>
    <mergeCell ref="AJ43:AK43"/>
    <mergeCell ref="AH44:AI44"/>
    <mergeCell ref="AH51:AI51"/>
    <mergeCell ref="AL37:AM37"/>
    <mergeCell ref="AD36:AE36"/>
    <mergeCell ref="AF36:AG36"/>
    <mergeCell ref="AH36:AI36"/>
    <mergeCell ref="AL36:AM36"/>
    <mergeCell ref="AB30:AC30"/>
    <mergeCell ref="AD30:AE30"/>
    <mergeCell ref="AF30:AG30"/>
    <mergeCell ref="AJ36:AK36"/>
    <mergeCell ref="AL45:AM45"/>
    <mergeCell ref="AH42:AI42"/>
    <mergeCell ref="AJ42:AK42"/>
    <mergeCell ref="AL42:AM42"/>
    <mergeCell ref="AH45:AI45"/>
    <mergeCell ref="AJ45:AK45"/>
    <mergeCell ref="AF31:AG31"/>
    <mergeCell ref="AD38:AE38"/>
    <mergeCell ref="AF38:AG38"/>
    <mergeCell ref="AH38:AI38"/>
    <mergeCell ref="AJ38:AK38"/>
    <mergeCell ref="AH31:AI31"/>
    <mergeCell ref="AJ35:AK35"/>
    <mergeCell ref="AB34:AC34"/>
    <mergeCell ref="AD34:AE34"/>
    <mergeCell ref="AF34:AG34"/>
    <mergeCell ref="V17:W17"/>
    <mergeCell ref="X17:Y17"/>
    <mergeCell ref="Z17:AA17"/>
    <mergeCell ref="X16:Y16"/>
    <mergeCell ref="Z16:AA16"/>
    <mergeCell ref="AB16:AC16"/>
    <mergeCell ref="AJ31:AK31"/>
    <mergeCell ref="AF27:AG27"/>
    <mergeCell ref="AD24:AE24"/>
    <mergeCell ref="AD25:AE25"/>
    <mergeCell ref="AJ33:AK33"/>
    <mergeCell ref="AH28:AI28"/>
    <mergeCell ref="AJ28:AK28"/>
    <mergeCell ref="Z28:AA28"/>
    <mergeCell ref="AB28:AC28"/>
    <mergeCell ref="AD28:AE28"/>
    <mergeCell ref="AF28:AG28"/>
    <mergeCell ref="AH33:AI33"/>
    <mergeCell ref="AO16:AO17"/>
    <mergeCell ref="R16:S16"/>
    <mergeCell ref="T16:U16"/>
    <mergeCell ref="V16:W16"/>
    <mergeCell ref="AD16:AE16"/>
    <mergeCell ref="AF16:AG16"/>
    <mergeCell ref="AH16:AI16"/>
    <mergeCell ref="AB17:AC17"/>
    <mergeCell ref="AD17:AE17"/>
    <mergeCell ref="AF17:AG17"/>
    <mergeCell ref="AH17:AI17"/>
    <mergeCell ref="AJ17:AK17"/>
    <mergeCell ref="AL17:AM17"/>
    <mergeCell ref="AJ16:AK16"/>
    <mergeCell ref="T17:U17"/>
    <mergeCell ref="N16:N17"/>
    <mergeCell ref="O16:O17"/>
    <mergeCell ref="P16:Q16"/>
    <mergeCell ref="A14:A15"/>
    <mergeCell ref="AO14:AO15"/>
    <mergeCell ref="AP14:AP15"/>
    <mergeCell ref="P15:Q15"/>
    <mergeCell ref="R15:S15"/>
    <mergeCell ref="T15:U15"/>
    <mergeCell ref="V15:W15"/>
    <mergeCell ref="M14:M15"/>
    <mergeCell ref="N14:N15"/>
    <mergeCell ref="AJ15:AK15"/>
    <mergeCell ref="AJ14:AK14"/>
    <mergeCell ref="AL14:AM14"/>
    <mergeCell ref="AL15:AM15"/>
    <mergeCell ref="O14:O15"/>
    <mergeCell ref="G14:G15"/>
    <mergeCell ref="H14:H15"/>
    <mergeCell ref="I14:I15"/>
    <mergeCell ref="J14:J15"/>
    <mergeCell ref="AP16:AP17"/>
    <mergeCell ref="P17:Q17"/>
    <mergeCell ref="R17:S17"/>
    <mergeCell ref="F16:F17"/>
    <mergeCell ref="G16:G17"/>
    <mergeCell ref="H16:H17"/>
    <mergeCell ref="I16:I17"/>
    <mergeCell ref="J16:J17"/>
    <mergeCell ref="M16:M17"/>
    <mergeCell ref="A16:A17"/>
    <mergeCell ref="B16:B17"/>
    <mergeCell ref="C16:C17"/>
    <mergeCell ref="D16:D17"/>
    <mergeCell ref="E16:E17"/>
    <mergeCell ref="K16:K17"/>
    <mergeCell ref="L16:L17"/>
    <mergeCell ref="P7:Q7"/>
    <mergeCell ref="B14:B15"/>
    <mergeCell ref="C14:C15"/>
    <mergeCell ref="D14:D15"/>
    <mergeCell ref="E14:E15"/>
    <mergeCell ref="F14:F15"/>
    <mergeCell ref="G12:G13"/>
    <mergeCell ref="AF14:AG14"/>
    <mergeCell ref="AH14:AI14"/>
    <mergeCell ref="P14:Q14"/>
    <mergeCell ref="R14:S14"/>
    <mergeCell ref="T14:U14"/>
    <mergeCell ref="V14:W14"/>
    <mergeCell ref="X14:Y14"/>
    <mergeCell ref="X15:Y15"/>
    <mergeCell ref="Z15:AA15"/>
    <mergeCell ref="AB15:AC15"/>
    <mergeCell ref="Z14:AA14"/>
    <mergeCell ref="AB14:AC14"/>
    <mergeCell ref="AD14:AE14"/>
    <mergeCell ref="AD15:AE15"/>
    <mergeCell ref="L14:L15"/>
    <mergeCell ref="K12:L12"/>
    <mergeCell ref="K14:K15"/>
    <mergeCell ref="AN8:AN13"/>
    <mergeCell ref="AO8:AP13"/>
    <mergeCell ref="AF12:AG13"/>
    <mergeCell ref="AH12:AI13"/>
    <mergeCell ref="AJ12:AK13"/>
    <mergeCell ref="AL12:AM13"/>
    <mergeCell ref="A12:A13"/>
    <mergeCell ref="B12:B13"/>
    <mergeCell ref="C12:C13"/>
    <mergeCell ref="D12:D13"/>
    <mergeCell ref="E12:E13"/>
    <mergeCell ref="F12:F13"/>
    <mergeCell ref="N11:O11"/>
    <mergeCell ref="H12:H13"/>
    <mergeCell ref="I12:I13"/>
    <mergeCell ref="J12:J13"/>
    <mergeCell ref="M12:M13"/>
    <mergeCell ref="N12:N13"/>
    <mergeCell ref="X12:Y13"/>
    <mergeCell ref="P12:Q13"/>
    <mergeCell ref="R12:S13"/>
    <mergeCell ref="T12:U13"/>
    <mergeCell ref="V12:W13"/>
    <mergeCell ref="O12:O13"/>
    <mergeCell ref="AN6:AO6"/>
    <mergeCell ref="A1:C2"/>
    <mergeCell ref="D2:AO2"/>
    <mergeCell ref="A4:B4"/>
    <mergeCell ref="C4:D4"/>
    <mergeCell ref="F4:H4"/>
    <mergeCell ref="J4:N4"/>
    <mergeCell ref="O4:R4"/>
    <mergeCell ref="S4:AA4"/>
    <mergeCell ref="D1:AO1"/>
    <mergeCell ref="AN4:AO4"/>
    <mergeCell ref="A5:B5"/>
    <mergeCell ref="C5:D5"/>
    <mergeCell ref="F5:H5"/>
    <mergeCell ref="J5:N5"/>
    <mergeCell ref="O5:R5"/>
    <mergeCell ref="S5:AA5"/>
    <mergeCell ref="AN5:AO5"/>
    <mergeCell ref="A6:B6"/>
    <mergeCell ref="C6:D6"/>
    <mergeCell ref="F6:H6"/>
    <mergeCell ref="J6:N6"/>
    <mergeCell ref="O6:R6"/>
    <mergeCell ref="S6:AA6"/>
    <mergeCell ref="B130:J130"/>
    <mergeCell ref="B134:J134"/>
    <mergeCell ref="K134:L134"/>
    <mergeCell ref="J51:K51"/>
    <mergeCell ref="J52:K52"/>
    <mergeCell ref="M51:O51"/>
    <mergeCell ref="AL44:AM44"/>
    <mergeCell ref="R42:S42"/>
    <mergeCell ref="T42:U42"/>
    <mergeCell ref="P43:Q43"/>
    <mergeCell ref="R43:S43"/>
    <mergeCell ref="T43:U43"/>
    <mergeCell ref="D51:E52"/>
    <mergeCell ref="F51:I52"/>
    <mergeCell ref="P51:Q51"/>
    <mergeCell ref="R51:S51"/>
    <mergeCell ref="T51:U51"/>
    <mergeCell ref="P52:Q52"/>
    <mergeCell ref="R52:S52"/>
    <mergeCell ref="K130:L130"/>
    <mergeCell ref="AL43:AM43"/>
    <mergeCell ref="P44:Q44"/>
    <mergeCell ref="R44:S44"/>
    <mergeCell ref="T44:U44"/>
    <mergeCell ref="P35:Q35"/>
    <mergeCell ref="R34:S34"/>
    <mergeCell ref="T34:U34"/>
    <mergeCell ref="T27:U27"/>
    <mergeCell ref="V27:W27"/>
    <mergeCell ref="X27:Y27"/>
    <mergeCell ref="Z27:AA27"/>
    <mergeCell ref="P30:Q30"/>
    <mergeCell ref="V29:W29"/>
    <mergeCell ref="X29:Y29"/>
    <mergeCell ref="Z29:AA29"/>
    <mergeCell ref="R27:S27"/>
    <mergeCell ref="V33:W33"/>
    <mergeCell ref="X33:Y33"/>
    <mergeCell ref="Z33:AA33"/>
    <mergeCell ref="P32:Q32"/>
    <mergeCell ref="R32:S32"/>
    <mergeCell ref="T32:U32"/>
    <mergeCell ref="V32:W32"/>
    <mergeCell ref="X32:Y32"/>
    <mergeCell ref="Z32:AA32"/>
    <mergeCell ref="P33:Q33"/>
    <mergeCell ref="R33:S33"/>
    <mergeCell ref="T33:U33"/>
    <mergeCell ref="P29:Q29"/>
    <mergeCell ref="R29:S29"/>
    <mergeCell ref="T29:U29"/>
    <mergeCell ref="P27:Q27"/>
    <mergeCell ref="P31:Q31"/>
    <mergeCell ref="R31:S31"/>
    <mergeCell ref="T31:U31"/>
    <mergeCell ref="R30:S30"/>
    <mergeCell ref="T30:U30"/>
    <mergeCell ref="P28:Q28"/>
    <mergeCell ref="R28:S28"/>
    <mergeCell ref="AJ44:AK44"/>
    <mergeCell ref="AJ26:AK26"/>
    <mergeCell ref="AL26:AM26"/>
    <mergeCell ref="AB29:AC29"/>
    <mergeCell ref="AD29:AE29"/>
    <mergeCell ref="AF29:AG29"/>
    <mergeCell ref="AH29:AI29"/>
    <mergeCell ref="AJ29:AK29"/>
    <mergeCell ref="AL29:AM29"/>
    <mergeCell ref="AJ30:AK30"/>
    <mergeCell ref="AH27:AI27"/>
    <mergeCell ref="AJ27:AK27"/>
    <mergeCell ref="AL27:AM27"/>
    <mergeCell ref="AF32:AG32"/>
    <mergeCell ref="AB27:AC27"/>
    <mergeCell ref="AD27:AE27"/>
    <mergeCell ref="AD44:AE44"/>
    <mergeCell ref="AB43:AC43"/>
    <mergeCell ref="AD43:AE43"/>
    <mergeCell ref="AF43:AG43"/>
    <mergeCell ref="AB31:AC31"/>
    <mergeCell ref="AD31:AE31"/>
    <mergeCell ref="AJ37:AK37"/>
    <mergeCell ref="AH40:AI40"/>
    <mergeCell ref="P18:Q18"/>
    <mergeCell ref="R18:S18"/>
    <mergeCell ref="T18:U18"/>
    <mergeCell ref="V18:W18"/>
    <mergeCell ref="X18:Y18"/>
    <mergeCell ref="Z18:AA18"/>
    <mergeCell ref="P21:Q21"/>
    <mergeCell ref="P20:Q20"/>
    <mergeCell ref="Z42:AA42"/>
    <mergeCell ref="P23:Q23"/>
    <mergeCell ref="R23:S23"/>
    <mergeCell ref="T23:U23"/>
    <mergeCell ref="P24:Q24"/>
    <mergeCell ref="R24:S24"/>
    <mergeCell ref="T24:U24"/>
    <mergeCell ref="V34:W34"/>
    <mergeCell ref="X34:Y34"/>
    <mergeCell ref="Z34:AA34"/>
    <mergeCell ref="P36:Q36"/>
    <mergeCell ref="R36:S36"/>
    <mergeCell ref="T36:U36"/>
    <mergeCell ref="V36:W36"/>
    <mergeCell ref="X36:Y36"/>
    <mergeCell ref="Z36:AA36"/>
    <mergeCell ref="AL31:AM31"/>
    <mergeCell ref="AL30:AM30"/>
    <mergeCell ref="AJ24:AK24"/>
    <mergeCell ref="AL24:AM24"/>
    <mergeCell ref="AL25:AM25"/>
    <mergeCell ref="AH25:AI25"/>
    <mergeCell ref="AJ25:AK25"/>
    <mergeCell ref="AH26:AI26"/>
    <mergeCell ref="AH30:AI30"/>
    <mergeCell ref="AL28:AM28"/>
    <mergeCell ref="R35:S35"/>
    <mergeCell ref="T35:U35"/>
    <mergeCell ref="AB35:AC35"/>
    <mergeCell ref="AD35:AE35"/>
    <mergeCell ref="AF35:AG35"/>
    <mergeCell ref="AL35:AM35"/>
    <mergeCell ref="AL34:AM34"/>
    <mergeCell ref="AB33:AC33"/>
    <mergeCell ref="R21:S21"/>
    <mergeCell ref="T21:U21"/>
    <mergeCell ref="V21:W21"/>
    <mergeCell ref="X21:Y21"/>
    <mergeCell ref="Z21:AA21"/>
    <mergeCell ref="AF21:AG21"/>
    <mergeCell ref="AH22:AI22"/>
    <mergeCell ref="AJ22:AK22"/>
    <mergeCell ref="AL22:AM22"/>
    <mergeCell ref="AH23:AI23"/>
    <mergeCell ref="AJ23:AK23"/>
    <mergeCell ref="AL23:AM23"/>
    <mergeCell ref="AF25:AG25"/>
    <mergeCell ref="AD22:AE22"/>
    <mergeCell ref="AB21:AC21"/>
    <mergeCell ref="T22:U22"/>
    <mergeCell ref="AJ7:AK7"/>
    <mergeCell ref="AL7:AM7"/>
    <mergeCell ref="AD7:AE7"/>
    <mergeCell ref="AF7:AG7"/>
    <mergeCell ref="AH7:AI7"/>
    <mergeCell ref="V23:W23"/>
    <mergeCell ref="X23:Y23"/>
    <mergeCell ref="Z23:AA23"/>
    <mergeCell ref="AD23:AE23"/>
    <mergeCell ref="AD21:AE21"/>
    <mergeCell ref="AH21:AI21"/>
    <mergeCell ref="AJ21:AK21"/>
    <mergeCell ref="AL21:AM21"/>
    <mergeCell ref="AF22:AG22"/>
    <mergeCell ref="AL16:AM16"/>
    <mergeCell ref="V20:W20"/>
    <mergeCell ref="X20:Y20"/>
    <mergeCell ref="Z20:AA20"/>
    <mergeCell ref="AB20:AC20"/>
    <mergeCell ref="AB18:AC18"/>
    <mergeCell ref="AD18:AE18"/>
    <mergeCell ref="P8:AM11"/>
    <mergeCell ref="Z12:AA13"/>
    <mergeCell ref="AB12:AC13"/>
    <mergeCell ref="AD12:AE13"/>
    <mergeCell ref="AF15:AG15"/>
    <mergeCell ref="AF19:AG19"/>
    <mergeCell ref="AJ18:AK18"/>
    <mergeCell ref="AL18:AM18"/>
    <mergeCell ref="AJ19:AK19"/>
    <mergeCell ref="AL19:AM19"/>
    <mergeCell ref="AD20:AE20"/>
    <mergeCell ref="AF20:AG20"/>
    <mergeCell ref="AH20:AI20"/>
    <mergeCell ref="AJ20:AK20"/>
    <mergeCell ref="AL20:AM20"/>
    <mergeCell ref="R7:S7"/>
    <mergeCell ref="T7:U7"/>
    <mergeCell ref="V7:W7"/>
    <mergeCell ref="X7:Y7"/>
    <mergeCell ref="Z7:AA7"/>
    <mergeCell ref="AB7:AC7"/>
    <mergeCell ref="AH15:AI15"/>
    <mergeCell ref="AF23:AG23"/>
    <mergeCell ref="V31:W31"/>
    <mergeCell ref="X31:Y31"/>
    <mergeCell ref="Z31:AA31"/>
    <mergeCell ref="V30:W30"/>
    <mergeCell ref="X30:Y30"/>
    <mergeCell ref="Z30:AA30"/>
    <mergeCell ref="AH19:AI19"/>
    <mergeCell ref="AF24:AG24"/>
    <mergeCell ref="AD26:AE26"/>
    <mergeCell ref="AF26:AG26"/>
    <mergeCell ref="V24:W24"/>
    <mergeCell ref="X24:Y24"/>
    <mergeCell ref="Z24:AA24"/>
    <mergeCell ref="AF18:AG18"/>
    <mergeCell ref="AH18:AI18"/>
    <mergeCell ref="AH24:AI24"/>
    <mergeCell ref="P49:Q49"/>
    <mergeCell ref="R49:S49"/>
    <mergeCell ref="T49:U49"/>
    <mergeCell ref="V49:W49"/>
    <mergeCell ref="X49:Y49"/>
    <mergeCell ref="AH49:AI49"/>
    <mergeCell ref="AJ49:AK49"/>
    <mergeCell ref="AL49:AM49"/>
    <mergeCell ref="P50:Q50"/>
    <mergeCell ref="R50:S50"/>
    <mergeCell ref="T50:U50"/>
    <mergeCell ref="V50:W50"/>
    <mergeCell ref="X50:Y50"/>
    <mergeCell ref="Z50:AA50"/>
    <mergeCell ref="AB50:AC50"/>
    <mergeCell ref="Z49:AA49"/>
    <mergeCell ref="AB49:AC49"/>
    <mergeCell ref="AD49:AE49"/>
    <mergeCell ref="AF49:AG49"/>
    <mergeCell ref="AD50:AE50"/>
    <mergeCell ref="AF50:AG50"/>
    <mergeCell ref="AH50:AI50"/>
    <mergeCell ref="AJ50:AK50"/>
    <mergeCell ref="AL50:AM50"/>
  </mergeCells>
  <conditionalFormatting sqref="P15 R15 T15 V15 X15 Z15 AB15 AD15 AF15 AH15 AJ15 AL15">
    <cfRule type="containsText" dxfId="19" priority="11" operator="containsText" text="R">
      <formula>NOT(ISERROR(SEARCH("R",#REF!)))</formula>
    </cfRule>
    <cfRule type="containsText" dxfId="18" priority="12" operator="containsText" text="NC">
      <formula>NOT(ISERROR(SEARCH("NC",#REF!)))</formula>
    </cfRule>
    <cfRule type="containsText" dxfId="17" priority="13" operator="containsText" text="I">
      <formula>NOT(ISERROR(SEARCH("I",#REF!)))</formula>
    </cfRule>
    <cfRule type="containsText" dxfId="16" priority="14" operator="containsText" text="P">
      <formula>NOT(ISERROR(SEARCH("P",#REF!)))</formula>
    </cfRule>
  </conditionalFormatting>
  <conditionalFormatting sqref="P17 R17 T17 V17 X17 Z17 AB17 AD17 AF17 AH17 AJ17 AL17">
    <cfRule type="containsText" dxfId="15" priority="7" operator="containsText" text="R">
      <formula>NOT(ISERROR(SEARCH("R",#REF!)))</formula>
    </cfRule>
    <cfRule type="containsText" dxfId="14" priority="8" operator="containsText" text="NC">
      <formula>NOT(ISERROR(SEARCH("NC",#REF!)))</formula>
    </cfRule>
    <cfRule type="containsText" dxfId="13" priority="9" operator="containsText" text="I">
      <formula>NOT(ISERROR(SEARCH("I",#REF!)))</formula>
    </cfRule>
    <cfRule type="containsText" dxfId="12" priority="10" operator="containsText" text="P">
      <formula>NOT(ISERROR(SEARCH("P",#REF!)))</formula>
    </cfRule>
  </conditionalFormatting>
  <conditionalFormatting sqref="P14:AM50">
    <cfRule type="containsText" dxfId="11" priority="3" operator="containsText" text="R">
      <formula>NOT(ISERROR(SEARCH("R",P14)))</formula>
    </cfRule>
    <cfRule type="containsText" dxfId="10" priority="4" operator="containsText" text="NC">
      <formula>NOT(ISERROR(SEARCH("NC",P14)))</formula>
    </cfRule>
    <cfRule type="containsText" dxfId="9" priority="5" operator="containsText" text="I">
      <formula>NOT(ISERROR(SEARCH("I",P14)))</formula>
    </cfRule>
    <cfRule type="containsText" dxfId="8" priority="6" operator="containsText" text="P">
      <formula>NOT(ISERROR(SEARCH("P",P14)))</formula>
    </cfRule>
  </conditionalFormatting>
  <conditionalFormatting sqref="AP14:AP50">
    <cfRule type="containsText" dxfId="7" priority="1" operator="containsText" text="Cobertura No Cumplida">
      <formula>NOT(ISERROR(SEARCH("Cobertura No Cumplida",AP14)))</formula>
    </cfRule>
    <cfRule type="containsText" dxfId="6" priority="2" operator="containsText" text="Cobertura Cumplida">
      <formula>NOT(ISERROR(SEARCH("Cobertura Cumplida",AP14)))</formula>
    </cfRule>
  </conditionalFormatting>
  <dataValidations count="4">
    <dataValidation type="list" allowBlank="1" showInputMessage="1" showErrorMessage="1" sqref="K14:K50">
      <formula1>"SI,NO"</formula1>
    </dataValidation>
    <dataValidation type="list" allowBlank="1" showInputMessage="1" showErrorMessage="1" sqref="P14 R14 T14 V14 X14 Z14 AB14 AD14 AF14 AH14 AJ14 AL14 P16 R16 T16 V16 X16 Z16 AB16 AD16 AF16 AH16 AJ16 AL16 AF18:AF50 P18:P50 AD18:AD50 R18:R50 T18:T50 V18:V50 X18:X50 Z18:Z50 AL18:AL50 AB18:AB50 AH18:AH50 AJ18:AJ50">
      <formula1>"P,I,NC,R"</formula1>
    </dataValidation>
    <dataValidation type="list" allowBlank="1" showInputMessage="1" showErrorMessage="1" sqref="AO142 AO134 AO138 AO130 AO146">
      <formula1>"Cumplido,No Cumplido,N/A"</formula1>
    </dataValidation>
    <dataValidation type="list" allowBlank="1" showInputMessage="1" showErrorMessage="1" sqref="J14 J16 J18:J50">
      <formula1>"Eficaz,No Eficaz,Eficacia No Evaluada"</formula1>
    </dataValidation>
  </dataValidations>
  <printOptions horizontalCentered="1"/>
  <pageMargins left="0.39370078740157483" right="0.39370078740157483" top="0.39370078740157483" bottom="0.39370078740157483" header="0.31496062992125984" footer="0.31496062992125984"/>
  <pageSetup scale="22" orientation="landscape" r:id="rId1"/>
  <rowBreaks count="2" manualBreakCount="2">
    <brk id="31" max="41" man="1"/>
    <brk id="53" max="4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N53"/>
  <sheetViews>
    <sheetView showGridLines="0" view="pageBreakPreview" zoomScale="70" zoomScaleNormal="70" zoomScaleSheetLayoutView="70" workbookViewId="0">
      <selection activeCell="XFD17" sqref="XFD17"/>
    </sheetView>
  </sheetViews>
  <sheetFormatPr baseColWidth="10" defaultColWidth="11.42578125" defaultRowHeight="15" x14ac:dyDescent="0.25"/>
  <cols>
    <col min="1" max="1" width="5.5703125" style="410" customWidth="1"/>
    <col min="2" max="2" width="14.7109375" style="411" customWidth="1"/>
    <col min="3" max="4" width="15.42578125" style="411" customWidth="1"/>
    <col min="5" max="5" width="15.85546875" style="411" customWidth="1"/>
    <col min="6" max="6" width="13.85546875" style="411" customWidth="1"/>
    <col min="7" max="16384" width="11.42578125" style="410"/>
  </cols>
  <sheetData>
    <row r="1" spans="2:16" ht="15.75" thickBot="1" x14ac:dyDescent="0.3"/>
    <row r="2" spans="2:16" s="36" customFormat="1" ht="23.25" customHeight="1" x14ac:dyDescent="0.3">
      <c r="B2" s="1295"/>
      <c r="C2" s="1296"/>
      <c r="D2" s="1296"/>
      <c r="E2" s="1301" t="s">
        <v>1070</v>
      </c>
      <c r="F2" s="1301"/>
      <c r="G2" s="1301"/>
      <c r="H2" s="1301"/>
      <c r="I2" s="1301"/>
      <c r="J2" s="1301"/>
      <c r="K2" s="1301"/>
      <c r="L2" s="1301"/>
      <c r="M2" s="1301"/>
      <c r="N2" s="1301"/>
      <c r="O2" s="1301"/>
      <c r="P2" s="1302"/>
    </row>
    <row r="3" spans="2:16" s="36" customFormat="1" ht="23.25" customHeight="1" x14ac:dyDescent="0.3">
      <c r="B3" s="1297"/>
      <c r="C3" s="1298"/>
      <c r="D3" s="1298"/>
      <c r="E3" s="1303"/>
      <c r="F3" s="1303"/>
      <c r="G3" s="1303"/>
      <c r="H3" s="1303"/>
      <c r="I3" s="1303"/>
      <c r="J3" s="1303"/>
      <c r="K3" s="1303"/>
      <c r="L3" s="1303"/>
      <c r="M3" s="1303"/>
      <c r="N3" s="1303"/>
      <c r="O3" s="1303"/>
      <c r="P3" s="1304"/>
    </row>
    <row r="4" spans="2:16" s="36" customFormat="1" ht="23.25" customHeight="1" thickBot="1" x14ac:dyDescent="0.35">
      <c r="B4" s="1299"/>
      <c r="C4" s="1300"/>
      <c r="D4" s="1300"/>
      <c r="E4" s="1305"/>
      <c r="F4" s="1305"/>
      <c r="G4" s="1305"/>
      <c r="H4" s="1305"/>
      <c r="I4" s="1305"/>
      <c r="J4" s="1305"/>
      <c r="K4" s="1305"/>
      <c r="L4" s="1305"/>
      <c r="M4" s="1305"/>
      <c r="N4" s="1305"/>
      <c r="O4" s="1305"/>
      <c r="P4" s="1306"/>
    </row>
    <row r="5" spans="2:16" s="36" customFormat="1" ht="21.75" customHeight="1" x14ac:dyDescent="0.3">
      <c r="B5" s="1307" t="s">
        <v>168</v>
      </c>
      <c r="C5" s="1308"/>
      <c r="D5" s="1308"/>
      <c r="E5" s="1309" t="s">
        <v>1069</v>
      </c>
      <c r="F5" s="1310"/>
      <c r="G5" s="1310"/>
      <c r="H5" s="1310"/>
      <c r="I5" s="1310"/>
      <c r="J5" s="1310"/>
      <c r="K5" s="1310"/>
      <c r="L5" s="1310"/>
      <c r="M5" s="1310"/>
      <c r="N5" s="1310"/>
      <c r="O5" s="1310"/>
      <c r="P5" s="1311"/>
    </row>
    <row r="6" spans="2:16" s="36" customFormat="1" ht="21.75" customHeight="1" thickBot="1" x14ac:dyDescent="0.35">
      <c r="B6" s="1312" t="s">
        <v>170</v>
      </c>
      <c r="C6" s="1313"/>
      <c r="D6" s="1313"/>
      <c r="E6" s="1314"/>
      <c r="F6" s="1315"/>
      <c r="G6" s="1315"/>
      <c r="H6" s="1315"/>
      <c r="I6" s="1315"/>
      <c r="J6" s="1315"/>
      <c r="K6" s="1315"/>
      <c r="L6" s="1315"/>
      <c r="M6" s="1315"/>
      <c r="N6" s="1315"/>
      <c r="O6" s="1315"/>
      <c r="P6" s="1316"/>
    </row>
    <row r="7" spans="2:16" ht="15.75" thickBot="1" x14ac:dyDescent="0.3"/>
    <row r="8" spans="2:16" ht="45.75" customHeight="1" thickBot="1" x14ac:dyDescent="0.3">
      <c r="B8" s="420" t="s">
        <v>1067</v>
      </c>
      <c r="C8" s="440" t="s">
        <v>389</v>
      </c>
      <c r="D8" s="440" t="s">
        <v>391</v>
      </c>
      <c r="E8" s="440" t="s">
        <v>1068</v>
      </c>
      <c r="F8" s="419" t="s">
        <v>1066</v>
      </c>
    </row>
    <row r="9" spans="2:16" x14ac:dyDescent="0.25">
      <c r="B9" s="439" t="s">
        <v>191</v>
      </c>
      <c r="C9" s="438">
        <f>'9.Actividades'!$J$164+'9.Inspecciones'!D34+'9.Capacitacion'!P51</f>
        <v>45</v>
      </c>
      <c r="D9" s="432">
        <f>'9.Actividades'!J165+'9.Inspecciones'!D35+'9.Capacitacion'!P52</f>
        <v>0</v>
      </c>
      <c r="E9" s="432">
        <f t="shared" ref="E9:E20" si="0">IFERROR((C9-D9),"")</f>
        <v>45</v>
      </c>
      <c r="F9" s="431">
        <f t="shared" ref="F9:F21" si="1">IFERROR((D9/C9),"")</f>
        <v>0</v>
      </c>
    </row>
    <row r="10" spans="2:16" x14ac:dyDescent="0.25">
      <c r="B10" s="436" t="s">
        <v>192</v>
      </c>
      <c r="C10" s="434">
        <f>'9.Actividades'!$L$164+'9.Inspecciones'!F34+'9.Capacitacion'!R51</f>
        <v>47</v>
      </c>
      <c r="D10" s="433">
        <f>'9.Actividades'!L165+'9.Inspecciones'!F35+'9.Capacitacion'!R52</f>
        <v>0</v>
      </c>
      <c r="E10" s="432">
        <f t="shared" si="0"/>
        <v>47</v>
      </c>
      <c r="F10" s="431">
        <f t="shared" si="1"/>
        <v>0</v>
      </c>
    </row>
    <row r="11" spans="2:16" x14ac:dyDescent="0.25">
      <c r="B11" s="436" t="s">
        <v>193</v>
      </c>
      <c r="C11" s="434">
        <f>'9.Actividades'!$N$164+'9.Inspecciones'!H34+'9.Capacitacion'!T51</f>
        <v>59</v>
      </c>
      <c r="D11" s="433">
        <f>'9.Actividades'!N165+'9.Inspecciones'!H35+'9.Capacitacion'!T52</f>
        <v>0</v>
      </c>
      <c r="E11" s="432">
        <f t="shared" si="0"/>
        <v>59</v>
      </c>
      <c r="F11" s="431">
        <f t="shared" si="1"/>
        <v>0</v>
      </c>
    </row>
    <row r="12" spans="2:16" x14ac:dyDescent="0.25">
      <c r="B12" s="435" t="s">
        <v>194</v>
      </c>
      <c r="C12" s="434">
        <f>'9.Actividades'!$P$164+'9.Inspecciones'!J34+'9.Capacitacion'!V51</f>
        <v>61</v>
      </c>
      <c r="D12" s="433">
        <f>'9.Actividades'!P165+'9.Inspecciones'!J35+'9.Capacitacion'!V52</f>
        <v>0</v>
      </c>
      <c r="E12" s="432">
        <f t="shared" si="0"/>
        <v>61</v>
      </c>
      <c r="F12" s="431">
        <f t="shared" si="1"/>
        <v>0</v>
      </c>
    </row>
    <row r="13" spans="2:16" x14ac:dyDescent="0.25">
      <c r="B13" s="435" t="s">
        <v>195</v>
      </c>
      <c r="C13" s="434">
        <f>'9.Actividades'!$R$164+'9.Inspecciones'!L34+'9.Capacitacion'!X51</f>
        <v>52</v>
      </c>
      <c r="D13" s="433">
        <f>'9.Actividades'!R165+'9.Inspecciones'!L35+'9.Capacitacion'!X52</f>
        <v>0</v>
      </c>
      <c r="E13" s="432">
        <f t="shared" si="0"/>
        <v>52</v>
      </c>
      <c r="F13" s="431">
        <f t="shared" si="1"/>
        <v>0</v>
      </c>
    </row>
    <row r="14" spans="2:16" x14ac:dyDescent="0.25">
      <c r="B14" s="435" t="s">
        <v>196</v>
      </c>
      <c r="C14" s="434">
        <f>'9.Actividades'!T164+'9.Inspecciones'!N34+'9.Capacitacion'!Z51</f>
        <v>58</v>
      </c>
      <c r="D14" s="433">
        <f>'9.Actividades'!T165+'9.Inspecciones'!N35+'9.Capacitacion'!Z52</f>
        <v>0</v>
      </c>
      <c r="E14" s="432">
        <f t="shared" si="0"/>
        <v>58</v>
      </c>
      <c r="F14" s="431">
        <f t="shared" si="1"/>
        <v>0</v>
      </c>
      <c r="J14" s="437"/>
    </row>
    <row r="15" spans="2:16" x14ac:dyDescent="0.25">
      <c r="B15" s="436" t="s">
        <v>197</v>
      </c>
      <c r="C15" s="434">
        <f>'9.Actividades'!V164+'9.Inspecciones'!P34+'9.Capacitacion'!AB51</f>
        <v>58</v>
      </c>
      <c r="D15" s="433">
        <f>'9.Actividades'!V165+'9.Inspecciones'!P35+'9.Capacitacion'!AB52</f>
        <v>0</v>
      </c>
      <c r="E15" s="432">
        <f t="shared" si="0"/>
        <v>58</v>
      </c>
      <c r="F15" s="431">
        <f t="shared" si="1"/>
        <v>0</v>
      </c>
    </row>
    <row r="16" spans="2:16" x14ac:dyDescent="0.25">
      <c r="B16" s="436" t="s">
        <v>198</v>
      </c>
      <c r="C16" s="434">
        <f>'9.Actividades'!X164+'9.Inspecciones'!R34+'9.Capacitacion'!AD51</f>
        <v>65</v>
      </c>
      <c r="D16" s="433">
        <f>'9.Actividades'!X165+'9.Inspecciones'!R35+'9.Capacitacion'!AD52</f>
        <v>0</v>
      </c>
      <c r="E16" s="432">
        <f t="shared" si="0"/>
        <v>65</v>
      </c>
      <c r="F16" s="431">
        <f t="shared" si="1"/>
        <v>0</v>
      </c>
    </row>
    <row r="17" spans="1:11" x14ac:dyDescent="0.25">
      <c r="B17" s="436" t="s">
        <v>199</v>
      </c>
      <c r="C17" s="434">
        <f>'9.Actividades'!Z164+'9.Inspecciones'!T34+'9.Capacitacion'!AF51</f>
        <v>58</v>
      </c>
      <c r="D17" s="433">
        <f>'9.Actividades'!Z165+'9.Inspecciones'!T35+'9.Capacitacion'!AF52</f>
        <v>0</v>
      </c>
      <c r="E17" s="432">
        <f t="shared" si="0"/>
        <v>58</v>
      </c>
      <c r="F17" s="431">
        <f t="shared" si="1"/>
        <v>0</v>
      </c>
    </row>
    <row r="18" spans="1:11" x14ac:dyDescent="0.25">
      <c r="B18" s="435" t="s">
        <v>200</v>
      </c>
      <c r="C18" s="434">
        <f>'9.Actividades'!AB164+'9.Inspecciones'!V34+'9.Capacitacion'!AH51</f>
        <v>52</v>
      </c>
      <c r="D18" s="434">
        <f>'9.Actividades'!AB165+'9.Inspecciones'!V35+'9.Capacitacion'!AH52</f>
        <v>0</v>
      </c>
      <c r="E18" s="432">
        <f t="shared" si="0"/>
        <v>52</v>
      </c>
      <c r="F18" s="431">
        <f t="shared" si="1"/>
        <v>0</v>
      </c>
    </row>
    <row r="19" spans="1:11" x14ac:dyDescent="0.25">
      <c r="B19" s="435" t="s">
        <v>201</v>
      </c>
      <c r="C19" s="434">
        <f>'9.Actividades'!AD164+'9.Inspecciones'!X34+'9.Capacitacion'!AJ51</f>
        <v>58</v>
      </c>
      <c r="D19" s="433">
        <f>'9.Actividades'!AD165+'9.Inspecciones'!X35+'9.Capacitacion'!AJ52</f>
        <v>0</v>
      </c>
      <c r="E19" s="432">
        <f t="shared" si="0"/>
        <v>58</v>
      </c>
      <c r="F19" s="431">
        <f t="shared" si="1"/>
        <v>0</v>
      </c>
    </row>
    <row r="20" spans="1:11" ht="15.75" thickBot="1" x14ac:dyDescent="0.3">
      <c r="B20" s="430" t="s">
        <v>202</v>
      </c>
      <c r="C20" s="429">
        <f>'9.Actividades'!AF164+'9.Inspecciones'!Z34+'9.Capacitacion'!AL51</f>
        <v>60</v>
      </c>
      <c r="D20" s="428">
        <f>'9.Actividades'!AF165+'9.Inspecciones'!Z35+'9.Capacitacion'!AL52</f>
        <v>0</v>
      </c>
      <c r="E20" s="427">
        <f t="shared" si="0"/>
        <v>60</v>
      </c>
      <c r="F20" s="426">
        <f t="shared" si="1"/>
        <v>0</v>
      </c>
      <c r="K20" s="425"/>
    </row>
    <row r="21" spans="1:11" ht="15.75" thickBot="1" x14ac:dyDescent="0.3">
      <c r="B21" s="424" t="s">
        <v>1059</v>
      </c>
      <c r="C21" s="423">
        <f>SUM(C9:C20)</f>
        <v>673</v>
      </c>
      <c r="D21" s="423">
        <f>SUM(D9:D20)</f>
        <v>0</v>
      </c>
      <c r="E21" s="423">
        <f>SUM(E9:E20)</f>
        <v>673</v>
      </c>
      <c r="F21" s="422">
        <f t="shared" si="1"/>
        <v>0</v>
      </c>
    </row>
    <row r="22" spans="1:11" ht="7.5" customHeight="1" x14ac:dyDescent="0.25">
      <c r="F22" s="421"/>
    </row>
    <row r="23" spans="1:11" ht="7.5" customHeight="1" thickBot="1" x14ac:dyDescent="0.3">
      <c r="F23" s="421"/>
    </row>
    <row r="24" spans="1:11" ht="30.75" thickBot="1" x14ac:dyDescent="0.3">
      <c r="B24" s="420" t="s">
        <v>1067</v>
      </c>
      <c r="C24" s="419" t="s">
        <v>1066</v>
      </c>
    </row>
    <row r="25" spans="1:11" x14ac:dyDescent="0.25">
      <c r="A25" s="418">
        <v>0.9</v>
      </c>
      <c r="B25" s="417" t="s">
        <v>1065</v>
      </c>
      <c r="C25" s="416">
        <f t="shared" ref="C25:C37" si="2">F9</f>
        <v>0</v>
      </c>
    </row>
    <row r="26" spans="1:11" x14ac:dyDescent="0.25">
      <c r="A26" s="418">
        <v>0.9</v>
      </c>
      <c r="B26" s="417" t="s">
        <v>1064</v>
      </c>
      <c r="C26" s="416">
        <f t="shared" si="2"/>
        <v>0</v>
      </c>
    </row>
    <row r="27" spans="1:11" x14ac:dyDescent="0.25">
      <c r="A27" s="418">
        <v>0.9</v>
      </c>
      <c r="B27" s="417" t="s">
        <v>713</v>
      </c>
      <c r="C27" s="416">
        <f t="shared" si="2"/>
        <v>0</v>
      </c>
    </row>
    <row r="28" spans="1:11" x14ac:dyDescent="0.25">
      <c r="A28" s="418">
        <v>0.9</v>
      </c>
      <c r="B28" s="417" t="s">
        <v>1063</v>
      </c>
      <c r="C28" s="416">
        <f t="shared" si="2"/>
        <v>0</v>
      </c>
    </row>
    <row r="29" spans="1:11" x14ac:dyDescent="0.25">
      <c r="A29" s="418">
        <v>0.9</v>
      </c>
      <c r="B29" s="417" t="s">
        <v>714</v>
      </c>
      <c r="C29" s="416">
        <f t="shared" si="2"/>
        <v>0</v>
      </c>
    </row>
    <row r="30" spans="1:11" x14ac:dyDescent="0.25">
      <c r="A30" s="418">
        <v>0.9</v>
      </c>
      <c r="B30" s="417" t="s">
        <v>715</v>
      </c>
      <c r="C30" s="416">
        <f t="shared" si="2"/>
        <v>0</v>
      </c>
    </row>
    <row r="31" spans="1:11" x14ac:dyDescent="0.25">
      <c r="A31" s="418">
        <v>0.9</v>
      </c>
      <c r="B31" s="417" t="s">
        <v>1062</v>
      </c>
      <c r="C31" s="416">
        <f t="shared" si="2"/>
        <v>0</v>
      </c>
    </row>
    <row r="32" spans="1:11" x14ac:dyDescent="0.25">
      <c r="A32" s="418">
        <v>0.9</v>
      </c>
      <c r="B32" s="417" t="s">
        <v>1061</v>
      </c>
      <c r="C32" s="416">
        <f t="shared" si="2"/>
        <v>0</v>
      </c>
    </row>
    <row r="33" spans="1:40" x14ac:dyDescent="0.25">
      <c r="A33" s="418">
        <v>0.9</v>
      </c>
      <c r="B33" s="417" t="s">
        <v>716</v>
      </c>
      <c r="C33" s="416">
        <f t="shared" si="2"/>
        <v>0</v>
      </c>
    </row>
    <row r="34" spans="1:40" x14ac:dyDescent="0.25">
      <c r="A34" s="418">
        <v>0.9</v>
      </c>
      <c r="B34" s="417" t="s">
        <v>717</v>
      </c>
      <c r="C34" s="416">
        <f t="shared" si="2"/>
        <v>0</v>
      </c>
    </row>
    <row r="35" spans="1:40" x14ac:dyDescent="0.25">
      <c r="A35" s="418">
        <v>0.9</v>
      </c>
      <c r="B35" s="417" t="s">
        <v>1060</v>
      </c>
      <c r="C35" s="416">
        <f t="shared" si="2"/>
        <v>0</v>
      </c>
    </row>
    <row r="36" spans="1:40" ht="15.75" thickBot="1" x14ac:dyDescent="0.3">
      <c r="A36" s="418">
        <v>0.9</v>
      </c>
      <c r="B36" s="417" t="s">
        <v>718</v>
      </c>
      <c r="C36" s="416">
        <f t="shared" si="2"/>
        <v>0</v>
      </c>
    </row>
    <row r="37" spans="1:40" ht="15.75" thickBot="1" x14ac:dyDescent="0.3">
      <c r="B37" s="415" t="s">
        <v>1059</v>
      </c>
      <c r="C37" s="414">
        <f t="shared" si="2"/>
        <v>0</v>
      </c>
    </row>
    <row r="42" spans="1:40" ht="15.75" thickBot="1" x14ac:dyDescent="0.3">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row>
    <row r="43" spans="1:40" ht="15.75" customHeight="1" thickBot="1" x14ac:dyDescent="0.3">
      <c r="A43" s="1126" t="s">
        <v>400</v>
      </c>
      <c r="B43" s="1127"/>
      <c r="C43" s="1127"/>
      <c r="D43" s="1293"/>
      <c r="E43" s="1293"/>
      <c r="F43" s="1293"/>
      <c r="G43" s="1293"/>
      <c r="H43" s="1293"/>
      <c r="I43" s="1293"/>
      <c r="J43" s="1293"/>
      <c r="K43" s="1293"/>
      <c r="L43" s="1293"/>
      <c r="M43" s="1293"/>
      <c r="N43" s="1293"/>
      <c r="O43" s="1293"/>
      <c r="P43" s="1294"/>
      <c r="Q43" s="413"/>
      <c r="R43" s="413"/>
      <c r="S43" s="413"/>
      <c r="T43" s="413"/>
      <c r="U43" s="413"/>
      <c r="V43" s="413"/>
      <c r="W43" s="413"/>
      <c r="X43" s="413"/>
      <c r="Y43" s="413"/>
      <c r="Z43" s="413"/>
      <c r="AA43" s="413"/>
      <c r="AB43" s="413"/>
      <c r="AC43" s="413"/>
      <c r="AD43" s="413"/>
      <c r="AE43" s="413"/>
      <c r="AF43" s="413"/>
      <c r="AG43" s="413"/>
      <c r="AH43" s="413"/>
      <c r="AI43" s="413"/>
      <c r="AJ43" s="413"/>
      <c r="AK43" s="413"/>
      <c r="AL43" s="413"/>
      <c r="AM43" s="413"/>
      <c r="AN43" s="413"/>
    </row>
    <row r="44" spans="1:40" ht="27.75" customHeight="1" x14ac:dyDescent="0.25">
      <c r="A44" s="1288" t="s">
        <v>479</v>
      </c>
      <c r="B44" s="1289"/>
      <c r="C44" s="1290"/>
      <c r="D44" s="1258"/>
      <c r="E44" s="1258"/>
      <c r="F44" s="1258"/>
      <c r="G44" s="1258"/>
      <c r="H44" s="1258"/>
      <c r="I44" s="1258"/>
      <c r="J44" s="1258"/>
      <c r="K44" s="1258"/>
      <c r="L44" s="1258"/>
      <c r="M44" s="1258"/>
      <c r="N44" s="1258"/>
      <c r="O44" s="1258"/>
      <c r="P44" s="1258"/>
      <c r="Q44" s="412"/>
      <c r="R44" s="412"/>
      <c r="S44" s="412"/>
      <c r="T44" s="412"/>
      <c r="U44" s="412"/>
      <c r="V44" s="412"/>
      <c r="W44" s="412"/>
      <c r="X44" s="412"/>
      <c r="Y44" s="412"/>
      <c r="Z44" s="412"/>
      <c r="AA44" s="412"/>
      <c r="AB44" s="412"/>
      <c r="AC44" s="412"/>
      <c r="AD44" s="412"/>
      <c r="AE44" s="412"/>
      <c r="AF44" s="412"/>
      <c r="AG44" s="412"/>
      <c r="AH44" s="412"/>
      <c r="AI44" s="412"/>
      <c r="AJ44" s="412"/>
      <c r="AK44" s="412"/>
      <c r="AL44" s="412"/>
      <c r="AM44" s="412"/>
      <c r="AN44" s="412"/>
    </row>
    <row r="45" spans="1:40" ht="27.75" customHeight="1" thickBot="1" x14ac:dyDescent="0.3">
      <c r="A45" s="1083"/>
      <c r="B45" s="1291"/>
      <c r="C45" s="1292"/>
      <c r="D45" s="1258"/>
      <c r="E45" s="1258"/>
      <c r="F45" s="1258"/>
      <c r="G45" s="1258"/>
      <c r="H45" s="1258"/>
      <c r="I45" s="1258"/>
      <c r="J45" s="1258"/>
      <c r="K45" s="1258"/>
      <c r="L45" s="1258"/>
      <c r="M45" s="1258"/>
      <c r="N45" s="1258"/>
      <c r="O45" s="1258"/>
      <c r="P45" s="1258"/>
      <c r="Q45" s="412"/>
      <c r="R45" s="412"/>
      <c r="S45" s="412"/>
      <c r="T45" s="412"/>
      <c r="U45" s="412"/>
      <c r="V45" s="412"/>
      <c r="W45" s="412"/>
      <c r="X45" s="412"/>
      <c r="Y45" s="412"/>
      <c r="Z45" s="412"/>
      <c r="AA45" s="412"/>
      <c r="AB45" s="412"/>
      <c r="AC45" s="412"/>
      <c r="AD45" s="412"/>
      <c r="AE45" s="412"/>
      <c r="AF45" s="412"/>
      <c r="AG45" s="412"/>
      <c r="AH45" s="412"/>
      <c r="AI45" s="412"/>
      <c r="AJ45" s="412"/>
      <c r="AK45" s="412"/>
      <c r="AL45" s="412"/>
      <c r="AM45" s="412"/>
      <c r="AN45" s="412"/>
    </row>
    <row r="46" spans="1:40" ht="27.75" customHeight="1" x14ac:dyDescent="0.25">
      <c r="A46" s="1282" t="s">
        <v>1058</v>
      </c>
      <c r="B46" s="1283"/>
      <c r="C46" s="1284"/>
      <c r="D46" s="1258"/>
      <c r="E46" s="1258"/>
      <c r="F46" s="1258"/>
      <c r="G46" s="1258"/>
      <c r="H46" s="1258"/>
      <c r="I46" s="1258"/>
      <c r="J46" s="1258"/>
      <c r="K46" s="1258"/>
      <c r="L46" s="1258"/>
      <c r="M46" s="1258"/>
      <c r="N46" s="1258"/>
      <c r="O46" s="1258"/>
      <c r="P46" s="1258"/>
      <c r="Q46" s="412"/>
      <c r="R46" s="412"/>
      <c r="S46" s="412"/>
      <c r="T46" s="412"/>
      <c r="U46" s="412"/>
      <c r="V46" s="412"/>
      <c r="W46" s="412"/>
      <c r="X46" s="412"/>
      <c r="Y46" s="412"/>
      <c r="Z46" s="412"/>
      <c r="AA46" s="412"/>
      <c r="AB46" s="412"/>
      <c r="AC46" s="412"/>
      <c r="AD46" s="412"/>
      <c r="AE46" s="412"/>
      <c r="AF46" s="412"/>
      <c r="AG46" s="412"/>
      <c r="AH46" s="412"/>
      <c r="AI46" s="412"/>
      <c r="AJ46" s="412"/>
      <c r="AK46" s="412"/>
      <c r="AL46" s="412"/>
      <c r="AM46" s="412"/>
      <c r="AN46" s="412"/>
    </row>
    <row r="47" spans="1:40" ht="27.75" customHeight="1" thickBot="1" x14ac:dyDescent="0.3">
      <c r="A47" s="1285"/>
      <c r="B47" s="1286"/>
      <c r="C47" s="1287"/>
      <c r="D47" s="1258"/>
      <c r="E47" s="1258"/>
      <c r="F47" s="1258"/>
      <c r="G47" s="1258"/>
      <c r="H47" s="1258"/>
      <c r="I47" s="1258"/>
      <c r="J47" s="1258"/>
      <c r="K47" s="1258"/>
      <c r="L47" s="1258"/>
      <c r="M47" s="1258"/>
      <c r="N47" s="1258"/>
      <c r="O47" s="1258"/>
      <c r="P47" s="1258"/>
      <c r="Q47" s="412"/>
      <c r="R47" s="412"/>
      <c r="S47" s="412"/>
      <c r="T47" s="412"/>
      <c r="U47" s="412"/>
      <c r="V47" s="412"/>
      <c r="W47" s="412"/>
      <c r="X47" s="412"/>
      <c r="Y47" s="412"/>
      <c r="Z47" s="412"/>
      <c r="AA47" s="412"/>
      <c r="AB47" s="412"/>
      <c r="AC47" s="412"/>
      <c r="AD47" s="412"/>
      <c r="AE47" s="412"/>
      <c r="AF47" s="412"/>
      <c r="AG47" s="412"/>
      <c r="AH47" s="412"/>
      <c r="AI47" s="412"/>
      <c r="AJ47" s="412"/>
      <c r="AK47" s="412"/>
      <c r="AL47" s="412"/>
      <c r="AM47" s="412"/>
      <c r="AN47" s="412"/>
    </row>
    <row r="48" spans="1:40" ht="27.75" customHeight="1" x14ac:dyDescent="0.25">
      <c r="A48" s="1288" t="s">
        <v>1057</v>
      </c>
      <c r="B48" s="1289"/>
      <c r="C48" s="1290"/>
      <c r="D48" s="1258"/>
      <c r="E48" s="1258"/>
      <c r="F48" s="1258"/>
      <c r="G48" s="1258"/>
      <c r="H48" s="1258"/>
      <c r="I48" s="1258"/>
      <c r="J48" s="1258"/>
      <c r="K48" s="1258"/>
      <c r="L48" s="1258"/>
      <c r="M48" s="1258"/>
      <c r="N48" s="1258"/>
      <c r="O48" s="1258"/>
      <c r="P48" s="1258"/>
      <c r="Q48" s="412"/>
      <c r="R48" s="412"/>
      <c r="S48" s="412"/>
      <c r="T48" s="412"/>
      <c r="U48" s="412"/>
      <c r="V48" s="412"/>
      <c r="W48" s="412"/>
      <c r="X48" s="412"/>
      <c r="Y48" s="412"/>
      <c r="Z48" s="412"/>
      <c r="AA48" s="412"/>
      <c r="AB48" s="412"/>
      <c r="AC48" s="412"/>
      <c r="AD48" s="412"/>
      <c r="AE48" s="412"/>
      <c r="AF48" s="412"/>
      <c r="AG48" s="412"/>
      <c r="AH48" s="412"/>
      <c r="AI48" s="412"/>
      <c r="AJ48" s="412"/>
      <c r="AK48" s="412"/>
      <c r="AL48" s="412"/>
      <c r="AM48" s="412"/>
      <c r="AN48" s="412"/>
    </row>
    <row r="49" spans="1:40" ht="27.75" customHeight="1" thickBot="1" x14ac:dyDescent="0.3">
      <c r="A49" s="1083"/>
      <c r="B49" s="1291"/>
      <c r="C49" s="1292"/>
      <c r="D49" s="1258"/>
      <c r="E49" s="1258"/>
      <c r="F49" s="1258"/>
      <c r="G49" s="1258"/>
      <c r="H49" s="1258"/>
      <c r="I49" s="1258"/>
      <c r="J49" s="1258"/>
      <c r="K49" s="1258"/>
      <c r="L49" s="1258"/>
      <c r="M49" s="1258"/>
      <c r="N49" s="1258"/>
      <c r="O49" s="1258"/>
      <c r="P49" s="1258"/>
      <c r="Q49" s="412"/>
      <c r="R49" s="412"/>
      <c r="S49" s="412"/>
      <c r="T49" s="412"/>
      <c r="U49" s="412"/>
      <c r="V49" s="412"/>
      <c r="W49" s="412"/>
      <c r="X49" s="412"/>
      <c r="Y49" s="412"/>
      <c r="Z49" s="412"/>
      <c r="AA49" s="412"/>
      <c r="AB49" s="412"/>
      <c r="AC49" s="412"/>
      <c r="AD49" s="412"/>
      <c r="AE49" s="412"/>
      <c r="AF49" s="412"/>
      <c r="AG49" s="412"/>
      <c r="AH49" s="412"/>
      <c r="AI49" s="412"/>
      <c r="AJ49" s="412"/>
      <c r="AK49" s="412"/>
      <c r="AL49" s="412"/>
      <c r="AM49" s="412"/>
      <c r="AN49" s="412"/>
    </row>
    <row r="50" spans="1:40" ht="27.75" customHeight="1" x14ac:dyDescent="0.25">
      <c r="A50" s="1282" t="s">
        <v>411</v>
      </c>
      <c r="B50" s="1283"/>
      <c r="C50" s="1284"/>
      <c r="D50" s="1258"/>
      <c r="E50" s="1258"/>
      <c r="F50" s="1258"/>
      <c r="G50" s="1258"/>
      <c r="H50" s="1258"/>
      <c r="I50" s="1258"/>
      <c r="J50" s="1258"/>
      <c r="K50" s="1258"/>
      <c r="L50" s="1258"/>
      <c r="M50" s="1258"/>
      <c r="N50" s="1258"/>
      <c r="O50" s="1258"/>
      <c r="P50" s="1258"/>
      <c r="Q50" s="412"/>
      <c r="R50" s="412"/>
      <c r="S50" s="412"/>
      <c r="T50" s="412"/>
      <c r="U50" s="412"/>
      <c r="V50" s="412"/>
      <c r="W50" s="412"/>
      <c r="X50" s="412"/>
      <c r="Y50" s="412"/>
      <c r="Z50" s="412"/>
      <c r="AA50" s="412"/>
      <c r="AB50" s="412"/>
      <c r="AC50" s="412"/>
      <c r="AD50" s="412"/>
      <c r="AE50" s="412"/>
      <c r="AF50" s="412"/>
      <c r="AG50" s="412"/>
      <c r="AH50" s="412"/>
      <c r="AI50" s="412"/>
      <c r="AJ50" s="412"/>
      <c r="AK50" s="412"/>
      <c r="AL50" s="412"/>
      <c r="AM50" s="412"/>
      <c r="AN50" s="412"/>
    </row>
    <row r="51" spans="1:40" ht="27.75" customHeight="1" thickBot="1" x14ac:dyDescent="0.3">
      <c r="A51" s="1285"/>
      <c r="B51" s="1286"/>
      <c r="C51" s="1287"/>
      <c r="D51" s="1258"/>
      <c r="E51" s="1258"/>
      <c r="F51" s="1258"/>
      <c r="G51" s="1258"/>
      <c r="H51" s="1258"/>
      <c r="I51" s="1258"/>
      <c r="J51" s="1258"/>
      <c r="K51" s="1258"/>
      <c r="L51" s="1258"/>
      <c r="M51" s="1258"/>
      <c r="N51" s="1258"/>
      <c r="O51" s="1258"/>
      <c r="P51" s="1258"/>
      <c r="Q51" s="412"/>
      <c r="R51" s="412"/>
      <c r="S51" s="412"/>
      <c r="T51" s="412"/>
      <c r="U51" s="412"/>
      <c r="V51" s="412"/>
      <c r="W51" s="412"/>
      <c r="X51" s="412"/>
      <c r="Y51" s="412"/>
      <c r="Z51" s="412"/>
      <c r="AA51" s="412"/>
      <c r="AB51" s="412"/>
      <c r="AC51" s="412"/>
      <c r="AD51" s="412"/>
      <c r="AE51" s="412"/>
      <c r="AF51" s="412"/>
      <c r="AG51" s="412"/>
      <c r="AH51" s="412"/>
      <c r="AI51" s="412"/>
      <c r="AJ51" s="412"/>
      <c r="AK51" s="412"/>
      <c r="AL51" s="412"/>
      <c r="AM51" s="412"/>
      <c r="AN51" s="412"/>
    </row>
    <row r="52" spans="1:40" ht="27.75" customHeight="1" x14ac:dyDescent="0.25">
      <c r="A52" s="1288" t="s">
        <v>1056</v>
      </c>
      <c r="B52" s="1289"/>
      <c r="C52" s="1290"/>
      <c r="D52" s="1258"/>
      <c r="E52" s="1258"/>
      <c r="F52" s="1258"/>
      <c r="G52" s="1258"/>
      <c r="H52" s="1258"/>
      <c r="I52" s="1258"/>
      <c r="J52" s="1258"/>
      <c r="K52" s="1258"/>
      <c r="L52" s="1258"/>
      <c r="M52" s="1258"/>
      <c r="N52" s="1258"/>
      <c r="O52" s="1258"/>
      <c r="P52" s="1258"/>
      <c r="Q52" s="412"/>
      <c r="R52" s="412"/>
      <c r="S52" s="412"/>
      <c r="T52" s="412"/>
      <c r="U52" s="412"/>
      <c r="V52" s="412"/>
      <c r="W52" s="412"/>
      <c r="X52" s="412"/>
      <c r="Y52" s="412"/>
      <c r="Z52" s="412"/>
      <c r="AA52" s="412"/>
      <c r="AB52" s="412"/>
      <c r="AC52" s="412"/>
      <c r="AD52" s="412"/>
      <c r="AE52" s="412"/>
      <c r="AF52" s="412"/>
      <c r="AG52" s="412"/>
      <c r="AH52" s="412"/>
      <c r="AI52" s="412"/>
      <c r="AJ52" s="412"/>
      <c r="AK52" s="412"/>
      <c r="AL52" s="412"/>
      <c r="AM52" s="412"/>
      <c r="AN52" s="412"/>
    </row>
    <row r="53" spans="1:40" ht="27.75" customHeight="1" x14ac:dyDescent="0.25">
      <c r="A53" s="1083"/>
      <c r="B53" s="1291"/>
      <c r="C53" s="1292"/>
      <c r="D53" s="1258"/>
      <c r="E53" s="1258"/>
      <c r="F53" s="1258"/>
      <c r="G53" s="1258"/>
      <c r="H53" s="1258"/>
      <c r="I53" s="1258"/>
      <c r="J53" s="1258"/>
      <c r="K53" s="1258"/>
      <c r="L53" s="1258"/>
      <c r="M53" s="1258"/>
      <c r="N53" s="1258"/>
      <c r="O53" s="1258"/>
      <c r="P53" s="1258"/>
      <c r="Q53" s="412"/>
      <c r="R53" s="412"/>
      <c r="S53" s="412"/>
      <c r="T53" s="412"/>
      <c r="U53" s="412"/>
      <c r="V53" s="412"/>
      <c r="W53" s="412"/>
      <c r="X53" s="412"/>
      <c r="Y53" s="412"/>
      <c r="Z53" s="412"/>
      <c r="AA53" s="412"/>
      <c r="AB53" s="412"/>
      <c r="AC53" s="412"/>
      <c r="AD53" s="412"/>
      <c r="AE53" s="412"/>
      <c r="AF53" s="412"/>
      <c r="AG53" s="412"/>
      <c r="AH53" s="412"/>
      <c r="AI53" s="412"/>
      <c r="AJ53" s="412"/>
      <c r="AK53" s="412"/>
      <c r="AL53" s="412"/>
      <c r="AM53" s="412"/>
      <c r="AN53" s="412"/>
    </row>
  </sheetData>
  <mergeCells count="17">
    <mergeCell ref="B2:D4"/>
    <mergeCell ref="E2:P4"/>
    <mergeCell ref="B5:D5"/>
    <mergeCell ref="E5:P5"/>
    <mergeCell ref="B6:D6"/>
    <mergeCell ref="E6:P6"/>
    <mergeCell ref="A50:C51"/>
    <mergeCell ref="D50:P51"/>
    <mergeCell ref="A52:C53"/>
    <mergeCell ref="D52:P53"/>
    <mergeCell ref="A43:P43"/>
    <mergeCell ref="A44:C45"/>
    <mergeCell ref="D44:P45"/>
    <mergeCell ref="A46:C47"/>
    <mergeCell ref="D46:P47"/>
    <mergeCell ref="A48:C49"/>
    <mergeCell ref="D48:P49"/>
  </mergeCells>
  <conditionalFormatting sqref="E2">
    <cfRule type="cellIs" dxfId="5" priority="4" operator="equal">
      <formula>"Abierto"</formula>
    </cfRule>
    <cfRule type="cellIs" dxfId="4" priority="5" operator="equal">
      <formula>"En proceso"</formula>
    </cfRule>
    <cfRule type="cellIs" dxfId="3" priority="6" operator="equal">
      <formula>"Cerrado"</formula>
    </cfRule>
  </conditionalFormatting>
  <conditionalFormatting sqref="E5:E6">
    <cfRule type="cellIs" dxfId="2" priority="1" operator="equal">
      <formula>"Abierto"</formula>
    </cfRule>
    <cfRule type="cellIs" dxfId="1" priority="2" operator="equal">
      <formula>"En proceso"</formula>
    </cfRule>
    <cfRule type="cellIs" dxfId="0" priority="3" operator="equal">
      <formula>"Cerrado"</formula>
    </cfRule>
  </conditionalFormatting>
  <pageMargins left="0.7" right="0.7" top="0.75" bottom="0.75" header="0.3" footer="0.3"/>
  <pageSetup scale="42"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39"/>
  <sheetViews>
    <sheetView showGridLines="0" showRuler="0" view="pageBreakPreview" topLeftCell="B3" zoomScale="60" zoomScaleNormal="70" zoomScalePageLayoutView="80" workbookViewId="0">
      <selection activeCell="B30" sqref="B30:Y30"/>
    </sheetView>
  </sheetViews>
  <sheetFormatPr baseColWidth="10" defaultColWidth="11.42578125" defaultRowHeight="12.75" x14ac:dyDescent="0.2"/>
  <cols>
    <col min="1" max="1" width="5.140625" style="192" customWidth="1"/>
    <col min="2" max="2" width="39.5703125" style="192" customWidth="1"/>
    <col min="3" max="3" width="42.140625" style="197" customWidth="1"/>
    <col min="4" max="4" width="28.42578125" style="197" customWidth="1"/>
    <col min="5" max="5" width="8.85546875" style="192" customWidth="1"/>
    <col min="6" max="6" width="56.28515625" style="192" customWidth="1"/>
    <col min="7" max="7" width="18.28515625" style="192" customWidth="1"/>
    <col min="8" max="8" width="4.7109375" style="196" customWidth="1"/>
    <col min="9" max="9" width="16.7109375" style="195" customWidth="1"/>
    <col min="10" max="10" width="14.140625" style="195" customWidth="1"/>
    <col min="11" max="11" width="14.5703125" style="194" customWidth="1"/>
    <col min="12" max="12" width="19" style="193" customWidth="1"/>
    <col min="13" max="13" width="20.140625" style="193" customWidth="1"/>
    <col min="14" max="14" width="21.42578125" style="192" customWidth="1"/>
    <col min="15" max="15" width="21.140625" style="192" customWidth="1"/>
    <col min="16" max="16" width="35.42578125" style="192" customWidth="1"/>
    <col min="17" max="17" width="19" style="193" customWidth="1"/>
    <col min="18" max="18" width="19.85546875" style="193" customWidth="1"/>
    <col min="19" max="19" width="16.42578125" style="192" customWidth="1"/>
    <col min="20" max="20" width="22.85546875" style="192" customWidth="1"/>
    <col min="21" max="21" width="37.85546875" style="192" customWidth="1"/>
    <col min="22" max="22" width="19" style="193" customWidth="1"/>
    <col min="23" max="23" width="14.42578125" style="193" customWidth="1"/>
    <col min="24" max="24" width="21.42578125" style="192" customWidth="1"/>
    <col min="25" max="25" width="25.7109375" style="192" customWidth="1"/>
    <col min="26" max="26" width="34" style="192" customWidth="1"/>
    <col min="27" max="16384" width="11.42578125" style="192"/>
  </cols>
  <sheetData>
    <row r="1" spans="1:26" x14ac:dyDescent="0.2">
      <c r="A1" s="540"/>
      <c r="B1" s="540"/>
      <c r="C1" s="687" t="s">
        <v>1356</v>
      </c>
      <c r="D1" s="1317"/>
      <c r="E1" s="1317"/>
      <c r="F1" s="1317"/>
      <c r="G1" s="1317"/>
      <c r="H1" s="1317"/>
      <c r="I1" s="1317"/>
      <c r="J1" s="1317"/>
      <c r="K1" s="1317"/>
      <c r="L1" s="1317"/>
      <c r="M1" s="1317"/>
      <c r="N1" s="1317"/>
      <c r="O1" s="1317"/>
      <c r="P1" s="1317"/>
      <c r="Q1" s="1317"/>
      <c r="R1" s="1317"/>
      <c r="S1" s="1317"/>
      <c r="T1" s="1317"/>
      <c r="U1" s="1317"/>
      <c r="V1" s="1317"/>
      <c r="W1" s="1317"/>
      <c r="X1" s="1317"/>
      <c r="Y1" s="1317"/>
      <c r="Z1" s="1317"/>
    </row>
    <row r="2" spans="1:26" x14ac:dyDescent="0.2">
      <c r="A2" s="540"/>
      <c r="B2" s="540"/>
      <c r="C2" s="1317"/>
      <c r="D2" s="1317"/>
      <c r="E2" s="1317"/>
      <c r="F2" s="1317"/>
      <c r="G2" s="1317"/>
      <c r="H2" s="1317"/>
      <c r="I2" s="1317"/>
      <c r="J2" s="1317"/>
      <c r="K2" s="1317"/>
      <c r="L2" s="1317"/>
      <c r="M2" s="1317"/>
      <c r="N2" s="1317"/>
      <c r="O2" s="1317"/>
      <c r="P2" s="1317"/>
      <c r="Q2" s="1317"/>
      <c r="R2" s="1317"/>
      <c r="S2" s="1317"/>
      <c r="T2" s="1317"/>
      <c r="U2" s="1317"/>
      <c r="V2" s="1317"/>
      <c r="W2" s="1317"/>
      <c r="X2" s="1317"/>
      <c r="Y2" s="1317"/>
      <c r="Z2" s="1317"/>
    </row>
    <row r="3" spans="1:26" x14ac:dyDescent="0.2">
      <c r="A3" s="540"/>
      <c r="B3" s="540"/>
      <c r="C3" s="1317"/>
      <c r="D3" s="1317"/>
      <c r="E3" s="1317"/>
      <c r="F3" s="1317"/>
      <c r="G3" s="1317"/>
      <c r="H3" s="1317"/>
      <c r="I3" s="1317"/>
      <c r="J3" s="1317"/>
      <c r="K3" s="1317"/>
      <c r="L3" s="1317"/>
      <c r="M3" s="1317"/>
      <c r="N3" s="1317"/>
      <c r="O3" s="1317"/>
      <c r="P3" s="1317"/>
      <c r="Q3" s="1317"/>
      <c r="R3" s="1317"/>
      <c r="S3" s="1317"/>
      <c r="T3" s="1317"/>
      <c r="U3" s="1317"/>
      <c r="V3" s="1317"/>
      <c r="W3" s="1317"/>
      <c r="X3" s="1317"/>
      <c r="Y3" s="1317"/>
      <c r="Z3" s="1317"/>
    </row>
    <row r="4" spans="1:26" x14ac:dyDescent="0.2">
      <c r="A4" s="540"/>
      <c r="B4" s="540"/>
      <c r="C4" s="1317"/>
      <c r="D4" s="1317"/>
      <c r="E4" s="1317"/>
      <c r="F4" s="1317"/>
      <c r="G4" s="1317"/>
      <c r="H4" s="1317"/>
      <c r="I4" s="1317"/>
      <c r="J4" s="1317"/>
      <c r="K4" s="1317"/>
      <c r="L4" s="1317"/>
      <c r="M4" s="1317"/>
      <c r="N4" s="1317"/>
      <c r="O4" s="1317"/>
      <c r="P4" s="1317"/>
      <c r="Q4" s="1317"/>
      <c r="R4" s="1317"/>
      <c r="S4" s="1317"/>
      <c r="T4" s="1317"/>
      <c r="U4" s="1317"/>
      <c r="V4" s="1317"/>
      <c r="W4" s="1317"/>
      <c r="X4" s="1317"/>
      <c r="Y4" s="1317"/>
      <c r="Z4" s="1317"/>
    </row>
    <row r="5" spans="1:26" x14ac:dyDescent="0.2">
      <c r="A5" s="540"/>
      <c r="B5" s="540"/>
      <c r="C5" s="1317"/>
      <c r="D5" s="1317"/>
      <c r="E5" s="1317"/>
      <c r="F5" s="1317"/>
      <c r="G5" s="1317"/>
      <c r="H5" s="1317"/>
      <c r="I5" s="1317"/>
      <c r="J5" s="1317"/>
      <c r="K5" s="1317"/>
      <c r="L5" s="1317"/>
      <c r="M5" s="1317"/>
      <c r="N5" s="1317"/>
      <c r="O5" s="1317"/>
      <c r="P5" s="1317"/>
      <c r="Q5" s="1317"/>
      <c r="R5" s="1317"/>
      <c r="S5" s="1317"/>
      <c r="T5" s="1317"/>
      <c r="U5" s="1317"/>
      <c r="V5" s="1317"/>
      <c r="W5" s="1317"/>
      <c r="X5" s="1317"/>
      <c r="Y5" s="1317"/>
      <c r="Z5" s="1317"/>
    </row>
    <row r="6" spans="1:26" x14ac:dyDescent="0.2">
      <c r="A6" s="540"/>
      <c r="B6" s="540"/>
      <c r="C6" s="1317"/>
      <c r="D6" s="1317"/>
      <c r="E6" s="1317"/>
      <c r="F6" s="1317"/>
      <c r="G6" s="1317"/>
      <c r="H6" s="1317"/>
      <c r="I6" s="1317"/>
      <c r="J6" s="1317"/>
      <c r="K6" s="1317"/>
      <c r="L6" s="1317"/>
      <c r="M6" s="1317"/>
      <c r="N6" s="1317"/>
      <c r="O6" s="1317"/>
      <c r="P6" s="1317"/>
      <c r="Q6" s="1317"/>
      <c r="R6" s="1317"/>
      <c r="S6" s="1317"/>
      <c r="T6" s="1317"/>
      <c r="U6" s="1317"/>
      <c r="V6" s="1317"/>
      <c r="W6" s="1317"/>
      <c r="X6" s="1317"/>
      <c r="Y6" s="1317"/>
      <c r="Z6" s="1317"/>
    </row>
    <row r="7" spans="1:26" x14ac:dyDescent="0.2">
      <c r="A7" s="540"/>
      <c r="B7" s="540"/>
      <c r="C7" s="1317"/>
      <c r="D7" s="1317"/>
      <c r="E7" s="1317"/>
      <c r="F7" s="1317"/>
      <c r="G7" s="1317"/>
      <c r="H7" s="1317"/>
      <c r="I7" s="1317"/>
      <c r="J7" s="1317"/>
      <c r="K7" s="1317"/>
      <c r="L7" s="1317"/>
      <c r="M7" s="1317"/>
      <c r="N7" s="1317"/>
      <c r="O7" s="1317"/>
      <c r="P7" s="1317"/>
      <c r="Q7" s="1317"/>
      <c r="R7" s="1317"/>
      <c r="S7" s="1317"/>
      <c r="T7" s="1317"/>
      <c r="U7" s="1317"/>
      <c r="V7" s="1317"/>
      <c r="W7" s="1317"/>
      <c r="X7" s="1317"/>
      <c r="Y7" s="1317"/>
      <c r="Z7" s="1317"/>
    </row>
    <row r="8" spans="1:26" x14ac:dyDescent="0.2">
      <c r="A8" s="540"/>
      <c r="B8" s="540"/>
      <c r="C8" s="1317"/>
      <c r="D8" s="1317"/>
      <c r="E8" s="1317"/>
      <c r="F8" s="1317"/>
      <c r="G8" s="1317"/>
      <c r="H8" s="1317"/>
      <c r="I8" s="1317"/>
      <c r="J8" s="1317"/>
      <c r="K8" s="1317"/>
      <c r="L8" s="1317"/>
      <c r="M8" s="1317"/>
      <c r="N8" s="1317"/>
      <c r="O8" s="1317"/>
      <c r="P8" s="1317"/>
      <c r="Q8" s="1317"/>
      <c r="R8" s="1317"/>
      <c r="S8" s="1317"/>
      <c r="T8" s="1317"/>
      <c r="U8" s="1317"/>
      <c r="V8" s="1317"/>
      <c r="W8" s="1317"/>
      <c r="X8" s="1317"/>
      <c r="Y8" s="1317"/>
      <c r="Z8" s="1317"/>
    </row>
    <row r="9" spans="1:26" x14ac:dyDescent="0.2">
      <c r="A9" s="540"/>
      <c r="B9" s="540"/>
      <c r="C9" s="1317"/>
      <c r="D9" s="1317"/>
      <c r="E9" s="1317"/>
      <c r="F9" s="1317"/>
      <c r="G9" s="1317"/>
      <c r="H9" s="1317"/>
      <c r="I9" s="1317"/>
      <c r="J9" s="1317"/>
      <c r="K9" s="1317"/>
      <c r="L9" s="1317"/>
      <c r="M9" s="1317"/>
      <c r="N9" s="1317"/>
      <c r="O9" s="1317"/>
      <c r="P9" s="1317"/>
      <c r="Q9" s="1317"/>
      <c r="R9" s="1317"/>
      <c r="S9" s="1317"/>
      <c r="T9" s="1317"/>
      <c r="U9" s="1317"/>
      <c r="V9" s="1317"/>
      <c r="W9" s="1317"/>
      <c r="X9" s="1317"/>
      <c r="Y9" s="1317"/>
      <c r="Z9" s="1317"/>
    </row>
    <row r="10" spans="1:26" x14ac:dyDescent="0.2">
      <c r="A10" s="540"/>
      <c r="B10" s="540"/>
      <c r="C10" s="1317"/>
      <c r="D10" s="1317"/>
      <c r="E10" s="1317"/>
      <c r="F10" s="1317"/>
      <c r="G10" s="1317"/>
      <c r="H10" s="1317"/>
      <c r="I10" s="1317"/>
      <c r="J10" s="1317"/>
      <c r="K10" s="1317"/>
      <c r="L10" s="1317"/>
      <c r="M10" s="1317"/>
      <c r="N10" s="1317"/>
      <c r="O10" s="1317"/>
      <c r="P10" s="1317"/>
      <c r="Q10" s="1317"/>
      <c r="R10" s="1317"/>
      <c r="S10" s="1317"/>
      <c r="T10" s="1317"/>
      <c r="U10" s="1317"/>
      <c r="V10" s="1317"/>
      <c r="W10" s="1317"/>
      <c r="X10" s="1317"/>
      <c r="Y10" s="1317"/>
      <c r="Z10" s="1317"/>
    </row>
    <row r="11" spans="1:26" x14ac:dyDescent="0.2">
      <c r="A11" s="540"/>
      <c r="B11" s="540"/>
      <c r="C11" s="1317"/>
      <c r="D11" s="1317"/>
      <c r="E11" s="1317"/>
      <c r="F11" s="1317"/>
      <c r="G11" s="1317"/>
      <c r="H11" s="1317"/>
      <c r="I11" s="1317"/>
      <c r="J11" s="1317"/>
      <c r="K11" s="1317"/>
      <c r="L11" s="1317"/>
      <c r="M11" s="1317"/>
      <c r="N11" s="1317"/>
      <c r="O11" s="1317"/>
      <c r="P11" s="1317"/>
      <c r="Q11" s="1317"/>
      <c r="R11" s="1317"/>
      <c r="S11" s="1317"/>
      <c r="T11" s="1317"/>
      <c r="U11" s="1317"/>
      <c r="V11" s="1317"/>
      <c r="W11" s="1317"/>
      <c r="X11" s="1317"/>
      <c r="Y11" s="1317"/>
      <c r="Z11" s="1317"/>
    </row>
    <row r="12" spans="1:26" x14ac:dyDescent="0.2">
      <c r="A12" s="540"/>
      <c r="B12" s="540"/>
      <c r="C12" s="1317"/>
      <c r="D12" s="1317"/>
      <c r="E12" s="1317"/>
      <c r="F12" s="1317"/>
      <c r="G12" s="1317"/>
      <c r="H12" s="1317"/>
      <c r="I12" s="1317"/>
      <c r="J12" s="1317"/>
      <c r="K12" s="1317"/>
      <c r="L12" s="1317"/>
      <c r="M12" s="1317"/>
      <c r="N12" s="1317"/>
      <c r="O12" s="1317"/>
      <c r="P12" s="1317"/>
      <c r="Q12" s="1317"/>
      <c r="R12" s="1317"/>
      <c r="S12" s="1317"/>
      <c r="T12" s="1317"/>
      <c r="U12" s="1317"/>
      <c r="V12" s="1317"/>
      <c r="W12" s="1317"/>
      <c r="X12" s="1317"/>
      <c r="Y12" s="1317"/>
      <c r="Z12" s="1317"/>
    </row>
    <row r="13" spans="1:26" x14ac:dyDescent="0.2">
      <c r="A13" s="540"/>
      <c r="B13" s="540"/>
      <c r="C13" s="1317"/>
      <c r="D13" s="1317"/>
      <c r="E13" s="1317"/>
      <c r="F13" s="1317"/>
      <c r="G13" s="1317"/>
      <c r="H13" s="1317"/>
      <c r="I13" s="1317"/>
      <c r="J13" s="1317"/>
      <c r="K13" s="1317"/>
      <c r="L13" s="1317"/>
      <c r="M13" s="1317"/>
      <c r="N13" s="1317"/>
      <c r="O13" s="1317"/>
      <c r="P13" s="1317"/>
      <c r="Q13" s="1317"/>
      <c r="R13" s="1317"/>
      <c r="S13" s="1317"/>
      <c r="T13" s="1317"/>
      <c r="U13" s="1317"/>
      <c r="V13" s="1317"/>
      <c r="W13" s="1317"/>
      <c r="X13" s="1317"/>
      <c r="Y13" s="1317"/>
      <c r="Z13" s="1317"/>
    </row>
    <row r="14" spans="1:26" x14ac:dyDescent="0.2">
      <c r="A14" s="540"/>
      <c r="B14" s="540"/>
      <c r="C14" s="1317"/>
      <c r="D14" s="1317"/>
      <c r="E14" s="1317"/>
      <c r="F14" s="1317"/>
      <c r="G14" s="1317"/>
      <c r="H14" s="1317"/>
      <c r="I14" s="1317"/>
      <c r="J14" s="1317"/>
      <c r="K14" s="1317"/>
      <c r="L14" s="1317"/>
      <c r="M14" s="1317"/>
      <c r="N14" s="1317"/>
      <c r="O14" s="1317"/>
      <c r="P14" s="1317"/>
      <c r="Q14" s="1317"/>
      <c r="R14" s="1317"/>
      <c r="S14" s="1317"/>
      <c r="T14" s="1317"/>
      <c r="U14" s="1317"/>
      <c r="V14" s="1317"/>
      <c r="W14" s="1317"/>
      <c r="X14" s="1317"/>
      <c r="Y14" s="1317"/>
      <c r="Z14" s="1317"/>
    </row>
    <row r="15" spans="1:26" x14ac:dyDescent="0.2">
      <c r="A15" s="540"/>
      <c r="B15" s="540"/>
      <c r="C15" s="1317"/>
      <c r="D15" s="1317"/>
      <c r="E15" s="1317"/>
      <c r="F15" s="1317"/>
      <c r="G15" s="1317"/>
      <c r="H15" s="1317"/>
      <c r="I15" s="1317"/>
      <c r="J15" s="1317"/>
      <c r="K15" s="1317"/>
      <c r="L15" s="1317"/>
      <c r="M15" s="1317"/>
      <c r="N15" s="1317"/>
      <c r="O15" s="1317"/>
      <c r="P15" s="1317"/>
      <c r="Q15" s="1317"/>
      <c r="R15" s="1317"/>
      <c r="S15" s="1317"/>
      <c r="T15" s="1317"/>
      <c r="U15" s="1317"/>
      <c r="V15" s="1317"/>
      <c r="W15" s="1317"/>
      <c r="X15" s="1317"/>
      <c r="Y15" s="1317"/>
      <c r="Z15" s="1317"/>
    </row>
    <row r="16" spans="1:26" x14ac:dyDescent="0.2">
      <c r="A16" s="540"/>
      <c r="B16" s="540"/>
      <c r="C16" s="1317"/>
      <c r="D16" s="1317"/>
      <c r="E16" s="1317"/>
      <c r="F16" s="1317"/>
      <c r="G16" s="1317"/>
      <c r="H16" s="1317"/>
      <c r="I16" s="1317"/>
      <c r="J16" s="1317"/>
      <c r="K16" s="1317"/>
      <c r="L16" s="1317"/>
      <c r="M16" s="1317"/>
      <c r="N16" s="1317"/>
      <c r="O16" s="1317"/>
      <c r="P16" s="1317"/>
      <c r="Q16" s="1317"/>
      <c r="R16" s="1317"/>
      <c r="S16" s="1317"/>
      <c r="T16" s="1317"/>
      <c r="U16" s="1317"/>
      <c r="V16" s="1317"/>
      <c r="W16" s="1317"/>
      <c r="X16" s="1317"/>
      <c r="Y16" s="1317"/>
      <c r="Z16" s="1317"/>
    </row>
    <row r="17" spans="1:26" x14ac:dyDescent="0.2">
      <c r="A17" s="540"/>
      <c r="B17" s="540"/>
      <c r="C17" s="1317"/>
      <c r="D17" s="1317"/>
      <c r="E17" s="1317"/>
      <c r="F17" s="1317"/>
      <c r="G17" s="1317"/>
      <c r="H17" s="1317"/>
      <c r="I17" s="1317"/>
      <c r="J17" s="1317"/>
      <c r="K17" s="1317"/>
      <c r="L17" s="1317"/>
      <c r="M17" s="1317"/>
      <c r="N17" s="1317"/>
      <c r="O17" s="1317"/>
      <c r="P17" s="1317"/>
      <c r="Q17" s="1317"/>
      <c r="R17" s="1317"/>
      <c r="S17" s="1317"/>
      <c r="T17" s="1317"/>
      <c r="U17" s="1317"/>
      <c r="V17" s="1317"/>
      <c r="W17" s="1317"/>
      <c r="X17" s="1317"/>
      <c r="Y17" s="1317"/>
      <c r="Z17" s="1317"/>
    </row>
    <row r="18" spans="1:26" x14ac:dyDescent="0.2">
      <c r="A18" s="540"/>
      <c r="B18" s="540"/>
      <c r="C18" s="1317"/>
      <c r="D18" s="1317"/>
      <c r="E18" s="1317"/>
      <c r="F18" s="1317"/>
      <c r="G18" s="1317"/>
      <c r="H18" s="1317"/>
      <c r="I18" s="1317"/>
      <c r="J18" s="1317"/>
      <c r="K18" s="1317"/>
      <c r="L18" s="1317"/>
      <c r="M18" s="1317"/>
      <c r="N18" s="1317"/>
      <c r="O18" s="1317"/>
      <c r="P18" s="1317"/>
      <c r="Q18" s="1317"/>
      <c r="R18" s="1317"/>
      <c r="S18" s="1317"/>
      <c r="T18" s="1317"/>
      <c r="U18" s="1317"/>
      <c r="V18" s="1317"/>
      <c r="W18" s="1317"/>
      <c r="X18" s="1317"/>
      <c r="Y18" s="1317"/>
      <c r="Z18" s="1317"/>
    </row>
    <row r="19" spans="1:26" x14ac:dyDescent="0.2">
      <c r="A19" s="540"/>
      <c r="B19" s="540"/>
      <c r="C19" s="1317"/>
      <c r="D19" s="1317"/>
      <c r="E19" s="1317"/>
      <c r="F19" s="1317"/>
      <c r="G19" s="1317"/>
      <c r="H19" s="1317"/>
      <c r="I19" s="1317"/>
      <c r="J19" s="1317"/>
      <c r="K19" s="1317"/>
      <c r="L19" s="1317"/>
      <c r="M19" s="1317"/>
      <c r="N19" s="1317"/>
      <c r="O19" s="1317"/>
      <c r="P19" s="1317"/>
      <c r="Q19" s="1317"/>
      <c r="R19" s="1317"/>
      <c r="S19" s="1317"/>
      <c r="T19" s="1317"/>
      <c r="U19" s="1317"/>
      <c r="V19" s="1317"/>
      <c r="W19" s="1317"/>
      <c r="X19" s="1317"/>
      <c r="Y19" s="1317"/>
      <c r="Z19" s="1317"/>
    </row>
    <row r="20" spans="1:26" x14ac:dyDescent="0.2">
      <c r="A20" s="540"/>
      <c r="B20" s="540"/>
      <c r="C20" s="1317"/>
      <c r="D20" s="1317"/>
      <c r="E20" s="1317"/>
      <c r="F20" s="1317"/>
      <c r="G20" s="1317"/>
      <c r="H20" s="1317"/>
      <c r="I20" s="1317"/>
      <c r="J20" s="1317"/>
      <c r="K20" s="1317"/>
      <c r="L20" s="1317"/>
      <c r="M20" s="1317"/>
      <c r="N20" s="1317"/>
      <c r="O20" s="1317"/>
      <c r="P20" s="1317"/>
      <c r="Q20" s="1317"/>
      <c r="R20" s="1317"/>
      <c r="S20" s="1317"/>
      <c r="T20" s="1317"/>
      <c r="U20" s="1317"/>
      <c r="V20" s="1317"/>
      <c r="W20" s="1317"/>
      <c r="X20" s="1317"/>
      <c r="Y20" s="1317"/>
      <c r="Z20" s="1317"/>
    </row>
    <row r="21" spans="1:26" x14ac:dyDescent="0.2">
      <c r="A21" s="540"/>
      <c r="B21" s="540"/>
      <c r="C21" s="1317"/>
      <c r="D21" s="1317"/>
      <c r="E21" s="1317"/>
      <c r="F21" s="1317"/>
      <c r="G21" s="1317"/>
      <c r="H21" s="1317"/>
      <c r="I21" s="1317"/>
      <c r="J21" s="1317"/>
      <c r="K21" s="1317"/>
      <c r="L21" s="1317"/>
      <c r="M21" s="1317"/>
      <c r="N21" s="1317"/>
      <c r="O21" s="1317"/>
      <c r="P21" s="1317"/>
      <c r="Q21" s="1317"/>
      <c r="R21" s="1317"/>
      <c r="S21" s="1317"/>
      <c r="T21" s="1317"/>
      <c r="U21" s="1317"/>
      <c r="V21" s="1317"/>
      <c r="W21" s="1317"/>
      <c r="X21" s="1317"/>
      <c r="Y21" s="1317"/>
      <c r="Z21" s="1317"/>
    </row>
    <row r="22" spans="1:26" x14ac:dyDescent="0.2">
      <c r="A22" s="540"/>
      <c r="B22" s="540"/>
      <c r="C22" s="1317"/>
      <c r="D22" s="1317"/>
      <c r="E22" s="1317"/>
      <c r="F22" s="1317"/>
      <c r="G22" s="1317"/>
      <c r="H22" s="1317"/>
      <c r="I22" s="1317"/>
      <c r="J22" s="1317"/>
      <c r="K22" s="1317"/>
      <c r="L22" s="1317"/>
      <c r="M22" s="1317"/>
      <c r="N22" s="1317"/>
      <c r="O22" s="1317"/>
      <c r="P22" s="1317"/>
      <c r="Q22" s="1317"/>
      <c r="R22" s="1317"/>
      <c r="S22" s="1317"/>
      <c r="T22" s="1317"/>
      <c r="U22" s="1317"/>
      <c r="V22" s="1317"/>
      <c r="W22" s="1317"/>
      <c r="X22" s="1317"/>
      <c r="Y22" s="1317"/>
      <c r="Z22" s="1317"/>
    </row>
    <row r="23" spans="1:26" x14ac:dyDescent="0.2">
      <c r="A23" s="540"/>
      <c r="B23" s="540"/>
      <c r="C23" s="1317"/>
      <c r="D23" s="1317"/>
      <c r="E23" s="1317"/>
      <c r="F23" s="1317"/>
      <c r="G23" s="1317"/>
      <c r="H23" s="1317"/>
      <c r="I23" s="1317"/>
      <c r="J23" s="1317"/>
      <c r="K23" s="1317"/>
      <c r="L23" s="1317"/>
      <c r="M23" s="1317"/>
      <c r="N23" s="1317"/>
      <c r="O23" s="1317"/>
      <c r="P23" s="1317"/>
      <c r="Q23" s="1317"/>
      <c r="R23" s="1317"/>
      <c r="S23" s="1317"/>
      <c r="T23" s="1317"/>
      <c r="U23" s="1317"/>
      <c r="V23" s="1317"/>
      <c r="W23" s="1317"/>
      <c r="X23" s="1317"/>
      <c r="Y23" s="1317"/>
      <c r="Z23" s="1317"/>
    </row>
    <row r="24" spans="1:26" x14ac:dyDescent="0.2">
      <c r="A24" s="540"/>
      <c r="B24" s="540"/>
      <c r="C24" s="1317"/>
      <c r="D24" s="1317"/>
      <c r="E24" s="1317"/>
      <c r="F24" s="1317"/>
      <c r="G24" s="1317"/>
      <c r="H24" s="1317"/>
      <c r="I24" s="1317"/>
      <c r="J24" s="1317"/>
      <c r="K24" s="1317"/>
      <c r="L24" s="1317"/>
      <c r="M24" s="1317"/>
      <c r="N24" s="1317"/>
      <c r="O24" s="1317"/>
      <c r="P24" s="1317"/>
      <c r="Q24" s="1317"/>
      <c r="R24" s="1317"/>
      <c r="S24" s="1317"/>
      <c r="T24" s="1317"/>
      <c r="U24" s="1317"/>
      <c r="V24" s="1317"/>
      <c r="W24" s="1317"/>
      <c r="X24" s="1317"/>
      <c r="Y24" s="1317"/>
      <c r="Z24" s="1317"/>
    </row>
    <row r="25" spans="1:26" ht="11.25" customHeight="1" x14ac:dyDescent="0.2">
      <c r="A25" s="540"/>
      <c r="B25" s="540"/>
      <c r="C25" s="1318"/>
      <c r="D25" s="1318"/>
      <c r="E25" s="1318"/>
      <c r="F25" s="1318"/>
      <c r="G25" s="1318"/>
      <c r="H25" s="1318"/>
      <c r="I25" s="1318"/>
      <c r="J25" s="1318"/>
      <c r="K25" s="1318"/>
      <c r="L25" s="1318"/>
      <c r="M25" s="1318"/>
      <c r="N25" s="1318"/>
      <c r="O25" s="1318"/>
      <c r="P25" s="1318"/>
      <c r="Q25" s="1318"/>
      <c r="R25" s="1318"/>
      <c r="S25" s="1318"/>
      <c r="T25" s="1318"/>
      <c r="U25" s="1318"/>
      <c r="V25" s="1318"/>
      <c r="W25" s="1318"/>
      <c r="X25" s="1318"/>
      <c r="Y25" s="1318"/>
      <c r="Z25" s="1318"/>
    </row>
    <row r="26" spans="1:26" ht="21" customHeight="1" x14ac:dyDescent="0.2">
      <c r="B26" s="735"/>
      <c r="C26" s="735"/>
      <c r="D26" s="735"/>
      <c r="E26" s="735"/>
      <c r="F26" s="735"/>
      <c r="G26" s="735"/>
      <c r="H26" s="735"/>
      <c r="I26" s="735"/>
      <c r="J26" s="735"/>
      <c r="K26" s="735"/>
      <c r="L26" s="735"/>
      <c r="M26" s="735"/>
      <c r="N26" s="735"/>
      <c r="O26" s="735"/>
      <c r="P26" s="735"/>
      <c r="Q26" s="735"/>
      <c r="R26" s="735"/>
      <c r="S26" s="735"/>
      <c r="T26" s="735"/>
      <c r="U26" s="735"/>
      <c r="V26" s="735"/>
      <c r="W26" s="735"/>
      <c r="X26" s="735"/>
      <c r="Y26" s="735"/>
      <c r="Z26" s="721" t="s">
        <v>859</v>
      </c>
    </row>
    <row r="27" spans="1:26" ht="21" customHeight="1" x14ac:dyDescent="0.2">
      <c r="B27" s="735"/>
      <c r="C27" s="735"/>
      <c r="D27" s="735"/>
      <c r="E27" s="735"/>
      <c r="F27" s="735"/>
      <c r="G27" s="735"/>
      <c r="H27" s="735"/>
      <c r="I27" s="735"/>
      <c r="J27" s="735"/>
      <c r="K27" s="735"/>
      <c r="L27" s="735"/>
      <c r="M27" s="735"/>
      <c r="N27" s="735"/>
      <c r="O27" s="735"/>
      <c r="P27" s="735"/>
      <c r="Q27" s="735"/>
      <c r="R27" s="735"/>
      <c r="S27" s="735"/>
      <c r="T27" s="735"/>
      <c r="U27" s="735"/>
      <c r="V27" s="735"/>
      <c r="W27" s="735"/>
      <c r="X27" s="735"/>
      <c r="Y27" s="735"/>
      <c r="Z27" s="721"/>
    </row>
    <row r="28" spans="1:26" ht="21" customHeight="1" x14ac:dyDescent="0.2">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21"/>
    </row>
    <row r="29" spans="1:26" ht="38.25" customHeight="1" x14ac:dyDescent="0.2">
      <c r="B29" s="735"/>
      <c r="C29" s="735"/>
      <c r="D29" s="735"/>
      <c r="E29" s="735"/>
      <c r="F29" s="735"/>
      <c r="G29" s="735"/>
      <c r="H29" s="735"/>
      <c r="I29" s="735"/>
      <c r="J29" s="735"/>
      <c r="K29" s="735"/>
      <c r="L29" s="735"/>
      <c r="M29" s="735"/>
      <c r="N29" s="735"/>
      <c r="O29" s="735"/>
      <c r="P29" s="735"/>
      <c r="Q29" s="735"/>
      <c r="R29" s="735"/>
      <c r="S29" s="735"/>
      <c r="T29" s="735"/>
      <c r="U29" s="735"/>
      <c r="V29" s="735"/>
      <c r="W29" s="735"/>
      <c r="X29" s="735"/>
      <c r="Y29" s="735"/>
      <c r="Z29" s="721"/>
    </row>
    <row r="30" spans="1:26" ht="57" customHeight="1" x14ac:dyDescent="0.2">
      <c r="B30" s="706" t="s">
        <v>858</v>
      </c>
      <c r="C30" s="706"/>
      <c r="D30" s="706"/>
      <c r="E30" s="706"/>
      <c r="F30" s="706"/>
      <c r="G30" s="706"/>
      <c r="H30" s="706"/>
      <c r="I30" s="706"/>
      <c r="J30" s="706"/>
      <c r="K30" s="706"/>
      <c r="L30" s="706"/>
      <c r="M30" s="706"/>
      <c r="N30" s="706"/>
      <c r="O30" s="706"/>
      <c r="P30" s="706"/>
      <c r="Q30" s="706"/>
      <c r="R30" s="706"/>
      <c r="S30" s="706"/>
      <c r="T30" s="706"/>
      <c r="U30" s="706"/>
      <c r="V30" s="706"/>
      <c r="W30" s="706"/>
      <c r="X30" s="706"/>
      <c r="Y30" s="706"/>
      <c r="Z30" s="721"/>
    </row>
    <row r="31" spans="1:26" ht="12.75" customHeight="1" x14ac:dyDescent="0.25">
      <c r="B31" s="463"/>
      <c r="C31" s="463"/>
      <c r="D31" s="463"/>
      <c r="E31" s="463"/>
      <c r="F31" s="462"/>
      <c r="G31" s="462"/>
    </row>
    <row r="33" spans="1:30" ht="46.5" customHeight="1" x14ac:dyDescent="0.2">
      <c r="A33" s="709" t="s">
        <v>857</v>
      </c>
      <c r="B33" s="710"/>
      <c r="C33" s="717"/>
      <c r="D33" s="724" t="s">
        <v>1143</v>
      </c>
      <c r="E33" s="725"/>
      <c r="F33" s="725"/>
      <c r="G33" s="725"/>
      <c r="H33" s="725"/>
      <c r="I33" s="725"/>
      <c r="J33" s="725"/>
      <c r="K33" s="725"/>
      <c r="L33" s="725"/>
      <c r="M33" s="725"/>
      <c r="N33" s="725"/>
      <c r="O33" s="725"/>
      <c r="P33" s="725"/>
      <c r="Q33" s="726"/>
      <c r="R33" s="709" t="s">
        <v>855</v>
      </c>
      <c r="S33" s="710"/>
      <c r="T33" s="710"/>
      <c r="U33" s="710"/>
      <c r="V33" s="710"/>
      <c r="W33" s="722" t="s">
        <v>1142</v>
      </c>
      <c r="X33" s="722"/>
      <c r="Y33" s="722"/>
      <c r="Z33" s="723"/>
    </row>
    <row r="34" spans="1:30" ht="3" customHeight="1" x14ac:dyDescent="0.25">
      <c r="A34" s="264"/>
      <c r="B34" s="264"/>
      <c r="C34" s="264"/>
      <c r="D34" s="264"/>
      <c r="E34" s="459"/>
      <c r="F34" s="459"/>
      <c r="G34" s="459"/>
      <c r="H34" s="459"/>
      <c r="I34" s="459"/>
      <c r="J34" s="459"/>
      <c r="K34" s="459"/>
      <c r="L34" s="459"/>
      <c r="M34" s="459"/>
      <c r="N34" s="251"/>
      <c r="O34" s="251"/>
      <c r="P34" s="461"/>
      <c r="Q34" s="459"/>
      <c r="R34" s="459"/>
      <c r="S34" s="251"/>
      <c r="T34" s="251"/>
      <c r="U34" s="461"/>
      <c r="V34" s="459"/>
      <c r="W34" s="459"/>
      <c r="X34" s="251"/>
      <c r="Y34" s="251"/>
      <c r="Z34" s="461"/>
    </row>
    <row r="35" spans="1:30" ht="51" customHeight="1" x14ac:dyDescent="0.2">
      <c r="A35" s="712" t="s">
        <v>853</v>
      </c>
      <c r="B35" s="713"/>
      <c r="C35" s="713"/>
      <c r="D35" s="748" t="s">
        <v>1141</v>
      </c>
      <c r="E35" s="748"/>
      <c r="F35" s="748"/>
      <c r="G35" s="748"/>
      <c r="H35" s="748"/>
      <c r="I35" s="748"/>
      <c r="J35" s="748"/>
      <c r="K35" s="748"/>
      <c r="L35" s="748"/>
      <c r="M35" s="748"/>
      <c r="N35" s="748"/>
      <c r="O35" s="748"/>
      <c r="P35" s="748"/>
      <c r="Q35" s="748"/>
      <c r="R35" s="748"/>
      <c r="S35" s="748"/>
      <c r="T35" s="748"/>
      <c r="U35" s="748"/>
      <c r="V35" s="748"/>
      <c r="W35" s="748"/>
      <c r="X35" s="748"/>
      <c r="Y35" s="748"/>
      <c r="Z35" s="748"/>
      <c r="AA35" s="744"/>
      <c r="AB35" s="744"/>
      <c r="AC35" s="744"/>
      <c r="AD35" s="744"/>
    </row>
    <row r="36" spans="1:30" ht="3.75" customHeight="1" x14ac:dyDescent="0.25">
      <c r="A36" s="256"/>
      <c r="B36" s="256"/>
      <c r="C36" s="263"/>
      <c r="D36" s="263"/>
      <c r="E36" s="471"/>
      <c r="F36" s="471"/>
      <c r="G36" s="471"/>
      <c r="H36" s="471"/>
      <c r="I36" s="472"/>
      <c r="J36" s="472"/>
      <c r="K36" s="471"/>
      <c r="L36" s="470"/>
      <c r="M36" s="470"/>
      <c r="N36" s="469"/>
      <c r="O36" s="469"/>
      <c r="P36" s="468"/>
      <c r="Q36" s="470"/>
      <c r="R36" s="470"/>
      <c r="S36" s="469"/>
      <c r="T36" s="469"/>
      <c r="U36" s="468"/>
      <c r="V36" s="470"/>
      <c r="W36" s="470"/>
      <c r="X36" s="469"/>
      <c r="Y36" s="469"/>
      <c r="Z36" s="468"/>
      <c r="AA36" s="744"/>
      <c r="AB36" s="744"/>
      <c r="AC36" s="744"/>
      <c r="AD36" s="744"/>
    </row>
    <row r="37" spans="1:30" ht="68.45" customHeight="1" x14ac:dyDescent="0.2">
      <c r="A37" s="709" t="s">
        <v>14</v>
      </c>
      <c r="B37" s="710"/>
      <c r="C37" s="710"/>
      <c r="D37" s="748" t="s">
        <v>108</v>
      </c>
      <c r="E37" s="748"/>
      <c r="F37" s="748"/>
      <c r="G37" s="748"/>
      <c r="H37" s="748"/>
      <c r="I37" s="748"/>
      <c r="J37" s="748"/>
      <c r="K37" s="748"/>
      <c r="L37" s="748"/>
      <c r="M37" s="748"/>
      <c r="N37" s="748"/>
      <c r="O37" s="748"/>
      <c r="P37" s="748"/>
      <c r="Q37" s="748"/>
      <c r="R37" s="748"/>
      <c r="S37" s="748"/>
      <c r="T37" s="748"/>
      <c r="U37" s="748"/>
      <c r="V37" s="748"/>
      <c r="W37" s="748"/>
      <c r="X37" s="748"/>
      <c r="Y37" s="748"/>
      <c r="Z37" s="748"/>
      <c r="AA37" s="744"/>
      <c r="AB37" s="744"/>
      <c r="AC37" s="744"/>
      <c r="AD37" s="744"/>
    </row>
    <row r="38" spans="1:30" ht="4.9000000000000004" customHeight="1" x14ac:dyDescent="0.25">
      <c r="A38" s="256"/>
      <c r="B38" s="256"/>
      <c r="C38" s="255"/>
      <c r="D38" s="255"/>
      <c r="E38" s="459"/>
      <c r="F38" s="459"/>
      <c r="G38" s="459"/>
      <c r="H38" s="459"/>
      <c r="I38" s="460"/>
      <c r="J38" s="460"/>
      <c r="K38" s="459"/>
      <c r="L38" s="458"/>
      <c r="M38" s="458"/>
      <c r="N38" s="251"/>
      <c r="O38" s="251"/>
      <c r="P38" s="461"/>
      <c r="Q38" s="458"/>
      <c r="R38" s="192"/>
      <c r="V38" s="192"/>
      <c r="W38" s="192"/>
    </row>
    <row r="39" spans="1:30" ht="48" customHeight="1" x14ac:dyDescent="0.2">
      <c r="A39" s="709" t="s">
        <v>850</v>
      </c>
      <c r="B39" s="710"/>
      <c r="C39" s="717"/>
      <c r="D39" s="748" t="s">
        <v>108</v>
      </c>
      <c r="E39" s="748"/>
      <c r="F39" s="748"/>
      <c r="G39" s="748"/>
      <c r="H39" s="748"/>
      <c r="I39" s="748"/>
      <c r="J39" s="748"/>
      <c r="K39" s="748"/>
      <c r="L39" s="748"/>
      <c r="M39" s="748"/>
      <c r="N39" s="748"/>
      <c r="O39" s="748"/>
      <c r="P39" s="748"/>
      <c r="Q39" s="748"/>
      <c r="R39" s="712" t="s">
        <v>848</v>
      </c>
      <c r="S39" s="713"/>
      <c r="T39" s="713"/>
      <c r="U39" s="713"/>
      <c r="V39" s="714"/>
      <c r="W39" s="732" t="s">
        <v>1100</v>
      </c>
      <c r="X39" s="733"/>
      <c r="Y39" s="733"/>
      <c r="Z39" s="734"/>
    </row>
    <row r="40" spans="1:30" ht="6.75" customHeight="1" x14ac:dyDescent="0.2">
      <c r="C40" s="192"/>
      <c r="D40" s="192"/>
      <c r="Q40" s="192"/>
      <c r="R40" s="192"/>
      <c r="V40" s="192"/>
      <c r="W40" s="192"/>
    </row>
    <row r="41" spans="1:30" ht="30.75" customHeight="1" x14ac:dyDescent="0.2">
      <c r="A41" s="730" t="s">
        <v>704</v>
      </c>
      <c r="B41" s="730"/>
      <c r="C41" s="730"/>
      <c r="D41" s="703">
        <f ca="1">+NOW()</f>
        <v>46050.665446064813</v>
      </c>
      <c r="E41" s="703"/>
      <c r="F41" s="703"/>
      <c r="G41" s="703"/>
      <c r="H41" s="703"/>
      <c r="I41" s="703"/>
      <c r="J41" s="703"/>
      <c r="K41" s="703"/>
      <c r="L41" s="703"/>
      <c r="M41" s="703"/>
      <c r="N41" s="703"/>
      <c r="O41" s="703"/>
      <c r="P41" s="703"/>
      <c r="Q41" s="703"/>
      <c r="R41" s="715" t="s">
        <v>847</v>
      </c>
      <c r="S41" s="715"/>
      <c r="T41" s="715"/>
      <c r="U41" s="715"/>
      <c r="V41" s="715"/>
      <c r="W41" s="704"/>
      <c r="X41" s="704"/>
      <c r="Y41" s="704"/>
      <c r="Z41" s="704"/>
    </row>
    <row r="42" spans="1:30" ht="19.899999999999999" customHeight="1" x14ac:dyDescent="0.2">
      <c r="B42" s="457"/>
      <c r="C42" s="457"/>
      <c r="D42" s="457"/>
      <c r="E42" s="456"/>
      <c r="F42" s="456"/>
      <c r="G42" s="456"/>
      <c r="H42" s="456"/>
      <c r="J42" s="448"/>
      <c r="N42" s="243"/>
      <c r="O42" s="243"/>
      <c r="R42" s="192"/>
      <c r="V42" s="192"/>
      <c r="W42" s="192"/>
    </row>
    <row r="43" spans="1:30" ht="27.6" customHeight="1" x14ac:dyDescent="0.25">
      <c r="A43" s="707" t="s">
        <v>188</v>
      </c>
      <c r="B43" s="707"/>
      <c r="C43" s="707"/>
      <c r="D43" s="707"/>
      <c r="E43" s="707"/>
      <c r="F43" s="707"/>
      <c r="G43" s="707"/>
      <c r="H43" s="707"/>
      <c r="I43" s="707"/>
      <c r="J43" s="707"/>
      <c r="K43" s="707"/>
      <c r="L43" s="707"/>
      <c r="M43" s="707"/>
      <c r="N43" s="707"/>
      <c r="O43" s="707"/>
      <c r="P43" s="707"/>
      <c r="Q43" s="707"/>
      <c r="R43" s="707"/>
      <c r="S43" s="707"/>
      <c r="T43" s="707"/>
      <c r="U43" s="707"/>
      <c r="V43" s="707"/>
      <c r="W43" s="707"/>
      <c r="X43" s="707"/>
      <c r="Y43" s="707"/>
      <c r="Z43" s="707"/>
    </row>
    <row r="44" spans="1:30" ht="14.45" customHeight="1" x14ac:dyDescent="0.2">
      <c r="B44" s="457"/>
      <c r="C44" s="457"/>
      <c r="D44" s="457"/>
      <c r="E44" s="456"/>
      <c r="F44" s="456"/>
      <c r="G44" s="456"/>
      <c r="H44" s="456"/>
      <c r="J44" s="448"/>
      <c r="N44" s="243"/>
      <c r="O44" s="243"/>
      <c r="R44" s="192"/>
      <c r="V44" s="192"/>
      <c r="W44" s="192"/>
    </row>
    <row r="45" spans="1:30" ht="49.5" customHeight="1" x14ac:dyDescent="0.2">
      <c r="A45" s="738" t="s">
        <v>846</v>
      </c>
      <c r="B45" s="738"/>
      <c r="C45" s="738"/>
      <c r="D45" s="708"/>
      <c r="E45" s="708"/>
      <c r="F45" s="708"/>
      <c r="G45" s="708"/>
      <c r="H45" s="708"/>
      <c r="I45" s="708"/>
      <c r="J45" s="708"/>
      <c r="K45" s="708"/>
      <c r="L45" s="708"/>
      <c r="M45" s="708"/>
      <c r="N45" s="708"/>
      <c r="O45" s="708"/>
      <c r="P45" s="708"/>
      <c r="Q45" s="708"/>
      <c r="R45" s="708"/>
      <c r="S45" s="708"/>
      <c r="T45" s="708"/>
      <c r="U45" s="708"/>
      <c r="V45" s="708"/>
      <c r="W45" s="708"/>
      <c r="X45" s="708"/>
      <c r="Y45" s="708"/>
      <c r="Z45" s="708"/>
    </row>
    <row r="46" spans="1:30" ht="66" customHeight="1" x14ac:dyDescent="0.2">
      <c r="A46" s="738" t="s">
        <v>845</v>
      </c>
      <c r="B46" s="738"/>
      <c r="C46" s="738"/>
      <c r="D46" s="708"/>
      <c r="E46" s="708"/>
      <c r="F46" s="708"/>
      <c r="G46" s="708"/>
      <c r="H46" s="708"/>
      <c r="I46" s="708"/>
      <c r="J46" s="708"/>
      <c r="K46" s="708"/>
      <c r="L46" s="708"/>
      <c r="M46" s="708"/>
      <c r="N46" s="708"/>
      <c r="O46" s="708"/>
      <c r="P46" s="708"/>
      <c r="Q46" s="708"/>
      <c r="R46" s="708"/>
      <c r="S46" s="708"/>
      <c r="T46" s="708"/>
      <c r="U46" s="708"/>
      <c r="V46" s="708"/>
      <c r="W46" s="708"/>
      <c r="X46" s="708"/>
      <c r="Y46" s="708"/>
      <c r="Z46" s="708"/>
    </row>
    <row r="47" spans="1:30" ht="22.9" customHeight="1" x14ac:dyDescent="0.2">
      <c r="A47" s="194"/>
      <c r="B47" s="194"/>
      <c r="C47" s="194"/>
      <c r="D47" s="457"/>
      <c r="E47" s="456"/>
      <c r="F47" s="456"/>
      <c r="G47" s="456"/>
      <c r="H47" s="456"/>
      <c r="J47" s="448"/>
      <c r="N47" s="243"/>
      <c r="O47" s="243"/>
      <c r="S47" s="243"/>
      <c r="T47" s="243"/>
      <c r="X47" s="243"/>
      <c r="Y47" s="243"/>
    </row>
    <row r="48" spans="1:30" ht="12.75" customHeight="1" x14ac:dyDescent="0.2">
      <c r="C48" s="192"/>
      <c r="D48" s="192"/>
      <c r="E48" s="455"/>
      <c r="F48" s="455"/>
      <c r="G48" s="193"/>
      <c r="H48" s="193"/>
      <c r="I48" s="193"/>
      <c r="J48" s="193"/>
      <c r="K48" s="192"/>
      <c r="L48" s="192"/>
      <c r="M48" s="192"/>
      <c r="Q48" s="192"/>
      <c r="R48" s="192"/>
      <c r="V48" s="192"/>
      <c r="W48" s="192"/>
    </row>
    <row r="49" spans="1:31" ht="30.75" customHeight="1" x14ac:dyDescent="0.2">
      <c r="A49" s="727" t="s">
        <v>844</v>
      </c>
      <c r="B49" s="728"/>
      <c r="C49" s="728"/>
      <c r="D49" s="728"/>
      <c r="E49" s="728"/>
      <c r="F49" s="728"/>
      <c r="G49" s="728"/>
      <c r="H49" s="728"/>
      <c r="I49" s="728"/>
      <c r="J49" s="728"/>
      <c r="K49" s="729"/>
      <c r="L49" s="718" t="s">
        <v>843</v>
      </c>
      <c r="M49" s="719"/>
      <c r="N49" s="719"/>
      <c r="O49" s="719"/>
      <c r="P49" s="720"/>
      <c r="Q49" s="718" t="s">
        <v>842</v>
      </c>
      <c r="R49" s="719"/>
      <c r="S49" s="719"/>
      <c r="T49" s="719"/>
      <c r="U49" s="720"/>
      <c r="V49" s="718" t="s">
        <v>841</v>
      </c>
      <c r="W49" s="719"/>
      <c r="X49" s="719"/>
      <c r="Y49" s="719"/>
      <c r="Z49" s="720"/>
    </row>
    <row r="50" spans="1:31" s="238" customFormat="1" ht="66.75" customHeight="1" x14ac:dyDescent="0.25">
      <c r="A50" s="241" t="s">
        <v>719</v>
      </c>
      <c r="B50" s="241" t="s">
        <v>720</v>
      </c>
      <c r="C50" s="241" t="s">
        <v>721</v>
      </c>
      <c r="D50" s="241" t="s">
        <v>722</v>
      </c>
      <c r="E50" s="241" t="s">
        <v>723</v>
      </c>
      <c r="F50" s="241" t="s">
        <v>724</v>
      </c>
      <c r="G50" s="241" t="s">
        <v>725</v>
      </c>
      <c r="H50" s="241" t="s">
        <v>726</v>
      </c>
      <c r="I50" s="240" t="s">
        <v>145</v>
      </c>
      <c r="J50" s="240" t="s">
        <v>727</v>
      </c>
      <c r="K50" s="240" t="s">
        <v>728</v>
      </c>
      <c r="L50" s="204" t="s">
        <v>840</v>
      </c>
      <c r="M50" s="204" t="s">
        <v>839</v>
      </c>
      <c r="N50" s="203" t="s">
        <v>838</v>
      </c>
      <c r="O50" s="203" t="s">
        <v>837</v>
      </c>
      <c r="P50" s="239" t="s">
        <v>836</v>
      </c>
      <c r="Q50" s="204" t="s">
        <v>840</v>
      </c>
      <c r="R50" s="204" t="s">
        <v>839</v>
      </c>
      <c r="S50" s="203" t="s">
        <v>838</v>
      </c>
      <c r="T50" s="203" t="s">
        <v>837</v>
      </c>
      <c r="U50" s="239" t="s">
        <v>836</v>
      </c>
      <c r="V50" s="204" t="s">
        <v>840</v>
      </c>
      <c r="W50" s="204" t="s">
        <v>839</v>
      </c>
      <c r="X50" s="203" t="s">
        <v>838</v>
      </c>
      <c r="Y50" s="203" t="s">
        <v>837</v>
      </c>
      <c r="Z50" s="239" t="s">
        <v>836</v>
      </c>
    </row>
    <row r="51" spans="1:31" s="237" customFormat="1" ht="23.25" customHeight="1" x14ac:dyDescent="0.25">
      <c r="A51" s="711">
        <v>1</v>
      </c>
      <c r="B51" s="736" t="s">
        <v>1140</v>
      </c>
      <c r="C51" s="693">
        <v>0.4</v>
      </c>
      <c r="D51" s="716" t="s">
        <v>1139</v>
      </c>
      <c r="E51" s="711" t="s">
        <v>729</v>
      </c>
      <c r="F51" s="739" t="s">
        <v>1138</v>
      </c>
      <c r="G51" s="699">
        <v>0.08</v>
      </c>
      <c r="H51" s="234" t="s">
        <v>208</v>
      </c>
      <c r="I51" s="236">
        <v>46037</v>
      </c>
      <c r="J51" s="236">
        <v>46387</v>
      </c>
      <c r="K51" s="235">
        <f>IF(OR(ISERROR(J51-I51),I51=0,J51=0)," ",J51-I51)</f>
        <v>350</v>
      </c>
      <c r="L51" s="699">
        <v>0</v>
      </c>
      <c r="M51" s="693">
        <f>SUMPRODUCT(G51:G74,L51:L74)</f>
        <v>0</v>
      </c>
      <c r="N51" s="699">
        <v>0</v>
      </c>
      <c r="O51" s="693">
        <f>SUMPRODUCT(G51:G74,N51:N74)</f>
        <v>0</v>
      </c>
      <c r="P51" s="701"/>
      <c r="Q51" s="699"/>
      <c r="R51" s="693">
        <f>SUMPRODUCT(G51:G74,Q51:Q74)</f>
        <v>0</v>
      </c>
      <c r="S51" s="699"/>
      <c r="T51" s="693">
        <f>SUMPRODUCT(G51:G74,S51:S74)</f>
        <v>0</v>
      </c>
      <c r="U51" s="701"/>
      <c r="V51" s="699"/>
      <c r="W51" s="693">
        <f>SUMPRODUCT(G51:G74,V51:V74)</f>
        <v>0</v>
      </c>
      <c r="X51" s="699"/>
      <c r="Y51" s="693">
        <f>SUMPRODUCT(G51:G74,X51:X74)</f>
        <v>0</v>
      </c>
      <c r="Z51" s="701"/>
      <c r="AA51" s="1319"/>
      <c r="AB51" s="1320"/>
      <c r="AC51" s="1320"/>
      <c r="AD51" s="1320"/>
      <c r="AE51" s="1320"/>
    </row>
    <row r="52" spans="1:31" s="237" customFormat="1" ht="23.25" customHeight="1" x14ac:dyDescent="0.25">
      <c r="A52" s="711"/>
      <c r="B52" s="736"/>
      <c r="C52" s="693"/>
      <c r="D52" s="716"/>
      <c r="E52" s="711"/>
      <c r="F52" s="739"/>
      <c r="G52" s="699"/>
      <c r="H52" s="234" t="s">
        <v>730</v>
      </c>
      <c r="I52" s="454"/>
      <c r="J52" s="454"/>
      <c r="K52" s="454"/>
      <c r="L52" s="699"/>
      <c r="M52" s="694"/>
      <c r="N52" s="699"/>
      <c r="O52" s="694"/>
      <c r="P52" s="701"/>
      <c r="Q52" s="699"/>
      <c r="R52" s="694"/>
      <c r="S52" s="699"/>
      <c r="T52" s="694"/>
      <c r="U52" s="701"/>
      <c r="V52" s="699"/>
      <c r="W52" s="694"/>
      <c r="X52" s="699"/>
      <c r="Y52" s="694"/>
      <c r="Z52" s="701"/>
      <c r="AA52" s="1321"/>
      <c r="AB52" s="1320"/>
      <c r="AC52" s="1320"/>
      <c r="AD52" s="1320"/>
      <c r="AE52" s="1320"/>
    </row>
    <row r="53" spans="1:31" s="237" customFormat="1" ht="23.25" customHeight="1" x14ac:dyDescent="0.25">
      <c r="A53" s="711"/>
      <c r="B53" s="736"/>
      <c r="C53" s="693"/>
      <c r="D53" s="716"/>
      <c r="E53" s="711" t="s">
        <v>731</v>
      </c>
      <c r="F53" s="739" t="s">
        <v>1137</v>
      </c>
      <c r="G53" s="699">
        <v>0.1</v>
      </c>
      <c r="H53" s="234" t="s">
        <v>208</v>
      </c>
      <c r="I53" s="236">
        <v>46037</v>
      </c>
      <c r="J53" s="236">
        <v>46387</v>
      </c>
      <c r="K53" s="235">
        <f>IF(OR(ISERROR(J53-I53),I53=0,J53=0)," ",J53-I53)</f>
        <v>350</v>
      </c>
      <c r="L53" s="699">
        <v>0</v>
      </c>
      <c r="M53" s="694"/>
      <c r="N53" s="699">
        <v>0</v>
      </c>
      <c r="O53" s="694"/>
      <c r="P53" s="701"/>
      <c r="Q53" s="699"/>
      <c r="R53" s="694"/>
      <c r="S53" s="699"/>
      <c r="T53" s="694"/>
      <c r="U53" s="701"/>
      <c r="V53" s="699"/>
      <c r="W53" s="694"/>
      <c r="X53" s="699"/>
      <c r="Y53" s="694"/>
      <c r="Z53" s="701"/>
      <c r="AA53" s="1321"/>
      <c r="AB53" s="1320"/>
      <c r="AC53" s="1320"/>
      <c r="AD53" s="1320"/>
      <c r="AE53" s="1320"/>
    </row>
    <row r="54" spans="1:31" s="237" customFormat="1" ht="21" customHeight="1" x14ac:dyDescent="0.25">
      <c r="A54" s="711"/>
      <c r="B54" s="736"/>
      <c r="C54" s="693"/>
      <c r="D54" s="716"/>
      <c r="E54" s="711"/>
      <c r="F54" s="739"/>
      <c r="G54" s="699"/>
      <c r="H54" s="234" t="s">
        <v>730</v>
      </c>
      <c r="I54" s="454"/>
      <c r="J54" s="454"/>
      <c r="K54" s="454"/>
      <c r="L54" s="699"/>
      <c r="M54" s="694"/>
      <c r="N54" s="699"/>
      <c r="O54" s="694"/>
      <c r="P54" s="701"/>
      <c r="Q54" s="699"/>
      <c r="R54" s="694"/>
      <c r="S54" s="699"/>
      <c r="T54" s="694"/>
      <c r="U54" s="701"/>
      <c r="V54" s="699"/>
      <c r="W54" s="694"/>
      <c r="X54" s="699"/>
      <c r="Y54" s="694"/>
      <c r="Z54" s="701"/>
      <c r="AA54" s="1321"/>
      <c r="AB54" s="1320"/>
      <c r="AC54" s="1320"/>
      <c r="AD54" s="1320"/>
      <c r="AE54" s="1320"/>
    </row>
    <row r="55" spans="1:31" s="237" customFormat="1" ht="23.25" customHeight="1" x14ac:dyDescent="0.25">
      <c r="A55" s="711"/>
      <c r="B55" s="736"/>
      <c r="C55" s="693"/>
      <c r="D55" s="716"/>
      <c r="E55" s="711" t="s">
        <v>732</v>
      </c>
      <c r="F55" s="739" t="s">
        <v>1136</v>
      </c>
      <c r="G55" s="699">
        <v>0.08</v>
      </c>
      <c r="H55" s="234" t="s">
        <v>208</v>
      </c>
      <c r="I55" s="236">
        <v>46037</v>
      </c>
      <c r="J55" s="236">
        <v>46387</v>
      </c>
      <c r="K55" s="235">
        <f>IF(OR(ISERROR(J55-I55),I55=0,J55=0)," ",J55-I55)</f>
        <v>350</v>
      </c>
      <c r="L55" s="699">
        <v>0</v>
      </c>
      <c r="M55" s="694"/>
      <c r="N55" s="699">
        <v>0</v>
      </c>
      <c r="O55" s="694"/>
      <c r="P55" s="701"/>
      <c r="Q55" s="699"/>
      <c r="R55" s="694"/>
      <c r="S55" s="699"/>
      <c r="T55" s="694"/>
      <c r="U55" s="701"/>
      <c r="V55" s="699"/>
      <c r="W55" s="694"/>
      <c r="X55" s="699"/>
      <c r="Y55" s="694"/>
      <c r="Z55" s="701"/>
      <c r="AA55" s="1321"/>
      <c r="AB55" s="1320"/>
      <c r="AC55" s="1320"/>
      <c r="AD55" s="1320"/>
      <c r="AE55" s="1320"/>
    </row>
    <row r="56" spans="1:31" s="237" customFormat="1" ht="23.25" customHeight="1" x14ac:dyDescent="0.25">
      <c r="A56" s="711"/>
      <c r="B56" s="736"/>
      <c r="C56" s="693"/>
      <c r="D56" s="716"/>
      <c r="E56" s="711"/>
      <c r="F56" s="739"/>
      <c r="G56" s="699"/>
      <c r="H56" s="234" t="s">
        <v>730</v>
      </c>
      <c r="I56" s="454"/>
      <c r="J56" s="454"/>
      <c r="K56" s="454"/>
      <c r="L56" s="699"/>
      <c r="M56" s="694"/>
      <c r="N56" s="699"/>
      <c r="O56" s="694"/>
      <c r="P56" s="701"/>
      <c r="Q56" s="699"/>
      <c r="R56" s="694"/>
      <c r="S56" s="699"/>
      <c r="T56" s="694"/>
      <c r="U56" s="701"/>
      <c r="V56" s="699"/>
      <c r="W56" s="694"/>
      <c r="X56" s="699"/>
      <c r="Y56" s="694"/>
      <c r="Z56" s="701"/>
      <c r="AA56" s="1321"/>
      <c r="AB56" s="1320"/>
      <c r="AC56" s="1320"/>
      <c r="AD56" s="1320"/>
      <c r="AE56" s="1320"/>
    </row>
    <row r="57" spans="1:31" s="237" customFormat="1" ht="23.25" customHeight="1" x14ac:dyDescent="0.25">
      <c r="A57" s="711"/>
      <c r="B57" s="736"/>
      <c r="C57" s="693"/>
      <c r="D57" s="716"/>
      <c r="E57" s="711" t="s">
        <v>733</v>
      </c>
      <c r="F57" s="739" t="s">
        <v>758</v>
      </c>
      <c r="G57" s="699">
        <v>0.08</v>
      </c>
      <c r="H57" s="234" t="s">
        <v>208</v>
      </c>
      <c r="I57" s="236">
        <v>46037</v>
      </c>
      <c r="J57" s="236">
        <v>46387</v>
      </c>
      <c r="K57" s="235">
        <f>IF(OR(ISERROR(J57-I57),I57=0,J57=0)," ",J57-I57)</f>
        <v>350</v>
      </c>
      <c r="L57" s="699">
        <v>0</v>
      </c>
      <c r="M57" s="694"/>
      <c r="N57" s="699">
        <v>0</v>
      </c>
      <c r="O57" s="694"/>
      <c r="P57" s="701"/>
      <c r="Q57" s="699"/>
      <c r="R57" s="694"/>
      <c r="S57" s="699"/>
      <c r="T57" s="694"/>
      <c r="U57" s="701"/>
      <c r="V57" s="699"/>
      <c r="W57" s="694"/>
      <c r="X57" s="699"/>
      <c r="Y57" s="694"/>
      <c r="Z57" s="701"/>
      <c r="AA57" s="1321"/>
      <c r="AB57" s="1320"/>
      <c r="AC57" s="1320"/>
      <c r="AD57" s="1320"/>
      <c r="AE57" s="1320"/>
    </row>
    <row r="58" spans="1:31" s="237" customFormat="1" ht="23.25" customHeight="1" x14ac:dyDescent="0.25">
      <c r="A58" s="711"/>
      <c r="B58" s="736"/>
      <c r="C58" s="693"/>
      <c r="D58" s="716"/>
      <c r="E58" s="711"/>
      <c r="F58" s="739"/>
      <c r="G58" s="699"/>
      <c r="H58" s="234" t="s">
        <v>730</v>
      </c>
      <c r="I58" s="454"/>
      <c r="J58" s="454"/>
      <c r="K58" s="454"/>
      <c r="L58" s="699"/>
      <c r="M58" s="694"/>
      <c r="N58" s="699"/>
      <c r="O58" s="694"/>
      <c r="P58" s="701"/>
      <c r="Q58" s="699"/>
      <c r="R58" s="694"/>
      <c r="S58" s="699"/>
      <c r="T58" s="694"/>
      <c r="U58" s="701"/>
      <c r="V58" s="699"/>
      <c r="W58" s="694"/>
      <c r="X58" s="699"/>
      <c r="Y58" s="694"/>
      <c r="Z58" s="701"/>
      <c r="AA58" s="1321"/>
      <c r="AB58" s="1320"/>
      <c r="AC58" s="1320"/>
      <c r="AD58" s="1320"/>
      <c r="AE58" s="1320"/>
    </row>
    <row r="59" spans="1:31" s="237" customFormat="1" ht="23.25" customHeight="1" x14ac:dyDescent="0.25">
      <c r="A59" s="711"/>
      <c r="B59" s="736"/>
      <c r="C59" s="693"/>
      <c r="D59" s="716"/>
      <c r="E59" s="711" t="s">
        <v>734</v>
      </c>
      <c r="F59" s="739" t="s">
        <v>1135</v>
      </c>
      <c r="G59" s="699">
        <v>0.08</v>
      </c>
      <c r="H59" s="234" t="s">
        <v>208</v>
      </c>
      <c r="I59" s="236">
        <v>46037</v>
      </c>
      <c r="J59" s="236">
        <v>46387</v>
      </c>
      <c r="K59" s="235">
        <f>IF(OR(ISERROR(J59-I59),I59=0,J59=0)," ",J59-I59)</f>
        <v>350</v>
      </c>
      <c r="L59" s="699">
        <v>0</v>
      </c>
      <c r="M59" s="694"/>
      <c r="N59" s="699">
        <v>0</v>
      </c>
      <c r="O59" s="694"/>
      <c r="P59" s="701"/>
      <c r="Q59" s="699"/>
      <c r="R59" s="694"/>
      <c r="S59" s="699"/>
      <c r="T59" s="694"/>
      <c r="U59" s="701"/>
      <c r="V59" s="699"/>
      <c r="W59" s="694"/>
      <c r="X59" s="699"/>
      <c r="Y59" s="694"/>
      <c r="Z59" s="701"/>
      <c r="AA59" s="1321"/>
      <c r="AB59" s="1320"/>
      <c r="AC59" s="1320"/>
      <c r="AD59" s="1320"/>
      <c r="AE59" s="1320"/>
    </row>
    <row r="60" spans="1:31" s="237" customFormat="1" ht="31.5" customHeight="1" x14ac:dyDescent="0.25">
      <c r="A60" s="711"/>
      <c r="B60" s="736"/>
      <c r="C60" s="693"/>
      <c r="D60" s="716"/>
      <c r="E60" s="711"/>
      <c r="F60" s="739"/>
      <c r="G60" s="699"/>
      <c r="H60" s="234" t="s">
        <v>730</v>
      </c>
      <c r="I60" s="454"/>
      <c r="J60" s="454"/>
      <c r="K60" s="454"/>
      <c r="L60" s="699"/>
      <c r="M60" s="694"/>
      <c r="N60" s="699"/>
      <c r="O60" s="694"/>
      <c r="P60" s="701"/>
      <c r="Q60" s="699"/>
      <c r="R60" s="694"/>
      <c r="S60" s="699"/>
      <c r="T60" s="694"/>
      <c r="U60" s="701"/>
      <c r="V60" s="699"/>
      <c r="W60" s="694"/>
      <c r="X60" s="699"/>
      <c r="Y60" s="694"/>
      <c r="Z60" s="701"/>
    </row>
    <row r="61" spans="1:31" s="464" customFormat="1" ht="23.25" customHeight="1" x14ac:dyDescent="0.25">
      <c r="A61" s="711"/>
      <c r="B61" s="736"/>
      <c r="C61" s="693"/>
      <c r="D61" s="716"/>
      <c r="E61" s="1326" t="s">
        <v>735</v>
      </c>
      <c r="F61" s="1325" t="s">
        <v>1134</v>
      </c>
      <c r="G61" s="699">
        <v>0.08</v>
      </c>
      <c r="H61" s="466" t="s">
        <v>208</v>
      </c>
      <c r="I61" s="236">
        <v>46037</v>
      </c>
      <c r="J61" s="236">
        <v>46387</v>
      </c>
      <c r="K61" s="235">
        <f>IF(OR(ISERROR(J61-I61),I61=0,J61=0)," ",J61-I61)</f>
        <v>350</v>
      </c>
      <c r="L61" s="699">
        <v>0</v>
      </c>
      <c r="M61" s="694"/>
      <c r="N61" s="699">
        <v>0</v>
      </c>
      <c r="O61" s="694"/>
      <c r="P61" s="1323"/>
      <c r="Q61" s="1322"/>
      <c r="R61" s="694"/>
      <c r="S61" s="1322"/>
      <c r="T61" s="694"/>
      <c r="U61" s="1323"/>
      <c r="V61" s="1322"/>
      <c r="W61" s="694"/>
      <c r="X61" s="1322"/>
      <c r="Y61" s="694"/>
      <c r="Z61" s="1323"/>
    </row>
    <row r="62" spans="1:31" s="464" customFormat="1" ht="23.25" customHeight="1" x14ac:dyDescent="0.25">
      <c r="A62" s="711"/>
      <c r="B62" s="736"/>
      <c r="C62" s="693"/>
      <c r="D62" s="716"/>
      <c r="E62" s="1326"/>
      <c r="F62" s="1325"/>
      <c r="G62" s="699"/>
      <c r="H62" s="466" t="s">
        <v>730</v>
      </c>
      <c r="I62" s="465"/>
      <c r="J62" s="465"/>
      <c r="K62" s="465"/>
      <c r="L62" s="699"/>
      <c r="M62" s="694"/>
      <c r="N62" s="699"/>
      <c r="O62" s="694"/>
      <c r="P62" s="1323"/>
      <c r="Q62" s="1322"/>
      <c r="R62" s="694"/>
      <c r="S62" s="1322"/>
      <c r="T62" s="694"/>
      <c r="U62" s="1323"/>
      <c r="V62" s="1322"/>
      <c r="W62" s="694"/>
      <c r="X62" s="1322"/>
      <c r="Y62" s="694"/>
      <c r="Z62" s="1323"/>
    </row>
    <row r="63" spans="1:31" s="464" customFormat="1" ht="23.25" customHeight="1" x14ac:dyDescent="0.25">
      <c r="A63" s="711"/>
      <c r="B63" s="736"/>
      <c r="C63" s="693"/>
      <c r="D63" s="716"/>
      <c r="E63" s="1324" t="s">
        <v>736</v>
      </c>
      <c r="F63" s="1325" t="s">
        <v>1133</v>
      </c>
      <c r="G63" s="699">
        <v>0.08</v>
      </c>
      <c r="H63" s="466" t="s">
        <v>208</v>
      </c>
      <c r="I63" s="236">
        <v>46037</v>
      </c>
      <c r="J63" s="236">
        <v>46387</v>
      </c>
      <c r="K63" s="235">
        <f>IF(OR(ISERROR(J63-I63),I63=0,J63=0)," ",J63-I63)</f>
        <v>350</v>
      </c>
      <c r="L63" s="699">
        <v>0</v>
      </c>
      <c r="M63" s="694"/>
      <c r="N63" s="699">
        <v>0</v>
      </c>
      <c r="O63" s="694"/>
      <c r="P63" s="1323"/>
      <c r="Q63" s="1322"/>
      <c r="R63" s="694"/>
      <c r="S63" s="1322"/>
      <c r="T63" s="694"/>
      <c r="U63" s="1323"/>
      <c r="V63" s="1322"/>
      <c r="W63" s="694"/>
      <c r="X63" s="1322"/>
      <c r="Y63" s="694"/>
      <c r="Z63" s="1323"/>
    </row>
    <row r="64" spans="1:31" s="464" customFormat="1" ht="23.25" customHeight="1" x14ac:dyDescent="0.25">
      <c r="A64" s="711"/>
      <c r="B64" s="736"/>
      <c r="C64" s="693"/>
      <c r="D64" s="716"/>
      <c r="E64" s="1324"/>
      <c r="F64" s="1325"/>
      <c r="G64" s="699"/>
      <c r="H64" s="466" t="s">
        <v>730</v>
      </c>
      <c r="I64" s="465"/>
      <c r="J64" s="465"/>
      <c r="K64" s="465"/>
      <c r="L64" s="699"/>
      <c r="M64" s="694"/>
      <c r="N64" s="699"/>
      <c r="O64" s="694"/>
      <c r="P64" s="1323"/>
      <c r="Q64" s="1322"/>
      <c r="R64" s="694"/>
      <c r="S64" s="1322"/>
      <c r="T64" s="694"/>
      <c r="U64" s="1323"/>
      <c r="V64" s="1322"/>
      <c r="W64" s="694"/>
      <c r="X64" s="1322"/>
      <c r="Y64" s="694"/>
      <c r="Z64" s="1323"/>
    </row>
    <row r="65" spans="1:26" s="464" customFormat="1" ht="23.25" customHeight="1" x14ac:dyDescent="0.25">
      <c r="A65" s="711"/>
      <c r="B65" s="736"/>
      <c r="C65" s="693"/>
      <c r="D65" s="716"/>
      <c r="E65" s="1324" t="s">
        <v>1132</v>
      </c>
      <c r="F65" s="1325" t="s">
        <v>1131</v>
      </c>
      <c r="G65" s="699">
        <v>0.08</v>
      </c>
      <c r="H65" s="466" t="s">
        <v>208</v>
      </c>
      <c r="I65" s="236">
        <v>46037</v>
      </c>
      <c r="J65" s="236">
        <v>46387</v>
      </c>
      <c r="K65" s="235">
        <f>IF(OR(ISERROR(J65-I65),I65=0,J65=0)," ",J65-I65)</f>
        <v>350</v>
      </c>
      <c r="L65" s="699">
        <v>0</v>
      </c>
      <c r="M65" s="694"/>
      <c r="N65" s="699">
        <v>0</v>
      </c>
      <c r="O65" s="694"/>
      <c r="P65" s="1323"/>
      <c r="Q65" s="1322"/>
      <c r="R65" s="694"/>
      <c r="S65" s="1322"/>
      <c r="T65" s="694"/>
      <c r="U65" s="1323"/>
      <c r="V65" s="1322"/>
      <c r="W65" s="694"/>
      <c r="X65" s="1322"/>
      <c r="Y65" s="694"/>
      <c r="Z65" s="1323"/>
    </row>
    <row r="66" spans="1:26" s="464" customFormat="1" ht="23.25" customHeight="1" x14ac:dyDescent="0.25">
      <c r="A66" s="711"/>
      <c r="B66" s="736"/>
      <c r="C66" s="693"/>
      <c r="D66" s="716"/>
      <c r="E66" s="1324"/>
      <c r="F66" s="1325"/>
      <c r="G66" s="699"/>
      <c r="H66" s="466" t="s">
        <v>730</v>
      </c>
      <c r="I66" s="465"/>
      <c r="J66" s="465"/>
      <c r="K66" s="465"/>
      <c r="L66" s="699"/>
      <c r="M66" s="694"/>
      <c r="N66" s="699"/>
      <c r="O66" s="694"/>
      <c r="P66" s="1323"/>
      <c r="Q66" s="1322"/>
      <c r="R66" s="694"/>
      <c r="S66" s="1322"/>
      <c r="T66" s="694"/>
      <c r="U66" s="1323"/>
      <c r="V66" s="1322"/>
      <c r="W66" s="694"/>
      <c r="X66" s="1322"/>
      <c r="Y66" s="694"/>
      <c r="Z66" s="1323"/>
    </row>
    <row r="67" spans="1:26" s="464" customFormat="1" ht="23.25" customHeight="1" x14ac:dyDescent="0.25">
      <c r="A67" s="711"/>
      <c r="B67" s="736"/>
      <c r="C67" s="693"/>
      <c r="D67" s="716"/>
      <c r="E67" s="1324" t="s">
        <v>1130</v>
      </c>
      <c r="F67" s="1325" t="s">
        <v>1129</v>
      </c>
      <c r="G67" s="699">
        <v>0.08</v>
      </c>
      <c r="H67" s="466" t="s">
        <v>208</v>
      </c>
      <c r="I67" s="236">
        <v>46037</v>
      </c>
      <c r="J67" s="236">
        <v>46387</v>
      </c>
      <c r="K67" s="235">
        <f>IF(OR(ISERROR(J67-I67),I67=0,J67=0)," ",J67-I67)</f>
        <v>350</v>
      </c>
      <c r="L67" s="699">
        <v>0</v>
      </c>
      <c r="M67" s="694"/>
      <c r="N67" s="699">
        <v>0</v>
      </c>
      <c r="O67" s="694"/>
      <c r="P67" s="1323"/>
      <c r="Q67" s="1322"/>
      <c r="R67" s="694"/>
      <c r="S67" s="1322"/>
      <c r="T67" s="694"/>
      <c r="U67" s="1323"/>
      <c r="V67" s="1322"/>
      <c r="W67" s="694"/>
      <c r="X67" s="1322"/>
      <c r="Y67" s="694"/>
      <c r="Z67" s="1323"/>
    </row>
    <row r="68" spans="1:26" s="464" customFormat="1" ht="23.25" customHeight="1" x14ac:dyDescent="0.25">
      <c r="A68" s="711"/>
      <c r="B68" s="736"/>
      <c r="C68" s="693"/>
      <c r="D68" s="716"/>
      <c r="E68" s="1324"/>
      <c r="F68" s="1325"/>
      <c r="G68" s="699"/>
      <c r="H68" s="466" t="s">
        <v>730</v>
      </c>
      <c r="I68" s="465"/>
      <c r="J68" s="465"/>
      <c r="K68" s="465"/>
      <c r="L68" s="699"/>
      <c r="M68" s="694"/>
      <c r="N68" s="699"/>
      <c r="O68" s="694"/>
      <c r="P68" s="1323"/>
      <c r="Q68" s="1322"/>
      <c r="R68" s="694"/>
      <c r="S68" s="1322"/>
      <c r="T68" s="694"/>
      <c r="U68" s="1323"/>
      <c r="V68" s="1322"/>
      <c r="W68" s="694"/>
      <c r="X68" s="1322"/>
      <c r="Y68" s="694"/>
      <c r="Z68" s="1323"/>
    </row>
    <row r="69" spans="1:26" s="464" customFormat="1" ht="23.25" customHeight="1" x14ac:dyDescent="0.25">
      <c r="A69" s="711"/>
      <c r="B69" s="736"/>
      <c r="C69" s="693"/>
      <c r="D69" s="716"/>
      <c r="E69" s="1324" t="s">
        <v>1128</v>
      </c>
      <c r="F69" s="1325" t="s">
        <v>1127</v>
      </c>
      <c r="G69" s="699">
        <v>0.08</v>
      </c>
      <c r="H69" s="466" t="s">
        <v>208</v>
      </c>
      <c r="I69" s="236">
        <v>46037</v>
      </c>
      <c r="J69" s="236">
        <v>46387</v>
      </c>
      <c r="K69" s="235">
        <f>IF(OR(ISERROR(J69-I69),I69=0,J69=0)," ",J69-I69)</f>
        <v>350</v>
      </c>
      <c r="L69" s="699">
        <v>0</v>
      </c>
      <c r="M69" s="694"/>
      <c r="N69" s="699">
        <v>0</v>
      </c>
      <c r="O69" s="694"/>
      <c r="P69" s="1323"/>
      <c r="Q69" s="1322"/>
      <c r="R69" s="694"/>
      <c r="S69" s="1322"/>
      <c r="T69" s="694"/>
      <c r="U69" s="1323"/>
      <c r="V69" s="1322"/>
      <c r="W69" s="694"/>
      <c r="X69" s="1322"/>
      <c r="Y69" s="694"/>
      <c r="Z69" s="1323"/>
    </row>
    <row r="70" spans="1:26" s="464" customFormat="1" ht="23.25" customHeight="1" x14ac:dyDescent="0.25">
      <c r="A70" s="711"/>
      <c r="B70" s="736"/>
      <c r="C70" s="693"/>
      <c r="D70" s="716"/>
      <c r="E70" s="1324"/>
      <c r="F70" s="1325"/>
      <c r="G70" s="699"/>
      <c r="H70" s="466" t="s">
        <v>730</v>
      </c>
      <c r="I70" s="465"/>
      <c r="J70" s="465"/>
      <c r="K70" s="465"/>
      <c r="L70" s="699"/>
      <c r="M70" s="694"/>
      <c r="N70" s="699"/>
      <c r="O70" s="694"/>
      <c r="P70" s="1323"/>
      <c r="Q70" s="1322"/>
      <c r="R70" s="694"/>
      <c r="S70" s="1322"/>
      <c r="T70" s="694"/>
      <c r="U70" s="1323"/>
      <c r="V70" s="1322"/>
      <c r="W70" s="694"/>
      <c r="X70" s="1322"/>
      <c r="Y70" s="694"/>
      <c r="Z70" s="1323"/>
    </row>
    <row r="71" spans="1:26" s="464" customFormat="1" ht="23.25" customHeight="1" x14ac:dyDescent="0.25">
      <c r="A71" s="711"/>
      <c r="B71" s="736"/>
      <c r="C71" s="693"/>
      <c r="D71" s="716"/>
      <c r="E71" s="1324" t="s">
        <v>1126</v>
      </c>
      <c r="F71" s="1325" t="s">
        <v>1125</v>
      </c>
      <c r="G71" s="699">
        <v>0.1</v>
      </c>
      <c r="H71" s="466" t="s">
        <v>208</v>
      </c>
      <c r="I71" s="236">
        <v>46037</v>
      </c>
      <c r="J71" s="236">
        <v>46387</v>
      </c>
      <c r="K71" s="235">
        <f>IF(OR(ISERROR(J71-I71),I71=0,J71=0)," ",J71-I71)</f>
        <v>350</v>
      </c>
      <c r="L71" s="699">
        <v>0</v>
      </c>
      <c r="M71" s="694"/>
      <c r="N71" s="699">
        <v>0</v>
      </c>
      <c r="O71" s="694"/>
      <c r="P71" s="1323"/>
      <c r="Q71" s="1322"/>
      <c r="R71" s="694"/>
      <c r="S71" s="1322"/>
      <c r="T71" s="694"/>
      <c r="U71" s="1323"/>
      <c r="V71" s="1322"/>
      <c r="W71" s="694"/>
      <c r="X71" s="1322"/>
      <c r="Y71" s="694"/>
      <c r="Z71" s="1323"/>
    </row>
    <row r="72" spans="1:26" s="464" customFormat="1" ht="36" customHeight="1" x14ac:dyDescent="0.25">
      <c r="A72" s="711"/>
      <c r="B72" s="736"/>
      <c r="C72" s="693"/>
      <c r="D72" s="716"/>
      <c r="E72" s="1324"/>
      <c r="F72" s="1325"/>
      <c r="G72" s="699"/>
      <c r="H72" s="466" t="s">
        <v>730</v>
      </c>
      <c r="I72" s="465"/>
      <c r="J72" s="465"/>
      <c r="K72" s="465"/>
      <c r="L72" s="699"/>
      <c r="M72" s="694"/>
      <c r="N72" s="699"/>
      <c r="O72" s="694"/>
      <c r="P72" s="1323"/>
      <c r="Q72" s="1322"/>
      <c r="R72" s="694"/>
      <c r="S72" s="1322"/>
      <c r="T72" s="694"/>
      <c r="U72" s="1323"/>
      <c r="V72" s="1322"/>
      <c r="W72" s="694"/>
      <c r="X72" s="1322"/>
      <c r="Y72" s="694"/>
      <c r="Z72" s="1323"/>
    </row>
    <row r="73" spans="1:26" s="464" customFormat="1" ht="23.25" customHeight="1" x14ac:dyDescent="0.25">
      <c r="A73" s="711"/>
      <c r="B73" s="736"/>
      <c r="C73" s="693"/>
      <c r="D73" s="716"/>
      <c r="E73" s="1324" t="s">
        <v>1124</v>
      </c>
      <c r="F73" s="1325" t="s">
        <v>1123</v>
      </c>
      <c r="G73" s="699">
        <v>0.08</v>
      </c>
      <c r="H73" s="466" t="s">
        <v>208</v>
      </c>
      <c r="I73" s="236">
        <v>46037</v>
      </c>
      <c r="J73" s="236">
        <v>46387</v>
      </c>
      <c r="K73" s="235">
        <f>IF(OR(ISERROR(J73-I73),I73=0,J73=0)," ",J73-I73)</f>
        <v>350</v>
      </c>
      <c r="L73" s="699">
        <v>0</v>
      </c>
      <c r="M73" s="694"/>
      <c r="N73" s="699">
        <v>0</v>
      </c>
      <c r="O73" s="694"/>
      <c r="P73" s="1323"/>
      <c r="Q73" s="1322"/>
      <c r="R73" s="694"/>
      <c r="S73" s="1322"/>
      <c r="T73" s="694"/>
      <c r="U73" s="1323"/>
      <c r="V73" s="1322"/>
      <c r="W73" s="694"/>
      <c r="X73" s="1322"/>
      <c r="Y73" s="694"/>
      <c r="Z73" s="1323"/>
    </row>
    <row r="74" spans="1:26" s="464" customFormat="1" ht="22.5" customHeight="1" x14ac:dyDescent="0.25">
      <c r="A74" s="711"/>
      <c r="B74" s="736"/>
      <c r="C74" s="693"/>
      <c r="D74" s="716"/>
      <c r="E74" s="1324"/>
      <c r="F74" s="1325"/>
      <c r="G74" s="699"/>
      <c r="H74" s="466" t="s">
        <v>730</v>
      </c>
      <c r="I74" s="465"/>
      <c r="J74" s="465"/>
      <c r="K74" s="465"/>
      <c r="L74" s="699"/>
      <c r="M74" s="694"/>
      <c r="N74" s="699"/>
      <c r="O74" s="694"/>
      <c r="P74" s="1323"/>
      <c r="Q74" s="1322"/>
      <c r="R74" s="694"/>
      <c r="S74" s="1322"/>
      <c r="T74" s="694"/>
      <c r="U74" s="1323"/>
      <c r="V74" s="1322"/>
      <c r="W74" s="694"/>
      <c r="X74" s="1322"/>
      <c r="Y74" s="694"/>
      <c r="Z74" s="1323"/>
    </row>
    <row r="75" spans="1:26" ht="23.25" customHeight="1" x14ac:dyDescent="0.2">
      <c r="A75" s="711">
        <v>2</v>
      </c>
      <c r="B75" s="736" t="s">
        <v>1122</v>
      </c>
      <c r="C75" s="693">
        <v>0.3</v>
      </c>
      <c r="D75" s="716" t="s">
        <v>757</v>
      </c>
      <c r="E75" s="711" t="s">
        <v>737</v>
      </c>
      <c r="F75" s="739" t="s">
        <v>1121</v>
      </c>
      <c r="G75" s="699">
        <v>0.2</v>
      </c>
      <c r="H75" s="234" t="s">
        <v>208</v>
      </c>
      <c r="I75" s="236">
        <v>46037</v>
      </c>
      <c r="J75" s="236">
        <v>46387</v>
      </c>
      <c r="K75" s="235">
        <f>IF(OR(ISERROR(J75-I75),I75=0,J75=0)," ",J75-I75)</f>
        <v>350</v>
      </c>
      <c r="L75" s="699">
        <v>0</v>
      </c>
      <c r="M75" s="693">
        <f>SUMPRODUCT(G75:G88,L75:L88)</f>
        <v>0</v>
      </c>
      <c r="N75" s="699">
        <v>0</v>
      </c>
      <c r="O75" s="693">
        <f>SUMPRODUCT(G75:G88,N75:N88)</f>
        <v>0</v>
      </c>
      <c r="P75" s="701"/>
      <c r="Q75" s="699"/>
      <c r="R75" s="693">
        <f>SUMPRODUCT(G75:G88,Q75:Q88)</f>
        <v>0</v>
      </c>
      <c r="S75" s="699"/>
      <c r="T75" s="693">
        <f>SUMPRODUCT(G75:G88,S75:S88)</f>
        <v>0</v>
      </c>
      <c r="U75" s="701"/>
      <c r="V75" s="699"/>
      <c r="W75" s="693">
        <f>SUMPRODUCT(G75:G88,V75:V88)</f>
        <v>0</v>
      </c>
      <c r="X75" s="699"/>
      <c r="Y75" s="693">
        <f>SUMPRODUCT(G75:G88,X75:X88)</f>
        <v>0</v>
      </c>
      <c r="Z75" s="701"/>
    </row>
    <row r="76" spans="1:26" ht="23.25" customHeight="1" x14ac:dyDescent="0.2">
      <c r="A76" s="711"/>
      <c r="B76" s="736"/>
      <c r="C76" s="693"/>
      <c r="D76" s="716"/>
      <c r="E76" s="711"/>
      <c r="F76" s="739"/>
      <c r="G76" s="699"/>
      <c r="H76" s="234" t="s">
        <v>730</v>
      </c>
      <c r="I76" s="454"/>
      <c r="J76" s="454"/>
      <c r="K76" s="454"/>
      <c r="L76" s="699"/>
      <c r="M76" s="694"/>
      <c r="N76" s="699"/>
      <c r="O76" s="694"/>
      <c r="P76" s="701"/>
      <c r="Q76" s="699"/>
      <c r="R76" s="694"/>
      <c r="S76" s="699"/>
      <c r="T76" s="694"/>
      <c r="U76" s="701"/>
      <c r="V76" s="699"/>
      <c r="W76" s="694"/>
      <c r="X76" s="699"/>
      <c r="Y76" s="694"/>
      <c r="Z76" s="701"/>
    </row>
    <row r="77" spans="1:26" ht="23.25" customHeight="1" x14ac:dyDescent="0.2">
      <c r="A77" s="711"/>
      <c r="B77" s="736"/>
      <c r="C77" s="693"/>
      <c r="D77" s="716"/>
      <c r="E77" s="711" t="s">
        <v>738</v>
      </c>
      <c r="F77" s="739" t="s">
        <v>1120</v>
      </c>
      <c r="G77" s="699">
        <v>0.25</v>
      </c>
      <c r="H77" s="234" t="s">
        <v>208</v>
      </c>
      <c r="I77" s="236">
        <v>46037</v>
      </c>
      <c r="J77" s="236">
        <v>46387</v>
      </c>
      <c r="K77" s="235">
        <f>IF(OR(ISERROR(J77-I77),I77=0,J77=0)," ",J77-I77)</f>
        <v>350</v>
      </c>
      <c r="L77" s="699">
        <v>0</v>
      </c>
      <c r="M77" s="694"/>
      <c r="N77" s="699">
        <v>0</v>
      </c>
      <c r="O77" s="694"/>
      <c r="P77" s="701"/>
      <c r="Q77" s="699"/>
      <c r="R77" s="694"/>
      <c r="S77" s="699"/>
      <c r="T77" s="694"/>
      <c r="U77" s="701"/>
      <c r="V77" s="699"/>
      <c r="W77" s="694"/>
      <c r="X77" s="699"/>
      <c r="Y77" s="694"/>
      <c r="Z77" s="701"/>
    </row>
    <row r="78" spans="1:26" ht="409.6" customHeight="1" x14ac:dyDescent="0.2">
      <c r="A78" s="711"/>
      <c r="B78" s="736"/>
      <c r="C78" s="693"/>
      <c r="D78" s="716"/>
      <c r="E78" s="711"/>
      <c r="F78" s="739"/>
      <c r="G78" s="699"/>
      <c r="H78" s="234" t="s">
        <v>730</v>
      </c>
      <c r="I78" s="454"/>
      <c r="J78" s="454"/>
      <c r="K78" s="454"/>
      <c r="L78" s="699"/>
      <c r="M78" s="694"/>
      <c r="N78" s="699"/>
      <c r="O78" s="694"/>
      <c r="P78" s="701"/>
      <c r="Q78" s="699"/>
      <c r="R78" s="694"/>
      <c r="S78" s="699"/>
      <c r="T78" s="694"/>
      <c r="U78" s="701"/>
      <c r="V78" s="699"/>
      <c r="W78" s="694"/>
      <c r="X78" s="699"/>
      <c r="Y78" s="694"/>
      <c r="Z78" s="701"/>
    </row>
    <row r="79" spans="1:26" ht="23.25" customHeight="1" x14ac:dyDescent="0.2">
      <c r="A79" s="711"/>
      <c r="B79" s="736"/>
      <c r="C79" s="693"/>
      <c r="D79" s="716"/>
      <c r="E79" s="711" t="s">
        <v>739</v>
      </c>
      <c r="F79" s="739" t="s">
        <v>1119</v>
      </c>
      <c r="G79" s="699">
        <v>0.1</v>
      </c>
      <c r="H79" s="234" t="s">
        <v>208</v>
      </c>
      <c r="I79" s="236">
        <v>46037</v>
      </c>
      <c r="J79" s="236">
        <v>46387</v>
      </c>
      <c r="K79" s="235">
        <f>IF(OR(ISERROR(J79-I79),I79=0,J79=0)," ",J79-I79)</f>
        <v>350</v>
      </c>
      <c r="L79" s="699">
        <v>0</v>
      </c>
      <c r="M79" s="694"/>
      <c r="N79" s="699">
        <v>0</v>
      </c>
      <c r="O79" s="694"/>
      <c r="P79" s="701"/>
      <c r="Q79" s="699"/>
      <c r="R79" s="694"/>
      <c r="S79" s="699"/>
      <c r="T79" s="694"/>
      <c r="U79" s="701"/>
      <c r="V79" s="699"/>
      <c r="W79" s="694"/>
      <c r="X79" s="699"/>
      <c r="Y79" s="694"/>
      <c r="Z79" s="701"/>
    </row>
    <row r="80" spans="1:26" ht="23.25" customHeight="1" x14ac:dyDescent="0.2">
      <c r="A80" s="711"/>
      <c r="B80" s="736"/>
      <c r="C80" s="693"/>
      <c r="D80" s="716"/>
      <c r="E80" s="711"/>
      <c r="F80" s="739"/>
      <c r="G80" s="699"/>
      <c r="H80" s="234" t="s">
        <v>730</v>
      </c>
      <c r="I80" s="454"/>
      <c r="J80" s="454"/>
      <c r="K80" s="454"/>
      <c r="L80" s="699"/>
      <c r="M80" s="694"/>
      <c r="N80" s="699"/>
      <c r="O80" s="694"/>
      <c r="P80" s="701"/>
      <c r="Q80" s="699"/>
      <c r="R80" s="694"/>
      <c r="S80" s="699"/>
      <c r="T80" s="694"/>
      <c r="U80" s="701"/>
      <c r="V80" s="699"/>
      <c r="W80" s="694"/>
      <c r="X80" s="699"/>
      <c r="Y80" s="694"/>
      <c r="Z80" s="701"/>
    </row>
    <row r="81" spans="1:26" ht="23.25" customHeight="1" x14ac:dyDescent="0.2">
      <c r="A81" s="711"/>
      <c r="B81" s="736"/>
      <c r="C81" s="693"/>
      <c r="D81" s="716"/>
      <c r="E81" s="711" t="s">
        <v>740</v>
      </c>
      <c r="F81" s="739" t="s">
        <v>1118</v>
      </c>
      <c r="G81" s="699">
        <v>0.1</v>
      </c>
      <c r="H81" s="234" t="s">
        <v>208</v>
      </c>
      <c r="I81" s="236">
        <v>46037</v>
      </c>
      <c r="J81" s="236">
        <v>46387</v>
      </c>
      <c r="K81" s="235">
        <f>IF(OR(ISERROR(J81-I81),I81=0,J81=0)," ",J81-I81)</f>
        <v>350</v>
      </c>
      <c r="L81" s="699">
        <v>0</v>
      </c>
      <c r="M81" s="694"/>
      <c r="N81" s="699">
        <v>0</v>
      </c>
      <c r="O81" s="694"/>
      <c r="P81" s="701"/>
      <c r="Q81" s="699"/>
      <c r="R81" s="694"/>
      <c r="S81" s="699"/>
      <c r="T81" s="694"/>
      <c r="U81" s="701"/>
      <c r="V81" s="699"/>
      <c r="W81" s="694"/>
      <c r="X81" s="699"/>
      <c r="Y81" s="694"/>
      <c r="Z81" s="701"/>
    </row>
    <row r="82" spans="1:26" ht="37.5" customHeight="1" x14ac:dyDescent="0.2">
      <c r="A82" s="711"/>
      <c r="B82" s="736"/>
      <c r="C82" s="693"/>
      <c r="D82" s="716"/>
      <c r="E82" s="711"/>
      <c r="F82" s="739"/>
      <c r="G82" s="699"/>
      <c r="H82" s="234" t="s">
        <v>730</v>
      </c>
      <c r="I82" s="454"/>
      <c r="J82" s="454"/>
      <c r="K82" s="454"/>
      <c r="L82" s="699"/>
      <c r="M82" s="694"/>
      <c r="N82" s="699"/>
      <c r="O82" s="694"/>
      <c r="P82" s="701"/>
      <c r="Q82" s="699"/>
      <c r="R82" s="694"/>
      <c r="S82" s="699"/>
      <c r="T82" s="694"/>
      <c r="U82" s="701"/>
      <c r="V82" s="699"/>
      <c r="W82" s="694"/>
      <c r="X82" s="699"/>
      <c r="Y82" s="694"/>
      <c r="Z82" s="701"/>
    </row>
    <row r="83" spans="1:26" ht="23.25" customHeight="1" x14ac:dyDescent="0.2">
      <c r="A83" s="711"/>
      <c r="B83" s="736"/>
      <c r="C83" s="693"/>
      <c r="D83" s="716"/>
      <c r="E83" s="711" t="s">
        <v>741</v>
      </c>
      <c r="F83" s="739" t="s">
        <v>1117</v>
      </c>
      <c r="G83" s="699">
        <v>0.1</v>
      </c>
      <c r="H83" s="234" t="s">
        <v>208</v>
      </c>
      <c r="I83" s="236">
        <v>46037</v>
      </c>
      <c r="J83" s="236">
        <v>46387</v>
      </c>
      <c r="K83" s="235">
        <f>IF(OR(ISERROR(J83-I83),I83=0,J83=0)," ",J83-I83)</f>
        <v>350</v>
      </c>
      <c r="L83" s="699">
        <v>0</v>
      </c>
      <c r="M83" s="694"/>
      <c r="N83" s="699">
        <v>0</v>
      </c>
      <c r="O83" s="694"/>
      <c r="P83" s="701"/>
      <c r="Q83" s="699"/>
      <c r="R83" s="694"/>
      <c r="S83" s="699"/>
      <c r="T83" s="694"/>
      <c r="U83" s="701"/>
      <c r="V83" s="699"/>
      <c r="W83" s="694"/>
      <c r="X83" s="699"/>
      <c r="Y83" s="694"/>
      <c r="Z83" s="701"/>
    </row>
    <row r="84" spans="1:26" ht="23.25" customHeight="1" x14ac:dyDescent="0.2">
      <c r="A84" s="711"/>
      <c r="B84" s="736"/>
      <c r="C84" s="693"/>
      <c r="D84" s="716"/>
      <c r="E84" s="711"/>
      <c r="F84" s="739"/>
      <c r="G84" s="699"/>
      <c r="H84" s="234" t="s">
        <v>730</v>
      </c>
      <c r="I84" s="454"/>
      <c r="J84" s="454"/>
      <c r="K84" s="454"/>
      <c r="L84" s="699"/>
      <c r="M84" s="694"/>
      <c r="N84" s="699"/>
      <c r="O84" s="694"/>
      <c r="P84" s="701"/>
      <c r="Q84" s="699"/>
      <c r="R84" s="694"/>
      <c r="S84" s="699"/>
      <c r="T84" s="694"/>
      <c r="U84" s="701"/>
      <c r="V84" s="699"/>
      <c r="W84" s="694"/>
      <c r="X84" s="699"/>
      <c r="Y84" s="694"/>
      <c r="Z84" s="701"/>
    </row>
    <row r="85" spans="1:26" ht="23.25" customHeight="1" x14ac:dyDescent="0.2">
      <c r="A85" s="711"/>
      <c r="B85" s="736"/>
      <c r="C85" s="693"/>
      <c r="D85" s="716"/>
      <c r="E85" s="711" t="s">
        <v>1116</v>
      </c>
      <c r="F85" s="739" t="s">
        <v>1115</v>
      </c>
      <c r="G85" s="699">
        <v>0.15</v>
      </c>
      <c r="H85" s="234" t="s">
        <v>208</v>
      </c>
      <c r="I85" s="236">
        <v>46037</v>
      </c>
      <c r="J85" s="236">
        <v>46387</v>
      </c>
      <c r="K85" s="235">
        <f>IF(OR(ISERROR(J85-I85),I85=0,J85=0)," ",J85-I85)</f>
        <v>350</v>
      </c>
      <c r="L85" s="699">
        <v>0</v>
      </c>
      <c r="M85" s="694"/>
      <c r="N85" s="699">
        <v>0</v>
      </c>
      <c r="O85" s="694"/>
      <c r="P85" s="701"/>
      <c r="Q85" s="699"/>
      <c r="R85" s="694"/>
      <c r="S85" s="699"/>
      <c r="T85" s="694"/>
      <c r="U85" s="701"/>
      <c r="V85" s="699"/>
      <c r="W85" s="694"/>
      <c r="X85" s="699"/>
      <c r="Y85" s="694"/>
      <c r="Z85" s="701"/>
    </row>
    <row r="86" spans="1:26" ht="45" customHeight="1" x14ac:dyDescent="0.2">
      <c r="A86" s="711"/>
      <c r="B86" s="736"/>
      <c r="C86" s="693"/>
      <c r="D86" s="716"/>
      <c r="E86" s="711"/>
      <c r="F86" s="739"/>
      <c r="G86" s="699"/>
      <c r="H86" s="234" t="s">
        <v>730</v>
      </c>
      <c r="I86" s="454"/>
      <c r="J86" s="454"/>
      <c r="K86" s="454"/>
      <c r="L86" s="699"/>
      <c r="M86" s="694"/>
      <c r="N86" s="699"/>
      <c r="O86" s="694"/>
      <c r="P86" s="701"/>
      <c r="Q86" s="699"/>
      <c r="R86" s="694"/>
      <c r="S86" s="699"/>
      <c r="T86" s="694"/>
      <c r="U86" s="701"/>
      <c r="V86" s="699"/>
      <c r="W86" s="694"/>
      <c r="X86" s="699"/>
      <c r="Y86" s="694"/>
      <c r="Z86" s="701"/>
    </row>
    <row r="87" spans="1:26" ht="23.25" customHeight="1" x14ac:dyDescent="0.2">
      <c r="A87" s="711"/>
      <c r="B87" s="736"/>
      <c r="C87" s="693"/>
      <c r="D87" s="716"/>
      <c r="E87" s="711" t="s">
        <v>1114</v>
      </c>
      <c r="F87" s="739" t="s">
        <v>1113</v>
      </c>
      <c r="G87" s="699">
        <v>0.1</v>
      </c>
      <c r="H87" s="234" t="s">
        <v>208</v>
      </c>
      <c r="I87" s="236">
        <v>46037</v>
      </c>
      <c r="J87" s="236">
        <v>46387</v>
      </c>
      <c r="K87" s="235">
        <f>IF(OR(ISERROR(J87-I87),I87=0,J87=0)," ",J87-I87)</f>
        <v>350</v>
      </c>
      <c r="L87" s="699">
        <v>0</v>
      </c>
      <c r="M87" s="694"/>
      <c r="N87" s="699">
        <v>0</v>
      </c>
      <c r="O87" s="694"/>
      <c r="P87" s="701"/>
      <c r="Q87" s="699"/>
      <c r="R87" s="694"/>
      <c r="S87" s="699"/>
      <c r="T87" s="694"/>
      <c r="U87" s="701"/>
      <c r="V87" s="699"/>
      <c r="W87" s="694"/>
      <c r="X87" s="699"/>
      <c r="Y87" s="694"/>
      <c r="Z87" s="701"/>
    </row>
    <row r="88" spans="1:26" ht="33" customHeight="1" x14ac:dyDescent="0.2">
      <c r="A88" s="711"/>
      <c r="B88" s="736"/>
      <c r="C88" s="693"/>
      <c r="D88" s="716"/>
      <c r="E88" s="711"/>
      <c r="F88" s="739"/>
      <c r="G88" s="699"/>
      <c r="H88" s="234" t="s">
        <v>730</v>
      </c>
      <c r="I88" s="454"/>
      <c r="J88" s="454"/>
      <c r="K88" s="454"/>
      <c r="L88" s="699"/>
      <c r="M88" s="694"/>
      <c r="N88" s="699"/>
      <c r="O88" s="694"/>
      <c r="P88" s="701"/>
      <c r="Q88" s="699"/>
      <c r="R88" s="694"/>
      <c r="S88" s="699"/>
      <c r="T88" s="694"/>
      <c r="U88" s="701"/>
      <c r="V88" s="699"/>
      <c r="W88" s="694"/>
      <c r="X88" s="699"/>
      <c r="Y88" s="694"/>
      <c r="Z88" s="701"/>
    </row>
    <row r="89" spans="1:26" ht="23.25" customHeight="1" x14ac:dyDescent="0.2">
      <c r="A89" s="711">
        <v>3</v>
      </c>
      <c r="B89" s="736" t="s">
        <v>1112</v>
      </c>
      <c r="C89" s="693">
        <v>0.3</v>
      </c>
      <c r="D89" s="1327" t="s">
        <v>1111</v>
      </c>
      <c r="E89" s="711" t="s">
        <v>742</v>
      </c>
      <c r="F89" s="705" t="s">
        <v>1110</v>
      </c>
      <c r="G89" s="699">
        <v>0.2</v>
      </c>
      <c r="H89" s="234" t="s">
        <v>208</v>
      </c>
      <c r="I89" s="236">
        <v>46037</v>
      </c>
      <c r="J89" s="236">
        <v>46387</v>
      </c>
      <c r="K89" s="235">
        <f>IF(OR(ISERROR(J89-I89),I89=0,J89=0)," ",J89-I89)</f>
        <v>350</v>
      </c>
      <c r="L89" s="699">
        <v>0</v>
      </c>
      <c r="M89" s="693">
        <f>SUMPRODUCT(G89:G98,L89:L98)</f>
        <v>0</v>
      </c>
      <c r="N89" s="699">
        <v>0</v>
      </c>
      <c r="O89" s="693">
        <f>SUMPRODUCT(G89:G98,N89:N98)</f>
        <v>0</v>
      </c>
      <c r="P89" s="701"/>
      <c r="Q89" s="699"/>
      <c r="R89" s="693">
        <f>SUMPRODUCT(G89:G98,Q89:Q98)</f>
        <v>0</v>
      </c>
      <c r="S89" s="699"/>
      <c r="T89" s="693">
        <f>SUMPRODUCT(G89:G98,S89:S98)</f>
        <v>0</v>
      </c>
      <c r="U89" s="701"/>
      <c r="V89" s="699"/>
      <c r="W89" s="693">
        <f>SUMPRODUCT(G89:G98,V89:V98)</f>
        <v>0</v>
      </c>
      <c r="X89" s="699"/>
      <c r="Y89" s="693">
        <f>SUMPRODUCT(G89:G98,X89:X98)</f>
        <v>0</v>
      </c>
      <c r="Z89" s="701"/>
    </row>
    <row r="90" spans="1:26" ht="31.5" customHeight="1" x14ac:dyDescent="0.2">
      <c r="A90" s="711"/>
      <c r="B90" s="736"/>
      <c r="C90" s="693"/>
      <c r="D90" s="1328"/>
      <c r="E90" s="711"/>
      <c r="F90" s="705"/>
      <c r="G90" s="699"/>
      <c r="H90" s="234" t="s">
        <v>730</v>
      </c>
      <c r="I90" s="454"/>
      <c r="J90" s="454"/>
      <c r="K90" s="454"/>
      <c r="L90" s="699"/>
      <c r="M90" s="694"/>
      <c r="N90" s="699"/>
      <c r="O90" s="694"/>
      <c r="P90" s="701"/>
      <c r="Q90" s="699"/>
      <c r="R90" s="694"/>
      <c r="S90" s="699"/>
      <c r="T90" s="694"/>
      <c r="U90" s="701"/>
      <c r="V90" s="699"/>
      <c r="W90" s="694"/>
      <c r="X90" s="699"/>
      <c r="Y90" s="694"/>
      <c r="Z90" s="701"/>
    </row>
    <row r="91" spans="1:26" ht="23.25" customHeight="1" x14ac:dyDescent="0.2">
      <c r="A91" s="711"/>
      <c r="B91" s="736"/>
      <c r="C91" s="693"/>
      <c r="D91" s="1328"/>
      <c r="E91" s="711" t="s">
        <v>743</v>
      </c>
      <c r="F91" s="705" t="s">
        <v>1109</v>
      </c>
      <c r="G91" s="699">
        <v>0.2</v>
      </c>
      <c r="H91" s="234" t="s">
        <v>208</v>
      </c>
      <c r="I91" s="236">
        <v>46037</v>
      </c>
      <c r="J91" s="236">
        <v>46387</v>
      </c>
      <c r="K91" s="235">
        <f>IF(OR(ISERROR(J91-I91),I91=0,J91=0)," ",J91-I91)</f>
        <v>350</v>
      </c>
      <c r="L91" s="699">
        <v>0</v>
      </c>
      <c r="M91" s="694"/>
      <c r="N91" s="699">
        <v>0</v>
      </c>
      <c r="O91" s="694"/>
      <c r="P91" s="701"/>
      <c r="Q91" s="699"/>
      <c r="R91" s="694"/>
      <c r="S91" s="699"/>
      <c r="T91" s="694"/>
      <c r="U91" s="701"/>
      <c r="V91" s="699"/>
      <c r="W91" s="694"/>
      <c r="X91" s="699"/>
      <c r="Y91" s="694"/>
      <c r="Z91" s="701"/>
    </row>
    <row r="92" spans="1:26" ht="23.25" customHeight="1" x14ac:dyDescent="0.2">
      <c r="A92" s="711"/>
      <c r="B92" s="736"/>
      <c r="C92" s="693"/>
      <c r="D92" s="1328"/>
      <c r="E92" s="711"/>
      <c r="F92" s="705"/>
      <c r="G92" s="699"/>
      <c r="H92" s="234" t="s">
        <v>730</v>
      </c>
      <c r="I92" s="454"/>
      <c r="J92" s="454"/>
      <c r="K92" s="454"/>
      <c r="L92" s="699"/>
      <c r="M92" s="694"/>
      <c r="N92" s="699"/>
      <c r="O92" s="694"/>
      <c r="P92" s="701"/>
      <c r="Q92" s="699"/>
      <c r="R92" s="694"/>
      <c r="S92" s="699"/>
      <c r="T92" s="694"/>
      <c r="U92" s="701"/>
      <c r="V92" s="699"/>
      <c r="W92" s="694"/>
      <c r="X92" s="699"/>
      <c r="Y92" s="694"/>
      <c r="Z92" s="701"/>
    </row>
    <row r="93" spans="1:26" ht="23.25" customHeight="1" x14ac:dyDescent="0.2">
      <c r="A93" s="711"/>
      <c r="B93" s="736"/>
      <c r="C93" s="693"/>
      <c r="D93" s="1328"/>
      <c r="E93" s="711" t="s">
        <v>744</v>
      </c>
      <c r="F93" s="705" t="s">
        <v>1108</v>
      </c>
      <c r="G93" s="699">
        <v>0.2</v>
      </c>
      <c r="H93" s="234" t="s">
        <v>208</v>
      </c>
      <c r="I93" s="236">
        <v>46037</v>
      </c>
      <c r="J93" s="236">
        <v>46387</v>
      </c>
      <c r="K93" s="235">
        <f>IF(OR(ISERROR(J93-I93),I93=0,J93=0)," ",J93-I93)</f>
        <v>350</v>
      </c>
      <c r="L93" s="699">
        <v>0</v>
      </c>
      <c r="M93" s="694"/>
      <c r="N93" s="699">
        <v>0</v>
      </c>
      <c r="O93" s="694"/>
      <c r="P93" s="701"/>
      <c r="Q93" s="699"/>
      <c r="R93" s="694"/>
      <c r="S93" s="699"/>
      <c r="T93" s="694"/>
      <c r="U93" s="701"/>
      <c r="V93" s="699"/>
      <c r="W93" s="694"/>
      <c r="X93" s="699"/>
      <c r="Y93" s="694"/>
      <c r="Z93" s="701"/>
    </row>
    <row r="94" spans="1:26" ht="23.25" customHeight="1" x14ac:dyDescent="0.2">
      <c r="A94" s="711"/>
      <c r="B94" s="736"/>
      <c r="C94" s="693"/>
      <c r="D94" s="1328"/>
      <c r="E94" s="711"/>
      <c r="F94" s="705"/>
      <c r="G94" s="699"/>
      <c r="H94" s="234" t="s">
        <v>730</v>
      </c>
      <c r="I94" s="454"/>
      <c r="J94" s="454"/>
      <c r="K94" s="454"/>
      <c r="L94" s="699"/>
      <c r="M94" s="694"/>
      <c r="N94" s="699"/>
      <c r="O94" s="694"/>
      <c r="P94" s="701"/>
      <c r="Q94" s="699"/>
      <c r="R94" s="694"/>
      <c r="S94" s="699"/>
      <c r="T94" s="694"/>
      <c r="U94" s="701"/>
      <c r="V94" s="699"/>
      <c r="W94" s="694"/>
      <c r="X94" s="699"/>
      <c r="Y94" s="694"/>
      <c r="Z94" s="701"/>
    </row>
    <row r="95" spans="1:26" ht="23.25" customHeight="1" x14ac:dyDescent="0.2">
      <c r="A95" s="711"/>
      <c r="B95" s="736"/>
      <c r="C95" s="693"/>
      <c r="D95" s="1328"/>
      <c r="E95" s="711" t="s">
        <v>745</v>
      </c>
      <c r="F95" s="705" t="s">
        <v>1107</v>
      </c>
      <c r="G95" s="699">
        <v>0.2</v>
      </c>
      <c r="H95" s="234" t="s">
        <v>208</v>
      </c>
      <c r="I95" s="236">
        <v>46037</v>
      </c>
      <c r="J95" s="236">
        <v>46387</v>
      </c>
      <c r="K95" s="235">
        <f>IF(OR(ISERROR(J95-I95),I95=0,J95=0)," ",J95-I95)</f>
        <v>350</v>
      </c>
      <c r="L95" s="699">
        <v>0</v>
      </c>
      <c r="M95" s="694"/>
      <c r="N95" s="699">
        <v>0</v>
      </c>
      <c r="O95" s="694"/>
      <c r="P95" s="701"/>
      <c r="Q95" s="699"/>
      <c r="R95" s="694"/>
      <c r="S95" s="699"/>
      <c r="T95" s="694"/>
      <c r="U95" s="701"/>
      <c r="V95" s="699"/>
      <c r="W95" s="694"/>
      <c r="X95" s="699"/>
      <c r="Y95" s="694"/>
      <c r="Z95" s="701"/>
    </row>
    <row r="96" spans="1:26" ht="23.25" customHeight="1" x14ac:dyDescent="0.2">
      <c r="A96" s="711"/>
      <c r="B96" s="736"/>
      <c r="C96" s="693"/>
      <c r="D96" s="1328"/>
      <c r="E96" s="711"/>
      <c r="F96" s="705"/>
      <c r="G96" s="699"/>
      <c r="H96" s="234" t="s">
        <v>730</v>
      </c>
      <c r="I96" s="454"/>
      <c r="J96" s="454"/>
      <c r="K96" s="454"/>
      <c r="L96" s="699"/>
      <c r="M96" s="694"/>
      <c r="N96" s="699"/>
      <c r="O96" s="694"/>
      <c r="P96" s="701"/>
      <c r="Q96" s="699"/>
      <c r="R96" s="694"/>
      <c r="S96" s="699"/>
      <c r="T96" s="694"/>
      <c r="U96" s="701"/>
      <c r="V96" s="699"/>
      <c r="W96" s="694"/>
      <c r="X96" s="699"/>
      <c r="Y96" s="694"/>
      <c r="Z96" s="701"/>
    </row>
    <row r="97" spans="1:26" ht="23.25" customHeight="1" x14ac:dyDescent="0.2">
      <c r="A97" s="711"/>
      <c r="B97" s="736"/>
      <c r="C97" s="693"/>
      <c r="D97" s="1328"/>
      <c r="E97" s="711" t="s">
        <v>746</v>
      </c>
      <c r="F97" s="705" t="s">
        <v>1106</v>
      </c>
      <c r="G97" s="699">
        <v>0.2</v>
      </c>
      <c r="H97" s="234" t="s">
        <v>208</v>
      </c>
      <c r="I97" s="236">
        <v>46037</v>
      </c>
      <c r="J97" s="236">
        <v>46387</v>
      </c>
      <c r="K97" s="235">
        <f>IF(OR(ISERROR(J97-I97),I97=0,J97=0)," ",J97-I97)</f>
        <v>350</v>
      </c>
      <c r="L97" s="699">
        <v>0</v>
      </c>
      <c r="M97" s="694"/>
      <c r="N97" s="699">
        <v>0</v>
      </c>
      <c r="O97" s="694"/>
      <c r="P97" s="701"/>
      <c r="Q97" s="699"/>
      <c r="R97" s="694"/>
      <c r="S97" s="699"/>
      <c r="T97" s="694"/>
      <c r="U97" s="701"/>
      <c r="V97" s="699"/>
      <c r="W97" s="694"/>
      <c r="X97" s="699"/>
      <c r="Y97" s="694"/>
      <c r="Z97" s="701"/>
    </row>
    <row r="98" spans="1:26" ht="23.25" customHeight="1" x14ac:dyDescent="0.2">
      <c r="A98" s="711"/>
      <c r="B98" s="736"/>
      <c r="C98" s="693"/>
      <c r="D98" s="1329"/>
      <c r="E98" s="711"/>
      <c r="F98" s="705"/>
      <c r="G98" s="699"/>
      <c r="H98" s="234" t="s">
        <v>730</v>
      </c>
      <c r="I98" s="454"/>
      <c r="J98" s="454"/>
      <c r="K98" s="454"/>
      <c r="L98" s="699"/>
      <c r="M98" s="694"/>
      <c r="N98" s="699"/>
      <c r="O98" s="694"/>
      <c r="P98" s="701"/>
      <c r="Q98" s="699"/>
      <c r="R98" s="694"/>
      <c r="S98" s="699"/>
      <c r="T98" s="694"/>
      <c r="U98" s="701"/>
      <c r="V98" s="699"/>
      <c r="W98" s="694"/>
      <c r="X98" s="699"/>
      <c r="Y98" s="694"/>
      <c r="Z98" s="701"/>
    </row>
    <row r="99" spans="1:26" ht="20.100000000000001" customHeight="1" x14ac:dyDescent="0.2">
      <c r="B99" s="453"/>
      <c r="C99" s="452"/>
      <c r="D99" s="452"/>
      <c r="E99" s="196"/>
      <c r="F99" s="196"/>
      <c r="G99" s="196"/>
      <c r="I99" s="448"/>
      <c r="J99" s="448"/>
      <c r="K99" s="448"/>
    </row>
    <row r="100" spans="1:26" ht="29.25" customHeight="1" x14ac:dyDescent="0.2">
      <c r="A100" s="227" t="s">
        <v>208</v>
      </c>
      <c r="B100" s="229" t="s">
        <v>812</v>
      </c>
      <c r="C100" s="451"/>
      <c r="D100" s="451"/>
      <c r="I100" s="448"/>
      <c r="J100" s="448"/>
      <c r="K100" s="448"/>
      <c r="L100" s="695" t="s">
        <v>811</v>
      </c>
      <c r="M100" s="697">
        <f>SUMPRODUCT(C51:C98,M51:M98)</f>
        <v>0</v>
      </c>
      <c r="N100" s="695" t="s">
        <v>810</v>
      </c>
      <c r="O100" s="697">
        <f>SUMPRODUCT(C51:C98,O51:O98)</f>
        <v>0</v>
      </c>
      <c r="Q100" s="695" t="s">
        <v>811</v>
      </c>
      <c r="R100" s="697">
        <f>SUMPRODUCT(C51:C98,R51:R98)</f>
        <v>0</v>
      </c>
      <c r="S100" s="695" t="s">
        <v>810</v>
      </c>
      <c r="T100" s="697">
        <f>SUMPRODUCT(C51:C98,T51:T98)</f>
        <v>0</v>
      </c>
      <c r="V100" s="695" t="s">
        <v>811</v>
      </c>
      <c r="W100" s="697">
        <f>SUMPRODUCT(C51:C98,W51:W98)</f>
        <v>0</v>
      </c>
      <c r="X100" s="695" t="s">
        <v>810</v>
      </c>
      <c r="Y100" s="697">
        <f>SUMPRODUCT(C51:C98,Y51:Y98)</f>
        <v>0</v>
      </c>
    </row>
    <row r="101" spans="1:26" ht="29.25" customHeight="1" x14ac:dyDescent="0.2">
      <c r="A101" s="227" t="s">
        <v>730</v>
      </c>
      <c r="B101" s="450" t="s">
        <v>809</v>
      </c>
      <c r="C101" s="449"/>
      <c r="D101" s="449"/>
      <c r="J101" s="224"/>
      <c r="L101" s="696"/>
      <c r="M101" s="698"/>
      <c r="N101" s="696"/>
      <c r="O101" s="698"/>
      <c r="Q101" s="696"/>
      <c r="R101" s="698"/>
      <c r="S101" s="696"/>
      <c r="T101" s="698"/>
      <c r="V101" s="696"/>
      <c r="W101" s="698"/>
      <c r="X101" s="696"/>
      <c r="Y101" s="698"/>
    </row>
    <row r="102" spans="1:26" ht="12" customHeight="1" x14ac:dyDescent="0.2">
      <c r="C102" s="192"/>
      <c r="D102" s="192"/>
      <c r="I102" s="448"/>
      <c r="J102" s="448"/>
      <c r="K102" s="447"/>
    </row>
    <row r="103" spans="1:26" ht="12" customHeight="1" x14ac:dyDescent="0.2">
      <c r="C103" s="192"/>
      <c r="D103" s="192"/>
      <c r="I103" s="448"/>
      <c r="J103" s="448"/>
      <c r="K103" s="447"/>
    </row>
    <row r="104" spans="1:26" ht="12" customHeight="1" x14ac:dyDescent="0.2">
      <c r="C104" s="192"/>
      <c r="D104" s="192"/>
      <c r="I104" s="448"/>
      <c r="J104" s="448"/>
      <c r="K104" s="447"/>
    </row>
    <row r="105" spans="1:26" ht="12" customHeight="1" x14ac:dyDescent="0.2">
      <c r="C105" s="192"/>
      <c r="D105" s="192"/>
      <c r="I105" s="448"/>
      <c r="J105" s="448"/>
      <c r="K105" s="447"/>
    </row>
    <row r="106" spans="1:26" ht="12" customHeight="1" x14ac:dyDescent="0.2">
      <c r="C106" s="192"/>
      <c r="D106" s="192"/>
      <c r="I106" s="448"/>
      <c r="J106" s="448"/>
      <c r="K106" s="447"/>
    </row>
    <row r="107" spans="1:26" ht="12" customHeight="1" x14ac:dyDescent="0.2">
      <c r="C107" s="192"/>
      <c r="D107" s="192"/>
      <c r="I107" s="448"/>
      <c r="J107" s="448"/>
      <c r="K107" s="447"/>
    </row>
    <row r="108" spans="1:26" ht="12" customHeight="1" x14ac:dyDescent="0.2">
      <c r="C108" s="192"/>
      <c r="D108" s="192"/>
      <c r="I108" s="448"/>
      <c r="J108" s="448"/>
      <c r="K108" s="447"/>
    </row>
    <row r="109" spans="1:26" ht="12" customHeight="1" x14ac:dyDescent="0.2">
      <c r="C109" s="192"/>
      <c r="D109" s="192"/>
      <c r="I109" s="448"/>
      <c r="J109" s="448"/>
      <c r="K109" s="447"/>
    </row>
    <row r="110" spans="1:26" ht="12" customHeight="1" x14ac:dyDescent="0.2">
      <c r="C110" s="192"/>
      <c r="D110" s="192"/>
      <c r="I110" s="448"/>
      <c r="J110" s="448"/>
      <c r="K110" s="447"/>
    </row>
    <row r="111" spans="1:26" ht="12" customHeight="1" x14ac:dyDescent="0.2">
      <c r="C111" s="192"/>
      <c r="D111" s="192"/>
      <c r="I111" s="448"/>
      <c r="J111" s="448"/>
      <c r="K111" s="447"/>
    </row>
    <row r="112" spans="1:26" s="208" customFormat="1" ht="15" x14ac:dyDescent="0.25">
      <c r="B112" s="220"/>
      <c r="C112" s="197"/>
      <c r="D112" s="197"/>
      <c r="E112" s="192"/>
      <c r="F112" s="192"/>
      <c r="G112" s="192"/>
      <c r="H112" s="196"/>
      <c r="I112" s="195"/>
      <c r="J112" s="195"/>
      <c r="K112" s="194"/>
      <c r="L112" s="442"/>
      <c r="M112" s="442"/>
      <c r="Q112" s="442"/>
      <c r="R112" s="442"/>
      <c r="V112" s="442"/>
      <c r="W112" s="442"/>
    </row>
    <row r="113" spans="1:26" ht="15" x14ac:dyDescent="0.25">
      <c r="L113" s="442"/>
      <c r="M113" s="442"/>
      <c r="Q113" s="442"/>
      <c r="R113" s="442"/>
      <c r="V113" s="442"/>
      <c r="W113" s="442"/>
    </row>
    <row r="114" spans="1:26" ht="35.25" customHeight="1" x14ac:dyDescent="0.2">
      <c r="A114" s="700" t="s">
        <v>808</v>
      </c>
      <c r="B114" s="700"/>
      <c r="C114" s="700"/>
      <c r="D114" s="700"/>
      <c r="E114" s="700"/>
      <c r="F114" s="700"/>
      <c r="G114" s="700"/>
      <c r="H114" s="700"/>
      <c r="I114" s="700"/>
      <c r="J114" s="700"/>
      <c r="K114" s="700"/>
      <c r="L114" s="700"/>
      <c r="M114" s="700"/>
      <c r="N114" s="700"/>
      <c r="O114" s="700"/>
      <c r="P114" s="700"/>
      <c r="Q114" s="700"/>
      <c r="R114" s="700"/>
      <c r="S114" s="700"/>
      <c r="T114" s="700"/>
      <c r="U114" s="700"/>
      <c r="V114" s="700"/>
      <c r="W114" s="700"/>
      <c r="X114" s="700"/>
      <c r="Y114" s="700"/>
      <c r="Z114" s="700"/>
    </row>
    <row r="115" spans="1:26" ht="15" x14ac:dyDescent="0.2">
      <c r="E115" s="193"/>
      <c r="F115" s="193"/>
      <c r="H115" s="192"/>
      <c r="I115" s="192"/>
      <c r="J115" s="198"/>
      <c r="K115" s="192"/>
      <c r="L115" s="192"/>
      <c r="Q115" s="192"/>
      <c r="V115" s="192"/>
    </row>
    <row r="116" spans="1:26" ht="24.75" customHeight="1" x14ac:dyDescent="0.2">
      <c r="B116" s="689" t="s">
        <v>414</v>
      </c>
      <c r="C116" s="691" t="s">
        <v>807</v>
      </c>
      <c r="D116" s="692"/>
      <c r="F116" s="193"/>
      <c r="H116" s="192"/>
      <c r="I116" s="192"/>
      <c r="J116" s="198"/>
      <c r="K116" s="192"/>
      <c r="L116" s="192"/>
      <c r="P116" s="689" t="s">
        <v>414</v>
      </c>
      <c r="Q116" s="691" t="s">
        <v>806</v>
      </c>
      <c r="R116" s="692"/>
      <c r="V116" s="192"/>
    </row>
    <row r="117" spans="1:26" ht="45" customHeight="1" x14ac:dyDescent="0.25">
      <c r="B117" s="690"/>
      <c r="C117" s="204" t="s">
        <v>804</v>
      </c>
      <c r="D117" s="203" t="s">
        <v>803</v>
      </c>
      <c r="F117" s="445"/>
      <c r="H117" s="192"/>
      <c r="J117" s="198"/>
      <c r="K117" s="192"/>
      <c r="L117" s="192"/>
      <c r="P117" s="690"/>
      <c r="Q117" s="204" t="s">
        <v>804</v>
      </c>
      <c r="R117" s="203" t="s">
        <v>803</v>
      </c>
      <c r="V117" s="192"/>
    </row>
    <row r="118" spans="1:26" ht="45" customHeight="1" x14ac:dyDescent="0.2">
      <c r="B118" s="201" t="s">
        <v>802</v>
      </c>
      <c r="C118" s="202">
        <f>$M$51</f>
        <v>0</v>
      </c>
      <c r="D118" s="202">
        <f>$O$51</f>
        <v>0</v>
      </c>
      <c r="F118" s="444"/>
      <c r="G118" s="444"/>
      <c r="H118" s="192"/>
      <c r="I118" s="446"/>
      <c r="J118" s="198"/>
      <c r="K118" s="192"/>
      <c r="L118" s="192"/>
      <c r="P118" s="201" t="s">
        <v>802</v>
      </c>
      <c r="Q118" s="202">
        <f>$R$51</f>
        <v>0</v>
      </c>
      <c r="R118" s="202">
        <f>$T$51</f>
        <v>0</v>
      </c>
      <c r="V118" s="192"/>
    </row>
    <row r="119" spans="1:26" ht="45" customHeight="1" x14ac:dyDescent="0.25">
      <c r="B119" s="201" t="s">
        <v>801</v>
      </c>
      <c r="C119" s="202">
        <f>$M$75</f>
        <v>0</v>
      </c>
      <c r="D119" s="202">
        <f>$O$75</f>
        <v>0</v>
      </c>
      <c r="F119" s="445"/>
      <c r="G119" s="445"/>
      <c r="H119" s="192"/>
      <c r="J119" s="198"/>
      <c r="K119" s="192"/>
      <c r="L119" s="192"/>
      <c r="P119" s="201" t="s">
        <v>801</v>
      </c>
      <c r="Q119" s="202">
        <f>$R$75</f>
        <v>0</v>
      </c>
      <c r="R119" s="202">
        <f>$T$75</f>
        <v>0</v>
      </c>
      <c r="V119" s="192"/>
    </row>
    <row r="120" spans="1:26" ht="45" customHeight="1" x14ac:dyDescent="0.25">
      <c r="B120" s="201" t="s">
        <v>800</v>
      </c>
      <c r="C120" s="202">
        <f>$M$89</f>
        <v>0</v>
      </c>
      <c r="D120" s="202">
        <f>$O$89</f>
        <v>0</v>
      </c>
      <c r="F120" s="445"/>
      <c r="G120" s="445"/>
      <c r="H120" s="192"/>
      <c r="J120" s="198"/>
      <c r="K120" s="192"/>
      <c r="L120" s="192"/>
      <c r="P120" s="201" t="s">
        <v>800</v>
      </c>
      <c r="Q120" s="202">
        <f>$R$89</f>
        <v>0</v>
      </c>
      <c r="R120" s="202">
        <f>$T$89</f>
        <v>0</v>
      </c>
      <c r="V120" s="192"/>
    </row>
    <row r="121" spans="1:26" ht="45" customHeight="1" x14ac:dyDescent="0.2">
      <c r="B121" s="200" t="s">
        <v>796</v>
      </c>
      <c r="C121" s="202">
        <f>$M$100</f>
        <v>0</v>
      </c>
      <c r="D121" s="202">
        <f>$O$100</f>
        <v>0</v>
      </c>
      <c r="F121" s="444"/>
      <c r="G121" s="444"/>
      <c r="H121" s="208"/>
      <c r="I121" s="211"/>
      <c r="J121" s="198"/>
      <c r="K121" s="208"/>
      <c r="L121" s="208"/>
      <c r="P121" s="201" t="s">
        <v>799</v>
      </c>
      <c r="Q121" s="202" t="e">
        <f>#REF!</f>
        <v>#REF!</v>
      </c>
      <c r="R121" s="202" t="e">
        <f>#REF!</f>
        <v>#REF!</v>
      </c>
      <c r="V121" s="208"/>
    </row>
    <row r="122" spans="1:26" ht="45" customHeight="1" x14ac:dyDescent="0.25">
      <c r="E122" s="443"/>
      <c r="F122" s="443"/>
      <c r="G122" s="443"/>
      <c r="H122" s="192"/>
      <c r="J122" s="198"/>
      <c r="K122" s="192"/>
      <c r="L122" s="192"/>
      <c r="P122" s="201" t="s">
        <v>798</v>
      </c>
      <c r="Q122" s="202" t="e">
        <f>#REF!</f>
        <v>#REF!</v>
      </c>
      <c r="R122" s="202" t="e">
        <f>#REF!</f>
        <v>#REF!</v>
      </c>
      <c r="V122" s="192"/>
    </row>
    <row r="123" spans="1:26" ht="45" customHeight="1" x14ac:dyDescent="0.25">
      <c r="E123" s="442"/>
      <c r="F123" s="442"/>
      <c r="G123" s="442"/>
      <c r="H123" s="208"/>
      <c r="J123" s="198"/>
      <c r="K123" s="208"/>
      <c r="L123" s="208"/>
      <c r="P123" s="201" t="s">
        <v>797</v>
      </c>
      <c r="Q123" s="202" t="e">
        <f>#REF!</f>
        <v>#REF!</v>
      </c>
      <c r="R123" s="202" t="e">
        <f>#REF!</f>
        <v>#REF!</v>
      </c>
      <c r="V123" s="208"/>
    </row>
    <row r="124" spans="1:26" ht="45" customHeight="1" x14ac:dyDescent="0.25">
      <c r="E124" s="442"/>
      <c r="F124" s="442"/>
      <c r="G124" s="442"/>
      <c r="H124" s="192"/>
      <c r="J124" s="198"/>
      <c r="K124" s="192"/>
      <c r="L124" s="192"/>
      <c r="P124" s="200" t="s">
        <v>796</v>
      </c>
      <c r="Q124" s="202">
        <f>$R$100</f>
        <v>0</v>
      </c>
      <c r="R124" s="202">
        <f>$T$100</f>
        <v>0</v>
      </c>
      <c r="V124" s="192"/>
    </row>
    <row r="125" spans="1:26" ht="15.75" x14ac:dyDescent="0.25">
      <c r="B125" s="193"/>
      <c r="C125" s="193"/>
      <c r="D125" s="193"/>
      <c r="E125" s="441"/>
      <c r="F125" s="441"/>
      <c r="G125" s="441"/>
      <c r="H125" s="192"/>
      <c r="I125" s="205"/>
      <c r="J125" s="198"/>
      <c r="K125" s="192"/>
      <c r="L125" s="192"/>
      <c r="Q125" s="192"/>
      <c r="V125" s="192"/>
    </row>
    <row r="126" spans="1:26" ht="15" x14ac:dyDescent="0.2">
      <c r="B126" s="193"/>
      <c r="C126" s="193"/>
      <c r="D126" s="193"/>
      <c r="E126" s="193"/>
      <c r="F126" s="193"/>
      <c r="G126" s="193"/>
      <c r="H126" s="192"/>
      <c r="J126" s="198"/>
      <c r="K126" s="192"/>
      <c r="L126" s="192"/>
      <c r="Q126" s="192"/>
      <c r="V126" s="192"/>
    </row>
    <row r="127" spans="1:26" ht="18" x14ac:dyDescent="0.2">
      <c r="B127" s="689" t="s">
        <v>414</v>
      </c>
      <c r="C127" s="691" t="s">
        <v>805</v>
      </c>
      <c r="D127" s="692"/>
      <c r="E127" s="193"/>
      <c r="F127" s="193"/>
      <c r="G127" s="193"/>
      <c r="H127" s="192"/>
      <c r="J127" s="198"/>
      <c r="K127" s="192"/>
      <c r="L127" s="192"/>
      <c r="Q127" s="192"/>
      <c r="V127" s="192"/>
    </row>
    <row r="128" spans="1:26" ht="30" x14ac:dyDescent="0.2">
      <c r="B128" s="690"/>
      <c r="C128" s="204" t="s">
        <v>804</v>
      </c>
      <c r="D128" s="203" t="s">
        <v>803</v>
      </c>
      <c r="E128" s="193"/>
      <c r="F128" s="193"/>
      <c r="G128" s="193"/>
      <c r="H128" s="192"/>
      <c r="J128" s="198"/>
      <c r="K128" s="192"/>
      <c r="L128" s="192"/>
      <c r="Q128" s="192"/>
      <c r="V128" s="192"/>
    </row>
    <row r="129" spans="2:22" ht="15" customHeight="1" x14ac:dyDescent="0.2">
      <c r="B129" s="201" t="s">
        <v>802</v>
      </c>
      <c r="C129" s="202">
        <f>$W$51</f>
        <v>0</v>
      </c>
      <c r="D129" s="202">
        <f>$Y$51</f>
        <v>0</v>
      </c>
      <c r="E129" s="193"/>
      <c r="F129" s="193"/>
      <c r="G129" s="193"/>
      <c r="H129" s="192"/>
      <c r="J129" s="198"/>
      <c r="K129" s="192"/>
      <c r="L129" s="192"/>
      <c r="Q129" s="192"/>
      <c r="V129" s="192"/>
    </row>
    <row r="130" spans="2:22" ht="18" customHeight="1" x14ac:dyDescent="0.2">
      <c r="B130" s="201" t="s">
        <v>801</v>
      </c>
      <c r="C130" s="202">
        <f>$W$75</f>
        <v>0</v>
      </c>
      <c r="D130" s="202">
        <f>$Y$75</f>
        <v>0</v>
      </c>
      <c r="E130" s="193"/>
      <c r="F130" s="193"/>
      <c r="G130" s="193"/>
      <c r="H130" s="192"/>
      <c r="J130" s="198"/>
      <c r="K130" s="192"/>
      <c r="L130" s="192"/>
      <c r="Q130" s="192"/>
      <c r="V130" s="192"/>
    </row>
    <row r="131" spans="2:22" ht="18" x14ac:dyDescent="0.2">
      <c r="B131" s="201" t="s">
        <v>800</v>
      </c>
      <c r="C131" s="202">
        <f>$W$89</f>
        <v>0</v>
      </c>
      <c r="D131" s="202">
        <f>$Y$89</f>
        <v>0</v>
      </c>
      <c r="E131" s="193"/>
      <c r="F131" s="193"/>
      <c r="G131" s="193"/>
      <c r="H131" s="192"/>
      <c r="J131" s="198"/>
      <c r="K131" s="192"/>
      <c r="L131" s="192"/>
      <c r="Q131" s="192"/>
      <c r="V131" s="192"/>
    </row>
    <row r="132" spans="2:22" ht="57" customHeight="1" x14ac:dyDescent="0.2">
      <c r="B132" s="200" t="s">
        <v>796</v>
      </c>
      <c r="C132" s="202">
        <f>$W$100</f>
        <v>0</v>
      </c>
      <c r="D132" s="202">
        <f>$Y$100</f>
        <v>0</v>
      </c>
      <c r="E132" s="193"/>
      <c r="F132" s="193"/>
      <c r="G132" s="193"/>
      <c r="H132" s="192"/>
      <c r="J132" s="198"/>
      <c r="K132" s="192"/>
      <c r="L132" s="192"/>
      <c r="Q132" s="192"/>
      <c r="V132" s="192"/>
    </row>
    <row r="133" spans="2:22" ht="57" customHeight="1" x14ac:dyDescent="0.2">
      <c r="B133" s="193"/>
      <c r="C133" s="193"/>
      <c r="D133" s="193"/>
      <c r="E133" s="193"/>
      <c r="F133" s="193"/>
      <c r="G133" s="193"/>
      <c r="H133" s="192"/>
      <c r="J133" s="198"/>
      <c r="K133" s="192"/>
      <c r="L133" s="192"/>
      <c r="Q133" s="192"/>
      <c r="V133" s="192"/>
    </row>
    <row r="134" spans="2:22" ht="57" customHeight="1" x14ac:dyDescent="0.2">
      <c r="E134" s="193"/>
      <c r="F134" s="193"/>
      <c r="G134" s="193"/>
      <c r="H134" s="192"/>
      <c r="J134" s="198"/>
      <c r="K134" s="192"/>
      <c r="L134" s="192"/>
      <c r="Q134" s="192"/>
      <c r="V134" s="192"/>
    </row>
    <row r="135" spans="2:22" ht="57" customHeight="1" x14ac:dyDescent="0.2">
      <c r="E135" s="193"/>
      <c r="F135" s="193"/>
      <c r="G135" s="193"/>
      <c r="H135" s="192"/>
      <c r="J135" s="198"/>
      <c r="K135" s="192"/>
      <c r="L135" s="192"/>
      <c r="Q135" s="192"/>
      <c r="V135" s="192"/>
    </row>
    <row r="136" spans="2:22" ht="57" customHeight="1" x14ac:dyDescent="0.2">
      <c r="E136" s="193"/>
      <c r="F136" s="193"/>
      <c r="G136" s="193"/>
      <c r="H136" s="192"/>
      <c r="J136" s="198"/>
      <c r="K136" s="192"/>
      <c r="L136" s="192"/>
      <c r="Q136" s="192"/>
      <c r="V136" s="192"/>
    </row>
    <row r="137" spans="2:22" ht="57" customHeight="1" x14ac:dyDescent="0.2">
      <c r="E137" s="193"/>
      <c r="F137" s="193"/>
      <c r="G137" s="193"/>
      <c r="H137" s="192"/>
      <c r="J137" s="198"/>
      <c r="K137" s="192"/>
      <c r="L137" s="192"/>
      <c r="Q137" s="192"/>
      <c r="V137" s="192"/>
    </row>
    <row r="138" spans="2:22" ht="57" customHeight="1" x14ac:dyDescent="0.2">
      <c r="E138" s="193"/>
      <c r="F138" s="193"/>
      <c r="G138" s="193"/>
      <c r="H138" s="192"/>
      <c r="J138" s="198"/>
      <c r="K138" s="192"/>
      <c r="L138" s="192"/>
      <c r="Q138" s="192"/>
      <c r="V138" s="192"/>
    </row>
    <row r="139" spans="2:22" ht="15" x14ac:dyDescent="0.2">
      <c r="E139" s="193"/>
      <c r="F139" s="193"/>
      <c r="G139" s="193"/>
      <c r="H139" s="192"/>
      <c r="J139" s="198"/>
      <c r="K139" s="192"/>
      <c r="L139" s="192"/>
      <c r="Q139" s="192"/>
      <c r="V139" s="192"/>
    </row>
  </sheetData>
  <mergeCells count="368">
    <mergeCell ref="M100:M101"/>
    <mergeCell ref="G77:G78"/>
    <mergeCell ref="G79:G80"/>
    <mergeCell ref="F61:F62"/>
    <mergeCell ref="G61:G62"/>
    <mergeCell ref="F85:F86"/>
    <mergeCell ref="G85:G86"/>
    <mergeCell ref="L85:L86"/>
    <mergeCell ref="N85:N86"/>
    <mergeCell ref="G87:G88"/>
    <mergeCell ref="F77:F78"/>
    <mergeCell ref="F65:F66"/>
    <mergeCell ref="G65:G66"/>
    <mergeCell ref="L65:L66"/>
    <mergeCell ref="N65:N66"/>
    <mergeCell ref="F63:F64"/>
    <mergeCell ref="G63:G64"/>
    <mergeCell ref="L63:L64"/>
    <mergeCell ref="N63:N64"/>
    <mergeCell ref="N61:N62"/>
    <mergeCell ref="F93:F94"/>
    <mergeCell ref="F95:F96"/>
    <mergeCell ref="G71:G72"/>
    <mergeCell ref="L71:L72"/>
    <mergeCell ref="B89:B98"/>
    <mergeCell ref="C89:C98"/>
    <mergeCell ref="L95:L96"/>
    <mergeCell ref="G89:G90"/>
    <mergeCell ref="G91:G92"/>
    <mergeCell ref="G93:G94"/>
    <mergeCell ref="A89:A98"/>
    <mergeCell ref="F79:F80"/>
    <mergeCell ref="G81:G82"/>
    <mergeCell ref="F97:F98"/>
    <mergeCell ref="E95:E96"/>
    <mergeCell ref="E91:E92"/>
    <mergeCell ref="F91:F92"/>
    <mergeCell ref="L89:L90"/>
    <mergeCell ref="L93:L94"/>
    <mergeCell ref="L87:L88"/>
    <mergeCell ref="F87:F88"/>
    <mergeCell ref="L79:L80"/>
    <mergeCell ref="D89:D98"/>
    <mergeCell ref="L91:L92"/>
    <mergeCell ref="L97:L98"/>
    <mergeCell ref="G97:G98"/>
    <mergeCell ref="G95:G96"/>
    <mergeCell ref="E83:E84"/>
    <mergeCell ref="R33:V33"/>
    <mergeCell ref="N87:N88"/>
    <mergeCell ref="R39:V39"/>
    <mergeCell ref="U51:U52"/>
    <mergeCell ref="Q53:Q54"/>
    <mergeCell ref="P53:P54"/>
    <mergeCell ref="C75:C88"/>
    <mergeCell ref="D75:D88"/>
    <mergeCell ref="E81:E82"/>
    <mergeCell ref="E87:E88"/>
    <mergeCell ref="E61:E62"/>
    <mergeCell ref="E65:E66"/>
    <mergeCell ref="E69:E70"/>
    <mergeCell ref="E85:E86"/>
    <mergeCell ref="E77:E78"/>
    <mergeCell ref="F55:F56"/>
    <mergeCell ref="F57:F58"/>
    <mergeCell ref="A39:C39"/>
    <mergeCell ref="F81:F82"/>
    <mergeCell ref="B75:B88"/>
    <mergeCell ref="E79:E80"/>
    <mergeCell ref="F69:F70"/>
    <mergeCell ref="F67:F68"/>
    <mergeCell ref="F71:F72"/>
    <mergeCell ref="O89:O98"/>
    <mergeCell ref="N77:N78"/>
    <mergeCell ref="N79:N80"/>
    <mergeCell ref="N81:N82"/>
    <mergeCell ref="E97:E98"/>
    <mergeCell ref="E89:E90"/>
    <mergeCell ref="F89:F90"/>
    <mergeCell ref="F75:F76"/>
    <mergeCell ref="L77:L78"/>
    <mergeCell ref="L75:L76"/>
    <mergeCell ref="E93:E94"/>
    <mergeCell ref="F83:F84"/>
    <mergeCell ref="G83:G84"/>
    <mergeCell ref="L83:L84"/>
    <mergeCell ref="N83:N84"/>
    <mergeCell ref="G75:G76"/>
    <mergeCell ref="N75:N76"/>
    <mergeCell ref="E75:E76"/>
    <mergeCell ref="O75:O88"/>
    <mergeCell ref="A33:C33"/>
    <mergeCell ref="A35:C35"/>
    <mergeCell ref="M51:M74"/>
    <mergeCell ref="M75:M88"/>
    <mergeCell ref="D33:Q33"/>
    <mergeCell ref="P75:P76"/>
    <mergeCell ref="P77:P78"/>
    <mergeCell ref="P51:P52"/>
    <mergeCell ref="L81:L82"/>
    <mergeCell ref="E51:E52"/>
    <mergeCell ref="E53:E54"/>
    <mergeCell ref="E55:E56"/>
    <mergeCell ref="G53:G54"/>
    <mergeCell ref="G55:G56"/>
    <mergeCell ref="N69:N70"/>
    <mergeCell ref="G67:G68"/>
    <mergeCell ref="L67:L68"/>
    <mergeCell ref="N67:N68"/>
    <mergeCell ref="N53:N54"/>
    <mergeCell ref="N55:N56"/>
    <mergeCell ref="P83:P84"/>
    <mergeCell ref="Q87:Q88"/>
    <mergeCell ref="A45:C45"/>
    <mergeCell ref="A46:C46"/>
    <mergeCell ref="A37:C37"/>
    <mergeCell ref="A51:A74"/>
    <mergeCell ref="A75:A88"/>
    <mergeCell ref="B51:B74"/>
    <mergeCell ref="C51:C74"/>
    <mergeCell ref="L59:L60"/>
    <mergeCell ref="N59:N60"/>
    <mergeCell ref="G69:G70"/>
    <mergeCell ref="L69:L70"/>
    <mergeCell ref="E63:E64"/>
    <mergeCell ref="E67:E68"/>
    <mergeCell ref="E71:E72"/>
    <mergeCell ref="E57:E58"/>
    <mergeCell ref="N71:N72"/>
    <mergeCell ref="L57:L58"/>
    <mergeCell ref="L73:L74"/>
    <mergeCell ref="N73:N74"/>
    <mergeCell ref="E73:E74"/>
    <mergeCell ref="F73:F74"/>
    <mergeCell ref="G73:G74"/>
    <mergeCell ref="Q63:Q64"/>
    <mergeCell ref="Q61:Q62"/>
    <mergeCell ref="P61:P62"/>
    <mergeCell ref="P65:P66"/>
    <mergeCell ref="P55:P56"/>
    <mergeCell ref="P57:P58"/>
    <mergeCell ref="A49:K49"/>
    <mergeCell ref="A41:C41"/>
    <mergeCell ref="N57:N58"/>
    <mergeCell ref="E59:E60"/>
    <mergeCell ref="F59:F60"/>
    <mergeCell ref="G59:G60"/>
    <mergeCell ref="F53:F54"/>
    <mergeCell ref="F51:F52"/>
    <mergeCell ref="G57:G58"/>
    <mergeCell ref="G51:G52"/>
    <mergeCell ref="L51:L52"/>
    <mergeCell ref="L53:L54"/>
    <mergeCell ref="L55:L56"/>
    <mergeCell ref="N51:N52"/>
    <mergeCell ref="R41:V41"/>
    <mergeCell ref="W41:Z41"/>
    <mergeCell ref="M89:M98"/>
    <mergeCell ref="P91:P92"/>
    <mergeCell ref="P93:P94"/>
    <mergeCell ref="P95:P96"/>
    <mergeCell ref="P97:P98"/>
    <mergeCell ref="X73:X74"/>
    <mergeCell ref="S69:S70"/>
    <mergeCell ref="U69:U70"/>
    <mergeCell ref="V69:V70"/>
    <mergeCell ref="X69:X70"/>
    <mergeCell ref="Z61:Z62"/>
    <mergeCell ref="U61:U62"/>
    <mergeCell ref="V61:V62"/>
    <mergeCell ref="X61:X62"/>
    <mergeCell ref="Z67:Z68"/>
    <mergeCell ref="N95:N96"/>
    <mergeCell ref="N97:N98"/>
    <mergeCell ref="N89:N90"/>
    <mergeCell ref="N91:N92"/>
    <mergeCell ref="N93:N94"/>
    <mergeCell ref="S83:S84"/>
    <mergeCell ref="R75:R88"/>
    <mergeCell ref="P89:P90"/>
    <mergeCell ref="V71:V72"/>
    <mergeCell ref="X71:X72"/>
    <mergeCell ref="S73:S74"/>
    <mergeCell ref="U73:U74"/>
    <mergeCell ref="V73:V74"/>
    <mergeCell ref="Q85:Q86"/>
    <mergeCell ref="U79:U80"/>
    <mergeCell ref="Q81:Q82"/>
    <mergeCell ref="S81:S82"/>
    <mergeCell ref="S71:S72"/>
    <mergeCell ref="U71:U72"/>
    <mergeCell ref="S75:S76"/>
    <mergeCell ref="P79:P80"/>
    <mergeCell ref="P81:P82"/>
    <mergeCell ref="P85:P86"/>
    <mergeCell ref="P87:P88"/>
    <mergeCell ref="Q83:Q84"/>
    <mergeCell ref="P73:P74"/>
    <mergeCell ref="Q75:Q76"/>
    <mergeCell ref="Q77:Q78"/>
    <mergeCell ref="V87:V88"/>
    <mergeCell ref="X87:X88"/>
    <mergeCell ref="U93:U94"/>
    <mergeCell ref="Q95:Q96"/>
    <mergeCell ref="S95:S96"/>
    <mergeCell ref="U95:U96"/>
    <mergeCell ref="U97:U98"/>
    <mergeCell ref="U67:U68"/>
    <mergeCell ref="Q89:Q90"/>
    <mergeCell ref="R89:R98"/>
    <mergeCell ref="S89:S90"/>
    <mergeCell ref="T89:T98"/>
    <mergeCell ref="U89:U90"/>
    <mergeCell ref="Q91:Q92"/>
    <mergeCell ref="S91:S92"/>
    <mergeCell ref="U91:U92"/>
    <mergeCell ref="Q71:Q72"/>
    <mergeCell ref="T75:T88"/>
    <mergeCell ref="U75:U76"/>
    <mergeCell ref="Q79:Q80"/>
    <mergeCell ref="S79:S80"/>
    <mergeCell ref="Q67:Q68"/>
    <mergeCell ref="S77:S78"/>
    <mergeCell ref="Z95:Z96"/>
    <mergeCell ref="Z89:Z90"/>
    <mergeCell ref="V91:V92"/>
    <mergeCell ref="X91:X92"/>
    <mergeCell ref="Z91:Z92"/>
    <mergeCell ref="V93:V94"/>
    <mergeCell ref="X93:X94"/>
    <mergeCell ref="V97:V98"/>
    <mergeCell ref="X97:X98"/>
    <mergeCell ref="Z97:Z98"/>
    <mergeCell ref="V89:V90"/>
    <mergeCell ref="W89:W98"/>
    <mergeCell ref="X89:X90"/>
    <mergeCell ref="Y89:Y98"/>
    <mergeCell ref="Z93:Z94"/>
    <mergeCell ref="V95:V96"/>
    <mergeCell ref="X95:X96"/>
    <mergeCell ref="Z87:Z88"/>
    <mergeCell ref="U87:U88"/>
    <mergeCell ref="U85:U86"/>
    <mergeCell ref="V85:V86"/>
    <mergeCell ref="U83:U84"/>
    <mergeCell ref="Z71:Z72"/>
    <mergeCell ref="Z73:Z74"/>
    <mergeCell ref="X85:X86"/>
    <mergeCell ref="Z85:Z86"/>
    <mergeCell ref="Z79:Z80"/>
    <mergeCell ref="V81:V82"/>
    <mergeCell ref="X81:X82"/>
    <mergeCell ref="Z81:Z82"/>
    <mergeCell ref="U77:U78"/>
    <mergeCell ref="U81:U82"/>
    <mergeCell ref="V67:V68"/>
    <mergeCell ref="X59:X60"/>
    <mergeCell ref="X57:X58"/>
    <mergeCell ref="Z57:Z58"/>
    <mergeCell ref="W51:W74"/>
    <mergeCell ref="X51:X52"/>
    <mergeCell ref="X67:X68"/>
    <mergeCell ref="S67:S68"/>
    <mergeCell ref="V53:V54"/>
    <mergeCell ref="X53:X54"/>
    <mergeCell ref="Z53:Z54"/>
    <mergeCell ref="V55:V56"/>
    <mergeCell ref="X55:X56"/>
    <mergeCell ref="Z55:Z56"/>
    <mergeCell ref="Z69:Z70"/>
    <mergeCell ref="Z65:Z66"/>
    <mergeCell ref="V63:V64"/>
    <mergeCell ref="S93:S94"/>
    <mergeCell ref="B26:Y29"/>
    <mergeCell ref="B30:Y30"/>
    <mergeCell ref="A43:Z43"/>
    <mergeCell ref="D45:Z45"/>
    <mergeCell ref="D46:Z46"/>
    <mergeCell ref="D35:Z35"/>
    <mergeCell ref="Y51:Y74"/>
    <mergeCell ref="Z51:Z52"/>
    <mergeCell ref="V59:V60"/>
    <mergeCell ref="U55:U56"/>
    <mergeCell ref="Z26:Z30"/>
    <mergeCell ref="V49:Z49"/>
    <mergeCell ref="V51:V52"/>
    <mergeCell ref="D37:Z37"/>
    <mergeCell ref="D39:Q39"/>
    <mergeCell ref="D41:Q41"/>
    <mergeCell ref="W39:Z39"/>
    <mergeCell ref="W33:Z33"/>
    <mergeCell ref="D51:D74"/>
    <mergeCell ref="X63:X64"/>
    <mergeCell ref="Z63:Z64"/>
    <mergeCell ref="V65:V66"/>
    <mergeCell ref="X65:X66"/>
    <mergeCell ref="V57:V58"/>
    <mergeCell ref="B127:B128"/>
    <mergeCell ref="C127:D127"/>
    <mergeCell ref="C116:D116"/>
    <mergeCell ref="B116:B117"/>
    <mergeCell ref="P116:P117"/>
    <mergeCell ref="X79:X80"/>
    <mergeCell ref="V100:V101"/>
    <mergeCell ref="W100:W101"/>
    <mergeCell ref="X100:X101"/>
    <mergeCell ref="Q100:Q101"/>
    <mergeCell ref="R100:R101"/>
    <mergeCell ref="S100:S101"/>
    <mergeCell ref="T100:T101"/>
    <mergeCell ref="W75:W88"/>
    <mergeCell ref="X75:X76"/>
    <mergeCell ref="V77:V78"/>
    <mergeCell ref="X77:X78"/>
    <mergeCell ref="V79:V80"/>
    <mergeCell ref="V83:V84"/>
    <mergeCell ref="X83:X84"/>
    <mergeCell ref="S87:S88"/>
    <mergeCell ref="S85:S86"/>
    <mergeCell ref="Q93:Q94"/>
    <mergeCell ref="S57:S58"/>
    <mergeCell ref="Q116:R116"/>
    <mergeCell ref="Q97:Q98"/>
    <mergeCell ref="S97:S98"/>
    <mergeCell ref="R51:R74"/>
    <mergeCell ref="S51:S52"/>
    <mergeCell ref="S53:S54"/>
    <mergeCell ref="Q55:Q56"/>
    <mergeCell ref="S63:S64"/>
    <mergeCell ref="Q65:Q66"/>
    <mergeCell ref="S65:S66"/>
    <mergeCell ref="A114:Z114"/>
    <mergeCell ref="L100:L101"/>
    <mergeCell ref="N100:N101"/>
    <mergeCell ref="O100:O101"/>
    <mergeCell ref="Y100:Y101"/>
    <mergeCell ref="Z59:Z60"/>
    <mergeCell ref="V75:V76"/>
    <mergeCell ref="Y75:Y88"/>
    <mergeCell ref="Z75:Z76"/>
    <mergeCell ref="Z77:Z78"/>
    <mergeCell ref="Q57:Q58"/>
    <mergeCell ref="P63:P64"/>
    <mergeCell ref="Z83:Z84"/>
    <mergeCell ref="C1:Z25"/>
    <mergeCell ref="AA35:AD37"/>
    <mergeCell ref="AA51:AE59"/>
    <mergeCell ref="P59:P60"/>
    <mergeCell ref="Q59:Q60"/>
    <mergeCell ref="S59:S60"/>
    <mergeCell ref="O51:O74"/>
    <mergeCell ref="S61:S62"/>
    <mergeCell ref="S55:S56"/>
    <mergeCell ref="Q73:Q74"/>
    <mergeCell ref="P69:P70"/>
    <mergeCell ref="Q69:Q70"/>
    <mergeCell ref="P67:P68"/>
    <mergeCell ref="L49:P49"/>
    <mergeCell ref="U57:U58"/>
    <mergeCell ref="U59:U60"/>
    <mergeCell ref="Q49:U49"/>
    <mergeCell ref="Q51:Q52"/>
    <mergeCell ref="T51:T74"/>
    <mergeCell ref="U53:U54"/>
    <mergeCell ref="U63:U64"/>
    <mergeCell ref="U65:U66"/>
    <mergeCell ref="P71:P72"/>
    <mergeCell ref="L61:L62"/>
  </mergeCells>
  <dataValidations count="1">
    <dataValidation errorStyle="warning" allowBlank="1" showInputMessage="1" showErrorMessage="1" errorTitle="NO MODIFICAR FORMULA" error="no debe cambiar la formula.  No digite nada aquí" sqref="I51:J51 I83:J83 I53:J53 I55:J55 I63:J63 I73:J73 I75:J75 I77:J77 I79:J79 I85:J85 I87:J87 I89:J89 I91:J91 I93:J93 I95:J95 I57:J57 I59:J59 I61:J61 I65:J65 I67:J67 I69:J69 I81:J81 I97:J97 I71:J71"/>
  </dataValidations>
  <printOptions horizontalCentered="1" verticalCentered="1"/>
  <pageMargins left="0.25" right="0.25" top="0.75" bottom="0.75" header="0.3" footer="0.3"/>
  <pageSetup paperSize="8" scale="32" orientation="landscape"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14"/>
  <sheetViews>
    <sheetView showGridLines="0" showRuler="0" view="pageBreakPreview" zoomScale="55" zoomScaleNormal="70" zoomScaleSheetLayoutView="55" zoomScalePageLayoutView="80" workbookViewId="0">
      <selection activeCell="A14" sqref="A14"/>
    </sheetView>
  </sheetViews>
  <sheetFormatPr baseColWidth="10" defaultColWidth="11.42578125" defaultRowHeight="12.75" x14ac:dyDescent="0.2"/>
  <cols>
    <col min="1" max="1" width="5.140625" style="192" customWidth="1"/>
    <col min="2" max="2" width="39.5703125" style="192" customWidth="1"/>
    <col min="3" max="3" width="42.140625" style="197" customWidth="1"/>
    <col min="4" max="4" width="28.42578125" style="197" customWidth="1"/>
    <col min="5" max="5" width="8.85546875" style="192" customWidth="1"/>
    <col min="6" max="6" width="56.28515625" style="192" customWidth="1"/>
    <col min="7" max="7" width="18.28515625" style="192" customWidth="1"/>
    <col min="8" max="8" width="4.7109375" style="196" customWidth="1"/>
    <col min="9" max="9" width="16.7109375" style="195" customWidth="1"/>
    <col min="10" max="10" width="14.140625" style="195" customWidth="1"/>
    <col min="11" max="11" width="14.5703125" style="194" customWidth="1"/>
    <col min="12" max="12" width="19" style="193" customWidth="1"/>
    <col min="13" max="13" width="20.140625" style="193" customWidth="1"/>
    <col min="14" max="14" width="21.42578125" style="192" customWidth="1"/>
    <col min="15" max="15" width="21.140625" style="192" customWidth="1"/>
    <col min="16" max="16" width="35.42578125" style="192" customWidth="1"/>
    <col min="17" max="17" width="19" style="193" customWidth="1"/>
    <col min="18" max="18" width="19.85546875" style="193" customWidth="1"/>
    <col min="19" max="19" width="16.42578125" style="192" customWidth="1"/>
    <col min="20" max="20" width="22.85546875" style="192" customWidth="1"/>
    <col min="21" max="21" width="37.85546875" style="192" customWidth="1"/>
    <col min="22" max="22" width="19" style="193" customWidth="1"/>
    <col min="23" max="23" width="14.42578125" style="193" customWidth="1"/>
    <col min="24" max="24" width="21.42578125" style="192" customWidth="1"/>
    <col min="25" max="25" width="25.7109375" style="192" customWidth="1"/>
    <col min="26" max="26" width="34" style="192" customWidth="1"/>
    <col min="27" max="16384" width="11.42578125" style="192"/>
  </cols>
  <sheetData>
    <row r="1" spans="1:27" x14ac:dyDescent="0.2">
      <c r="K1" s="523"/>
    </row>
    <row r="2" spans="1:27" ht="15" customHeight="1" x14ac:dyDescent="0.2">
      <c r="A2" s="540"/>
      <c r="B2" s="540"/>
      <c r="C2" s="687" t="s">
        <v>1357</v>
      </c>
      <c r="D2" s="687"/>
      <c r="E2" s="687"/>
      <c r="F2" s="687"/>
      <c r="G2" s="687"/>
      <c r="H2" s="687"/>
      <c r="I2" s="687"/>
      <c r="J2" s="687"/>
      <c r="K2" s="687"/>
      <c r="L2" s="687"/>
      <c r="M2" s="687"/>
      <c r="N2" s="687"/>
      <c r="O2" s="687"/>
      <c r="P2" s="687"/>
      <c r="Q2" s="687"/>
      <c r="R2" s="687"/>
      <c r="S2" s="687"/>
      <c r="T2" s="687"/>
      <c r="U2" s="687"/>
      <c r="V2" s="687"/>
      <c r="W2" s="687"/>
      <c r="X2" s="687"/>
      <c r="Y2" s="687"/>
      <c r="Z2" s="687"/>
      <c r="AA2" s="687"/>
    </row>
    <row r="3" spans="1:27" x14ac:dyDescent="0.2">
      <c r="A3" s="540"/>
      <c r="B3" s="540"/>
      <c r="C3" s="687"/>
      <c r="D3" s="687"/>
      <c r="E3" s="687"/>
      <c r="F3" s="687"/>
      <c r="G3" s="687"/>
      <c r="H3" s="687"/>
      <c r="I3" s="687"/>
      <c r="J3" s="687"/>
      <c r="K3" s="687"/>
      <c r="L3" s="687"/>
      <c r="M3" s="687"/>
      <c r="N3" s="687"/>
      <c r="O3" s="687"/>
      <c r="P3" s="687"/>
      <c r="Q3" s="687"/>
      <c r="R3" s="687"/>
      <c r="S3" s="687"/>
      <c r="T3" s="687"/>
      <c r="U3" s="687"/>
      <c r="V3" s="687"/>
      <c r="W3" s="687"/>
      <c r="X3" s="687"/>
      <c r="Y3" s="687"/>
      <c r="Z3" s="687"/>
      <c r="AA3" s="687"/>
    </row>
    <row r="4" spans="1:27" x14ac:dyDescent="0.2">
      <c r="A4" s="540"/>
      <c r="B4" s="540"/>
      <c r="C4" s="687"/>
      <c r="D4" s="687"/>
      <c r="E4" s="687"/>
      <c r="F4" s="687"/>
      <c r="G4" s="687"/>
      <c r="H4" s="687"/>
      <c r="I4" s="687"/>
      <c r="J4" s="687"/>
      <c r="K4" s="687"/>
      <c r="L4" s="687"/>
      <c r="M4" s="687"/>
      <c r="N4" s="687"/>
      <c r="O4" s="687"/>
      <c r="P4" s="687"/>
      <c r="Q4" s="687"/>
      <c r="R4" s="687"/>
      <c r="S4" s="687"/>
      <c r="T4" s="687"/>
      <c r="U4" s="687"/>
      <c r="V4" s="687"/>
      <c r="W4" s="687"/>
      <c r="X4" s="687"/>
      <c r="Y4" s="687"/>
      <c r="Z4" s="687"/>
      <c r="AA4" s="687"/>
    </row>
    <row r="5" spans="1:27" x14ac:dyDescent="0.2">
      <c r="A5" s="540"/>
      <c r="B5" s="540"/>
      <c r="C5" s="687"/>
      <c r="D5" s="687"/>
      <c r="E5" s="687"/>
      <c r="F5" s="687"/>
      <c r="G5" s="687"/>
      <c r="H5" s="687"/>
      <c r="I5" s="687"/>
      <c r="J5" s="687"/>
      <c r="K5" s="687"/>
      <c r="L5" s="687"/>
      <c r="M5" s="687"/>
      <c r="N5" s="687"/>
      <c r="O5" s="687"/>
      <c r="P5" s="687"/>
      <c r="Q5" s="687"/>
      <c r="R5" s="687"/>
      <c r="S5" s="687"/>
      <c r="T5" s="687"/>
      <c r="U5" s="687"/>
      <c r="V5" s="687"/>
      <c r="W5" s="687"/>
      <c r="X5" s="687"/>
      <c r="Y5" s="687"/>
      <c r="Z5" s="687"/>
      <c r="AA5" s="687"/>
    </row>
    <row r="6" spans="1:27" x14ac:dyDescent="0.2">
      <c r="A6" s="540"/>
      <c r="B6" s="540"/>
      <c r="C6" s="687"/>
      <c r="D6" s="687"/>
      <c r="E6" s="687"/>
      <c r="F6" s="687"/>
      <c r="G6" s="687"/>
      <c r="H6" s="687"/>
      <c r="I6" s="687"/>
      <c r="J6" s="687"/>
      <c r="K6" s="687"/>
      <c r="L6" s="687"/>
      <c r="M6" s="687"/>
      <c r="N6" s="687"/>
      <c r="O6" s="687"/>
      <c r="P6" s="687"/>
      <c r="Q6" s="687"/>
      <c r="R6" s="687"/>
      <c r="S6" s="687"/>
      <c r="T6" s="687"/>
      <c r="U6" s="687"/>
      <c r="V6" s="687"/>
      <c r="W6" s="687"/>
      <c r="X6" s="687"/>
      <c r="Y6" s="687"/>
      <c r="Z6" s="687"/>
      <c r="AA6" s="687"/>
    </row>
    <row r="7" spans="1:27" ht="27.75" customHeight="1" x14ac:dyDescent="0.2">
      <c r="A7" s="540"/>
      <c r="B7" s="540"/>
      <c r="C7" s="687"/>
      <c r="D7" s="687"/>
      <c r="E7" s="687"/>
      <c r="F7" s="687"/>
      <c r="G7" s="687"/>
      <c r="H7" s="687"/>
      <c r="I7" s="687"/>
      <c r="J7" s="687"/>
      <c r="K7" s="687"/>
      <c r="L7" s="687"/>
      <c r="M7" s="687"/>
      <c r="N7" s="687"/>
      <c r="O7" s="687"/>
      <c r="P7" s="687"/>
      <c r="Q7" s="687"/>
      <c r="R7" s="687"/>
      <c r="S7" s="687"/>
      <c r="T7" s="687"/>
      <c r="U7" s="687"/>
      <c r="V7" s="687"/>
      <c r="W7" s="687"/>
      <c r="X7" s="687"/>
      <c r="Y7" s="687"/>
      <c r="Z7" s="687"/>
      <c r="AA7" s="687"/>
    </row>
    <row r="8" spans="1:27" ht="12.75" customHeight="1" x14ac:dyDescent="0.2">
      <c r="A8" s="540"/>
      <c r="B8" s="540"/>
      <c r="C8" s="687"/>
      <c r="D8" s="687"/>
      <c r="E8" s="687"/>
      <c r="F8" s="687"/>
      <c r="G8" s="687"/>
      <c r="H8" s="687"/>
      <c r="I8" s="687"/>
      <c r="J8" s="687"/>
      <c r="K8" s="687"/>
      <c r="L8" s="687"/>
      <c r="M8" s="687"/>
      <c r="N8" s="687"/>
      <c r="O8" s="687"/>
      <c r="P8" s="687"/>
      <c r="Q8" s="687"/>
      <c r="R8" s="687"/>
      <c r="S8" s="687"/>
      <c r="T8" s="687"/>
      <c r="U8" s="687"/>
      <c r="V8" s="687"/>
      <c r="W8" s="687"/>
      <c r="X8" s="687"/>
      <c r="Y8" s="687"/>
      <c r="Z8" s="687"/>
      <c r="AA8" s="687"/>
    </row>
    <row r="9" spans="1:27" ht="12.75" customHeight="1" x14ac:dyDescent="0.2">
      <c r="A9" s="540"/>
      <c r="B9" s="540"/>
      <c r="C9" s="687"/>
      <c r="D9" s="687"/>
      <c r="E9" s="687"/>
      <c r="F9" s="687"/>
      <c r="G9" s="687"/>
      <c r="H9" s="687"/>
      <c r="I9" s="687"/>
      <c r="J9" s="687"/>
      <c r="K9" s="687"/>
      <c r="L9" s="687"/>
      <c r="M9" s="687"/>
      <c r="N9" s="687"/>
      <c r="O9" s="687"/>
      <c r="P9" s="687"/>
      <c r="Q9" s="687"/>
      <c r="R9" s="687"/>
      <c r="S9" s="687"/>
      <c r="T9" s="687"/>
      <c r="U9" s="687"/>
      <c r="V9" s="687"/>
      <c r="W9" s="687"/>
      <c r="X9" s="687"/>
      <c r="Y9" s="687"/>
      <c r="Z9" s="687"/>
      <c r="AA9" s="687"/>
    </row>
    <row r="10" spans="1:27" x14ac:dyDescent="0.2">
      <c r="A10" s="540"/>
      <c r="B10" s="540"/>
      <c r="C10" s="539"/>
      <c r="D10" s="539"/>
      <c r="E10" s="540"/>
      <c r="F10" s="540"/>
      <c r="G10" s="540"/>
      <c r="H10" s="541"/>
      <c r="I10" s="542"/>
      <c r="J10" s="542"/>
      <c r="K10" s="543"/>
      <c r="L10" s="544"/>
      <c r="M10" s="544"/>
      <c r="N10" s="540"/>
      <c r="O10" s="540"/>
      <c r="P10" s="540"/>
      <c r="Q10" s="544"/>
      <c r="R10" s="544"/>
      <c r="S10" s="540"/>
      <c r="T10" s="540"/>
      <c r="U10" s="540"/>
      <c r="V10" s="544"/>
      <c r="W10" s="544"/>
      <c r="X10" s="540"/>
      <c r="Y10" s="540"/>
      <c r="Z10" s="540"/>
      <c r="AA10" s="540"/>
    </row>
    <row r="11" spans="1:27" x14ac:dyDescent="0.2">
      <c r="A11" s="540"/>
      <c r="B11" s="540"/>
      <c r="C11" s="539"/>
      <c r="D11" s="539"/>
      <c r="E11" s="540"/>
      <c r="F11" s="540"/>
      <c r="G11" s="540"/>
      <c r="H11" s="541"/>
      <c r="I11" s="542"/>
      <c r="J11" s="542"/>
      <c r="K11" s="543"/>
      <c r="L11" s="544"/>
      <c r="M11" s="544"/>
      <c r="N11" s="540"/>
      <c r="O11" s="540"/>
      <c r="P11" s="540"/>
      <c r="Q11" s="544"/>
      <c r="R11" s="544"/>
      <c r="S11" s="540"/>
      <c r="T11" s="540"/>
      <c r="U11" s="540"/>
      <c r="V11" s="544"/>
      <c r="W11" s="544"/>
      <c r="X11" s="540"/>
      <c r="Y11" s="540"/>
      <c r="Z11" s="540"/>
      <c r="AA11" s="540"/>
    </row>
    <row r="12" spans="1:27" x14ac:dyDescent="0.2">
      <c r="A12" s="540"/>
      <c r="B12" s="540"/>
      <c r="C12" s="539"/>
      <c r="D12" s="539"/>
      <c r="E12" s="540"/>
      <c r="F12" s="540"/>
      <c r="G12" s="540"/>
      <c r="H12" s="541"/>
      <c r="I12" s="542"/>
      <c r="J12" s="542"/>
      <c r="K12" s="543"/>
      <c r="L12" s="544"/>
      <c r="M12" s="544"/>
      <c r="N12" s="540"/>
      <c r="O12" s="540"/>
      <c r="P12" s="540"/>
      <c r="Q12" s="544"/>
      <c r="R12" s="544"/>
      <c r="S12" s="540"/>
      <c r="T12" s="540"/>
      <c r="U12" s="540"/>
      <c r="V12" s="544"/>
      <c r="W12" s="544"/>
      <c r="X12" s="540"/>
      <c r="Y12" s="540"/>
      <c r="Z12" s="540"/>
      <c r="AA12" s="540"/>
    </row>
    <row r="13" spans="1:27" x14ac:dyDescent="0.2">
      <c r="A13" s="540"/>
      <c r="B13" s="540"/>
      <c r="C13" s="539"/>
      <c r="D13" s="539"/>
      <c r="E13" s="540"/>
      <c r="F13" s="540"/>
      <c r="G13" s="540"/>
      <c r="H13" s="541"/>
      <c r="I13" s="542"/>
      <c r="J13" s="542"/>
      <c r="K13" s="543"/>
      <c r="L13" s="544"/>
      <c r="M13" s="544"/>
      <c r="N13" s="540"/>
      <c r="O13" s="540"/>
      <c r="P13" s="540"/>
      <c r="Q13" s="544"/>
      <c r="R13" s="544"/>
      <c r="S13" s="540"/>
      <c r="T13" s="540"/>
      <c r="U13" s="540"/>
      <c r="V13" s="544"/>
      <c r="W13" s="544"/>
      <c r="X13" s="540"/>
      <c r="Y13" s="540"/>
      <c r="Z13" s="540"/>
      <c r="AA13" s="540"/>
    </row>
    <row r="14" spans="1:27" x14ac:dyDescent="0.2">
      <c r="A14" s="540"/>
      <c r="B14" s="540"/>
      <c r="C14" s="539"/>
      <c r="D14" s="539"/>
      <c r="E14" s="540"/>
      <c r="F14" s="540"/>
      <c r="G14" s="540"/>
      <c r="H14" s="541"/>
      <c r="I14" s="542"/>
      <c r="J14" s="542"/>
      <c r="K14" s="543"/>
      <c r="L14" s="544"/>
      <c r="M14" s="544"/>
      <c r="N14" s="540"/>
      <c r="O14" s="540"/>
      <c r="P14" s="540"/>
      <c r="Q14" s="544"/>
      <c r="R14" s="544"/>
      <c r="S14" s="540"/>
      <c r="T14" s="540"/>
      <c r="U14" s="540"/>
      <c r="V14" s="544"/>
      <c r="W14" s="544"/>
      <c r="X14" s="540"/>
      <c r="Y14" s="540"/>
      <c r="Z14" s="540"/>
      <c r="AA14" s="540"/>
    </row>
    <row r="15" spans="1:27" x14ac:dyDescent="0.2">
      <c r="A15" s="540"/>
      <c r="B15" s="540"/>
      <c r="C15" s="539"/>
      <c r="D15" s="539"/>
      <c r="E15" s="540"/>
      <c r="F15" s="540"/>
      <c r="G15" s="540"/>
      <c r="H15" s="541"/>
      <c r="I15" s="542"/>
      <c r="J15" s="542"/>
      <c r="K15" s="543"/>
      <c r="L15" s="544"/>
      <c r="M15" s="544"/>
      <c r="N15" s="540"/>
      <c r="O15" s="540"/>
      <c r="P15" s="540"/>
      <c r="Q15" s="544"/>
      <c r="R15" s="544"/>
      <c r="S15" s="540"/>
      <c r="T15" s="540"/>
      <c r="U15" s="540"/>
      <c r="V15" s="544"/>
      <c r="W15" s="544"/>
      <c r="X15" s="540"/>
      <c r="Y15" s="540"/>
      <c r="Z15" s="540"/>
      <c r="AA15" s="540"/>
    </row>
    <row r="16" spans="1:27" ht="10.5" customHeight="1" x14ac:dyDescent="0.2">
      <c r="A16" s="540"/>
      <c r="B16" s="540"/>
      <c r="C16" s="539"/>
      <c r="D16" s="539"/>
      <c r="E16" s="540"/>
      <c r="F16" s="540"/>
      <c r="G16" s="540"/>
      <c r="H16" s="541"/>
      <c r="I16" s="542"/>
      <c r="J16" s="542"/>
      <c r="K16" s="543"/>
      <c r="L16" s="544"/>
      <c r="M16" s="544"/>
      <c r="N16" s="540"/>
      <c r="O16" s="540"/>
      <c r="P16" s="540"/>
      <c r="Q16" s="544"/>
      <c r="R16" s="544"/>
      <c r="S16" s="540"/>
      <c r="T16" s="540"/>
      <c r="U16" s="540"/>
      <c r="V16" s="544"/>
      <c r="W16" s="544"/>
      <c r="X16" s="540"/>
      <c r="Y16" s="540"/>
      <c r="Z16" s="540"/>
      <c r="AA16" s="540"/>
    </row>
    <row r="17" spans="1:26" hidden="1" x14ac:dyDescent="0.2">
      <c r="K17" s="523"/>
    </row>
    <row r="18" spans="1:26" ht="21" customHeight="1" x14ac:dyDescent="0.2">
      <c r="B18" s="735"/>
      <c r="C18" s="735"/>
      <c r="D18" s="735"/>
      <c r="E18" s="735"/>
      <c r="F18" s="735"/>
      <c r="G18" s="735"/>
      <c r="H18" s="735"/>
      <c r="I18" s="735"/>
      <c r="J18" s="735"/>
      <c r="K18" s="735"/>
      <c r="L18" s="735"/>
      <c r="M18" s="735"/>
      <c r="N18" s="735"/>
      <c r="O18" s="735"/>
      <c r="P18" s="735"/>
      <c r="Q18" s="735"/>
      <c r="R18" s="735"/>
      <c r="S18" s="735"/>
      <c r="T18" s="735"/>
      <c r="U18" s="735"/>
      <c r="V18" s="735"/>
      <c r="W18" s="735"/>
      <c r="X18" s="735"/>
      <c r="Y18" s="735"/>
      <c r="Z18" s="721" t="s">
        <v>859</v>
      </c>
    </row>
    <row r="19" spans="1:26" ht="21" customHeight="1" x14ac:dyDescent="0.2">
      <c r="B19" s="735"/>
      <c r="C19" s="735"/>
      <c r="D19" s="735"/>
      <c r="E19" s="735"/>
      <c r="F19" s="735"/>
      <c r="G19" s="735"/>
      <c r="H19" s="735"/>
      <c r="I19" s="735"/>
      <c r="J19" s="735"/>
      <c r="K19" s="735"/>
      <c r="L19" s="735"/>
      <c r="M19" s="735"/>
      <c r="N19" s="735"/>
      <c r="O19" s="735"/>
      <c r="P19" s="735"/>
      <c r="Q19" s="735"/>
      <c r="R19" s="735"/>
      <c r="S19" s="735"/>
      <c r="T19" s="735"/>
      <c r="U19" s="735"/>
      <c r="V19" s="735"/>
      <c r="W19" s="735"/>
      <c r="X19" s="735"/>
      <c r="Y19" s="735"/>
      <c r="Z19" s="721"/>
    </row>
    <row r="20" spans="1:26" ht="21" customHeight="1" x14ac:dyDescent="0.2">
      <c r="B20" s="735"/>
      <c r="C20" s="735"/>
      <c r="D20" s="735"/>
      <c r="E20" s="735"/>
      <c r="F20" s="735"/>
      <c r="G20" s="735"/>
      <c r="H20" s="735"/>
      <c r="I20" s="735"/>
      <c r="J20" s="735"/>
      <c r="K20" s="735"/>
      <c r="L20" s="735"/>
      <c r="M20" s="735"/>
      <c r="N20" s="735"/>
      <c r="O20" s="735"/>
      <c r="P20" s="735"/>
      <c r="Q20" s="735"/>
      <c r="R20" s="735"/>
      <c r="S20" s="735"/>
      <c r="T20" s="735"/>
      <c r="U20" s="735"/>
      <c r="V20" s="735"/>
      <c r="W20" s="735"/>
      <c r="X20" s="735"/>
      <c r="Y20" s="735"/>
      <c r="Z20" s="721"/>
    </row>
    <row r="21" spans="1:26" ht="38.25" customHeight="1" x14ac:dyDescent="0.2">
      <c r="B21" s="735"/>
      <c r="C21" s="735"/>
      <c r="D21" s="735"/>
      <c r="E21" s="735"/>
      <c r="F21" s="735"/>
      <c r="G21" s="735"/>
      <c r="H21" s="735"/>
      <c r="I21" s="735"/>
      <c r="J21" s="735"/>
      <c r="K21" s="735"/>
      <c r="L21" s="735"/>
      <c r="M21" s="735"/>
      <c r="N21" s="735"/>
      <c r="O21" s="735"/>
      <c r="P21" s="735"/>
      <c r="Q21" s="735"/>
      <c r="R21" s="735"/>
      <c r="S21" s="735"/>
      <c r="T21" s="735"/>
      <c r="U21" s="735"/>
      <c r="V21" s="735"/>
      <c r="W21" s="735"/>
      <c r="X21" s="735"/>
      <c r="Y21" s="735"/>
      <c r="Z21" s="721"/>
    </row>
    <row r="22" spans="1:26" ht="57" customHeight="1" x14ac:dyDescent="0.2">
      <c r="B22" s="706" t="s">
        <v>858</v>
      </c>
      <c r="C22" s="706"/>
      <c r="D22" s="706"/>
      <c r="E22" s="706"/>
      <c r="F22" s="706"/>
      <c r="G22" s="706"/>
      <c r="H22" s="706"/>
      <c r="I22" s="706"/>
      <c r="J22" s="706"/>
      <c r="K22" s="706"/>
      <c r="L22" s="706"/>
      <c r="M22" s="706"/>
      <c r="N22" s="706"/>
      <c r="O22" s="706"/>
      <c r="P22" s="706"/>
      <c r="Q22" s="706"/>
      <c r="R22" s="706"/>
      <c r="S22" s="706"/>
      <c r="T22" s="706"/>
      <c r="U22" s="706"/>
      <c r="V22" s="706"/>
      <c r="W22" s="706"/>
      <c r="X22" s="706"/>
      <c r="Y22" s="706"/>
      <c r="Z22" s="721"/>
    </row>
    <row r="23" spans="1:26" ht="12.75" customHeight="1" x14ac:dyDescent="0.25">
      <c r="B23" s="463"/>
      <c r="C23" s="463"/>
      <c r="D23" s="463"/>
      <c r="E23" s="463"/>
      <c r="F23" s="462"/>
      <c r="G23" s="462"/>
    </row>
    <row r="25" spans="1:26" ht="46.5" customHeight="1" x14ac:dyDescent="0.2">
      <c r="A25" s="709" t="s">
        <v>857</v>
      </c>
      <c r="B25" s="710"/>
      <c r="C25" s="717"/>
      <c r="D25" s="724" t="s">
        <v>1105</v>
      </c>
      <c r="E25" s="725"/>
      <c r="F25" s="725"/>
      <c r="G25" s="725"/>
      <c r="H25" s="725"/>
      <c r="I25" s="725"/>
      <c r="J25" s="725"/>
      <c r="K25" s="725"/>
      <c r="L25" s="725"/>
      <c r="M25" s="725"/>
      <c r="N25" s="725"/>
      <c r="O25" s="725"/>
      <c r="P25" s="725"/>
      <c r="Q25" s="726"/>
      <c r="R25" s="709" t="s">
        <v>855</v>
      </c>
      <c r="S25" s="710"/>
      <c r="T25" s="710"/>
      <c r="U25" s="710"/>
      <c r="V25" s="710"/>
      <c r="W25" s="722" t="s">
        <v>1104</v>
      </c>
      <c r="X25" s="722"/>
      <c r="Y25" s="722"/>
      <c r="Z25" s="723"/>
    </row>
    <row r="26" spans="1:26" ht="3" customHeight="1" x14ac:dyDescent="0.25">
      <c r="A26" s="264"/>
      <c r="B26" s="264"/>
      <c r="C26" s="264"/>
      <c r="D26" s="264"/>
      <c r="E26" s="459"/>
      <c r="F26" s="459"/>
      <c r="G26" s="459"/>
      <c r="H26" s="459"/>
      <c r="I26" s="459"/>
      <c r="J26" s="459"/>
      <c r="K26" s="459"/>
      <c r="L26" s="459"/>
      <c r="M26" s="459"/>
      <c r="N26" s="251"/>
      <c r="O26" s="251"/>
      <c r="P26" s="461"/>
      <c r="Q26" s="459"/>
      <c r="R26" s="459"/>
      <c r="S26" s="251"/>
      <c r="T26" s="251"/>
      <c r="U26" s="461"/>
      <c r="V26" s="459"/>
      <c r="W26" s="459"/>
      <c r="X26" s="251"/>
      <c r="Y26" s="251"/>
      <c r="Z26" s="461"/>
    </row>
    <row r="27" spans="1:26" ht="51" customHeight="1" x14ac:dyDescent="0.2">
      <c r="A27" s="712" t="s">
        <v>853</v>
      </c>
      <c r="B27" s="713"/>
      <c r="C27" s="713"/>
      <c r="D27" s="748" t="s">
        <v>1103</v>
      </c>
      <c r="E27" s="748"/>
      <c r="F27" s="748"/>
      <c r="G27" s="748"/>
      <c r="H27" s="748"/>
      <c r="I27" s="748"/>
      <c r="J27" s="748"/>
      <c r="K27" s="748"/>
      <c r="L27" s="748"/>
      <c r="M27" s="748"/>
      <c r="N27" s="748"/>
      <c r="O27" s="748"/>
      <c r="P27" s="748"/>
      <c r="Q27" s="748"/>
      <c r="R27" s="748"/>
      <c r="S27" s="748"/>
      <c r="T27" s="748"/>
      <c r="U27" s="748"/>
      <c r="V27" s="748"/>
      <c r="W27" s="748"/>
      <c r="X27" s="748"/>
      <c r="Y27" s="748"/>
      <c r="Z27" s="748"/>
    </row>
    <row r="28" spans="1:26" ht="3.75" customHeight="1" x14ac:dyDescent="0.25">
      <c r="A28" s="256"/>
      <c r="B28" s="256"/>
      <c r="C28" s="263"/>
      <c r="D28" s="262"/>
      <c r="E28" s="260"/>
      <c r="F28" s="260"/>
      <c r="G28" s="260"/>
      <c r="H28" s="260"/>
      <c r="I28" s="261"/>
      <c r="J28" s="261"/>
      <c r="K28" s="260"/>
      <c r="L28" s="259"/>
      <c r="M28" s="259"/>
      <c r="N28" s="258"/>
      <c r="O28" s="258"/>
      <c r="P28" s="257"/>
      <c r="Q28" s="259"/>
      <c r="R28" s="259"/>
      <c r="S28" s="258"/>
      <c r="T28" s="258"/>
      <c r="U28" s="257"/>
      <c r="V28" s="259"/>
      <c r="W28" s="259"/>
      <c r="X28" s="258"/>
      <c r="Y28" s="258"/>
      <c r="Z28" s="257"/>
    </row>
    <row r="29" spans="1:26" ht="68.45" customHeight="1" x14ac:dyDescent="0.2">
      <c r="A29" s="709" t="s">
        <v>14</v>
      </c>
      <c r="B29" s="710"/>
      <c r="C29" s="710"/>
      <c r="D29" s="748" t="s">
        <v>1102</v>
      </c>
      <c r="E29" s="748"/>
      <c r="F29" s="748"/>
      <c r="G29" s="748"/>
      <c r="H29" s="748"/>
      <c r="I29" s="748"/>
      <c r="J29" s="748"/>
      <c r="K29" s="748"/>
      <c r="L29" s="748"/>
      <c r="M29" s="748"/>
      <c r="N29" s="748"/>
      <c r="O29" s="748"/>
      <c r="P29" s="748"/>
      <c r="Q29" s="748"/>
      <c r="R29" s="748"/>
      <c r="S29" s="748"/>
      <c r="T29" s="748"/>
      <c r="U29" s="748"/>
      <c r="V29" s="748"/>
      <c r="W29" s="748"/>
      <c r="X29" s="748"/>
      <c r="Y29" s="748"/>
      <c r="Z29" s="748"/>
    </row>
    <row r="30" spans="1:26" ht="4.9000000000000004" customHeight="1" x14ac:dyDescent="0.25">
      <c r="A30" s="256"/>
      <c r="B30" s="256"/>
      <c r="C30" s="255"/>
      <c r="D30" s="254"/>
      <c r="E30" s="459"/>
      <c r="F30" s="459"/>
      <c r="G30" s="459"/>
      <c r="H30" s="459"/>
      <c r="I30" s="460"/>
      <c r="J30" s="460"/>
      <c r="K30" s="459"/>
      <c r="L30" s="458"/>
      <c r="M30" s="458"/>
      <c r="N30" s="251"/>
      <c r="O30" s="251"/>
      <c r="P30" s="250"/>
      <c r="Q30" s="458"/>
      <c r="R30" s="248"/>
      <c r="S30" s="248"/>
      <c r="T30" s="248"/>
      <c r="U30" s="248"/>
      <c r="V30" s="248"/>
      <c r="W30" s="248"/>
      <c r="X30" s="248"/>
      <c r="Y30" s="248"/>
      <c r="Z30" s="248"/>
    </row>
    <row r="31" spans="1:26" ht="48" customHeight="1" x14ac:dyDescent="0.2">
      <c r="A31" s="709" t="s">
        <v>850</v>
      </c>
      <c r="B31" s="710"/>
      <c r="C31" s="717"/>
      <c r="D31" s="748" t="s">
        <v>1101</v>
      </c>
      <c r="E31" s="748"/>
      <c r="F31" s="748"/>
      <c r="G31" s="748"/>
      <c r="H31" s="748"/>
      <c r="I31" s="748"/>
      <c r="J31" s="748"/>
      <c r="K31" s="748"/>
      <c r="L31" s="748"/>
      <c r="M31" s="748"/>
      <c r="N31" s="748"/>
      <c r="O31" s="748"/>
      <c r="P31" s="748"/>
      <c r="Q31" s="748"/>
      <c r="R31" s="1335" t="s">
        <v>848</v>
      </c>
      <c r="S31" s="1336"/>
      <c r="T31" s="1336"/>
      <c r="U31" s="1336"/>
      <c r="V31" s="1337"/>
      <c r="W31" s="1332" t="s">
        <v>1100</v>
      </c>
      <c r="X31" s="1333"/>
      <c r="Y31" s="1333"/>
      <c r="Z31" s="1334"/>
    </row>
    <row r="32" spans="1:26" ht="6.75" customHeight="1" x14ac:dyDescent="0.2">
      <c r="C32" s="192"/>
      <c r="D32" s="192"/>
      <c r="Q32" s="192"/>
      <c r="R32" s="192"/>
      <c r="V32" s="192"/>
      <c r="W32" s="192"/>
    </row>
    <row r="33" spans="1:26" ht="30.75" customHeight="1" x14ac:dyDescent="0.2">
      <c r="A33" s="730" t="s">
        <v>704</v>
      </c>
      <c r="B33" s="730"/>
      <c r="C33" s="730"/>
      <c r="D33" s="703">
        <f ca="1">+NOW()</f>
        <v>46050.665446064813</v>
      </c>
      <c r="E33" s="703"/>
      <c r="F33" s="703"/>
      <c r="G33" s="703"/>
      <c r="H33" s="703"/>
      <c r="I33" s="703"/>
      <c r="J33" s="703"/>
      <c r="K33" s="703"/>
      <c r="L33" s="703"/>
      <c r="M33" s="703"/>
      <c r="N33" s="703"/>
      <c r="O33" s="703"/>
      <c r="P33" s="703"/>
      <c r="Q33" s="703"/>
      <c r="R33" s="715" t="s">
        <v>847</v>
      </c>
      <c r="S33" s="715"/>
      <c r="T33" s="715"/>
      <c r="U33" s="715"/>
      <c r="V33" s="715"/>
      <c r="W33" s="704"/>
      <c r="X33" s="704"/>
      <c r="Y33" s="704"/>
      <c r="Z33" s="704"/>
    </row>
    <row r="34" spans="1:26" ht="19.899999999999999" customHeight="1" x14ac:dyDescent="0.2">
      <c r="B34" s="457"/>
      <c r="C34" s="457"/>
      <c r="D34" s="457"/>
      <c r="E34" s="456"/>
      <c r="F34" s="456"/>
      <c r="G34" s="456"/>
      <c r="H34" s="456"/>
      <c r="J34" s="448"/>
      <c r="N34" s="243"/>
      <c r="O34" s="243"/>
      <c r="R34" s="192"/>
      <c r="V34" s="192"/>
      <c r="W34" s="192"/>
    </row>
    <row r="35" spans="1:26" ht="27.6" customHeight="1" x14ac:dyDescent="0.25">
      <c r="A35" s="707" t="s">
        <v>188</v>
      </c>
      <c r="B35" s="707"/>
      <c r="C35" s="707"/>
      <c r="D35" s="707"/>
      <c r="E35" s="707"/>
      <c r="F35" s="707"/>
      <c r="G35" s="707"/>
      <c r="H35" s="707"/>
      <c r="I35" s="707"/>
      <c r="J35" s="707"/>
      <c r="K35" s="707"/>
      <c r="L35" s="707"/>
      <c r="M35" s="707"/>
      <c r="N35" s="707"/>
      <c r="O35" s="707"/>
      <c r="P35" s="707"/>
      <c r="Q35" s="707"/>
      <c r="R35" s="707"/>
      <c r="S35" s="707"/>
      <c r="T35" s="707"/>
      <c r="U35" s="707"/>
      <c r="V35" s="707"/>
      <c r="W35" s="707"/>
      <c r="X35" s="707"/>
      <c r="Y35" s="707"/>
      <c r="Z35" s="707"/>
    </row>
    <row r="36" spans="1:26" ht="14.45" customHeight="1" x14ac:dyDescent="0.2">
      <c r="B36" s="457"/>
      <c r="C36" s="457"/>
      <c r="D36" s="457"/>
      <c r="E36" s="456"/>
      <c r="F36" s="456"/>
      <c r="G36" s="456"/>
      <c r="H36" s="456"/>
      <c r="J36" s="448"/>
      <c r="N36" s="243"/>
      <c r="O36" s="243"/>
      <c r="R36" s="192"/>
      <c r="V36" s="192"/>
      <c r="W36" s="192"/>
    </row>
    <row r="37" spans="1:26" ht="49.5" customHeight="1" x14ac:dyDescent="0.2">
      <c r="A37" s="738" t="s">
        <v>846</v>
      </c>
      <c r="B37" s="738"/>
      <c r="C37" s="738"/>
      <c r="D37" s="708"/>
      <c r="E37" s="708"/>
      <c r="F37" s="708"/>
      <c r="G37" s="708"/>
      <c r="H37" s="708"/>
      <c r="I37" s="708"/>
      <c r="J37" s="708"/>
      <c r="K37" s="708"/>
      <c r="L37" s="708"/>
      <c r="M37" s="708"/>
      <c r="N37" s="708"/>
      <c r="O37" s="708"/>
      <c r="P37" s="708"/>
      <c r="Q37" s="708"/>
      <c r="R37" s="708"/>
      <c r="S37" s="708"/>
      <c r="T37" s="708"/>
      <c r="U37" s="708"/>
      <c r="V37" s="708"/>
      <c r="W37" s="708"/>
      <c r="X37" s="708"/>
      <c r="Y37" s="708"/>
      <c r="Z37" s="708"/>
    </row>
    <row r="38" spans="1:26" ht="66" customHeight="1" x14ac:dyDescent="0.2">
      <c r="A38" s="738" t="s">
        <v>845</v>
      </c>
      <c r="B38" s="738"/>
      <c r="C38" s="738"/>
      <c r="D38" s="708"/>
      <c r="E38" s="708"/>
      <c r="F38" s="708"/>
      <c r="G38" s="708"/>
      <c r="H38" s="708"/>
      <c r="I38" s="708"/>
      <c r="J38" s="708"/>
      <c r="K38" s="708"/>
      <c r="L38" s="708"/>
      <c r="M38" s="708"/>
      <c r="N38" s="708"/>
      <c r="O38" s="708"/>
      <c r="P38" s="708"/>
      <c r="Q38" s="708"/>
      <c r="R38" s="708"/>
      <c r="S38" s="708"/>
      <c r="T38" s="708"/>
      <c r="U38" s="708"/>
      <c r="V38" s="708"/>
      <c r="W38" s="708"/>
      <c r="X38" s="708"/>
      <c r="Y38" s="708"/>
      <c r="Z38" s="708"/>
    </row>
    <row r="39" spans="1:26" ht="22.9" customHeight="1" x14ac:dyDescent="0.2">
      <c r="A39" s="194"/>
      <c r="B39" s="194"/>
      <c r="C39" s="194"/>
      <c r="D39" s="457"/>
      <c r="E39" s="456"/>
      <c r="F39" s="456"/>
      <c r="G39" s="456"/>
      <c r="H39" s="456"/>
      <c r="J39" s="448"/>
      <c r="N39" s="243"/>
      <c r="O39" s="243"/>
      <c r="S39" s="243"/>
      <c r="T39" s="243"/>
      <c r="X39" s="243"/>
      <c r="Y39" s="243"/>
    </row>
    <row r="40" spans="1:26" ht="12.75" customHeight="1" x14ac:dyDescent="0.2">
      <c r="C40" s="192"/>
      <c r="D40" s="192"/>
      <c r="E40" s="455"/>
      <c r="F40" s="455"/>
      <c r="G40" s="193"/>
      <c r="H40" s="193"/>
      <c r="I40" s="193"/>
      <c r="J40" s="193"/>
      <c r="K40" s="192"/>
      <c r="L40" s="192"/>
      <c r="M40" s="192"/>
      <c r="Q40" s="192"/>
      <c r="R40" s="192"/>
      <c r="V40" s="192"/>
      <c r="W40" s="192"/>
    </row>
    <row r="41" spans="1:26" ht="30.75" customHeight="1" x14ac:dyDescent="0.2">
      <c r="A41" s="727" t="s">
        <v>844</v>
      </c>
      <c r="B41" s="728"/>
      <c r="C41" s="728"/>
      <c r="D41" s="728"/>
      <c r="E41" s="728"/>
      <c r="F41" s="728"/>
      <c r="G41" s="728"/>
      <c r="H41" s="728"/>
      <c r="I41" s="728"/>
      <c r="J41" s="728"/>
      <c r="K41" s="729"/>
      <c r="L41" s="718" t="s">
        <v>843</v>
      </c>
      <c r="M41" s="719"/>
      <c r="N41" s="719"/>
      <c r="O41" s="719"/>
      <c r="P41" s="720"/>
      <c r="Q41" s="718" t="s">
        <v>842</v>
      </c>
      <c r="R41" s="719"/>
      <c r="S41" s="719"/>
      <c r="T41" s="719"/>
      <c r="U41" s="720"/>
      <c r="V41" s="718" t="s">
        <v>841</v>
      </c>
      <c r="W41" s="719"/>
      <c r="X41" s="719"/>
      <c r="Y41" s="719"/>
      <c r="Z41" s="720"/>
    </row>
    <row r="42" spans="1:26" s="238" customFormat="1" ht="66.75" customHeight="1" x14ac:dyDescent="0.25">
      <c r="A42" s="241" t="s">
        <v>719</v>
      </c>
      <c r="B42" s="241" t="s">
        <v>720</v>
      </c>
      <c r="C42" s="241" t="s">
        <v>721</v>
      </c>
      <c r="D42" s="241" t="s">
        <v>722</v>
      </c>
      <c r="E42" s="241" t="s">
        <v>723</v>
      </c>
      <c r="F42" s="241" t="s">
        <v>724</v>
      </c>
      <c r="G42" s="241" t="s">
        <v>725</v>
      </c>
      <c r="H42" s="241" t="s">
        <v>726</v>
      </c>
      <c r="I42" s="240" t="s">
        <v>145</v>
      </c>
      <c r="J42" s="240" t="s">
        <v>727</v>
      </c>
      <c r="K42" s="240" t="s">
        <v>728</v>
      </c>
      <c r="L42" s="204" t="s">
        <v>840</v>
      </c>
      <c r="M42" s="204" t="s">
        <v>839</v>
      </c>
      <c r="N42" s="203" t="s">
        <v>838</v>
      </c>
      <c r="O42" s="203" t="s">
        <v>837</v>
      </c>
      <c r="P42" s="239" t="s">
        <v>836</v>
      </c>
      <c r="Q42" s="204" t="s">
        <v>840</v>
      </c>
      <c r="R42" s="204" t="s">
        <v>839</v>
      </c>
      <c r="S42" s="203" t="s">
        <v>838</v>
      </c>
      <c r="T42" s="203" t="s">
        <v>837</v>
      </c>
      <c r="U42" s="239" t="s">
        <v>836</v>
      </c>
      <c r="V42" s="204" t="s">
        <v>840</v>
      </c>
      <c r="W42" s="204" t="s">
        <v>839</v>
      </c>
      <c r="X42" s="203" t="s">
        <v>838</v>
      </c>
      <c r="Y42" s="203" t="s">
        <v>837</v>
      </c>
      <c r="Z42" s="239" t="s">
        <v>836</v>
      </c>
    </row>
    <row r="43" spans="1:26" s="237" customFormat="1" ht="23.25" customHeight="1" x14ac:dyDescent="0.25">
      <c r="A43" s="711">
        <v>1</v>
      </c>
      <c r="B43" s="736" t="s">
        <v>1099</v>
      </c>
      <c r="C43" s="693">
        <v>0.15</v>
      </c>
      <c r="D43" s="754" t="s">
        <v>1078</v>
      </c>
      <c r="E43" s="711" t="s">
        <v>729</v>
      </c>
      <c r="F43" s="739" t="s">
        <v>1098</v>
      </c>
      <c r="G43" s="699">
        <v>0.3</v>
      </c>
      <c r="H43" s="234" t="s">
        <v>208</v>
      </c>
      <c r="I43" s="236">
        <v>46037</v>
      </c>
      <c r="J43" s="236">
        <v>46387</v>
      </c>
      <c r="K43" s="235">
        <f>IF(OR(ISERROR(J43-I43),I43=0,J43=0)," ",J43-I43)</f>
        <v>350</v>
      </c>
      <c r="L43" s="699">
        <v>0</v>
      </c>
      <c r="M43" s="693">
        <f>SUMPRODUCT(G43:G48,L43:L48)</f>
        <v>0</v>
      </c>
      <c r="N43" s="699">
        <v>0</v>
      </c>
      <c r="O43" s="693">
        <f>SUMPRODUCT(G43:G48,N43:N48)</f>
        <v>0</v>
      </c>
      <c r="P43" s="701"/>
      <c r="Q43" s="699"/>
      <c r="R43" s="693">
        <f>SUMPRODUCT(G43:G48,Q43:Q48)</f>
        <v>0</v>
      </c>
      <c r="S43" s="699"/>
      <c r="T43" s="693">
        <f>SUMPRODUCT(G43:G48,S43:S48)</f>
        <v>0</v>
      </c>
      <c r="U43" s="701"/>
      <c r="V43" s="699"/>
      <c r="W43" s="693">
        <f>SUMPRODUCT(G43:G48,V43:V48)</f>
        <v>0</v>
      </c>
      <c r="X43" s="699"/>
      <c r="Y43" s="693">
        <f>SUMPRODUCT(G43:G48,X43:X48)</f>
        <v>0</v>
      </c>
      <c r="Z43" s="701"/>
    </row>
    <row r="44" spans="1:26" s="237" customFormat="1" ht="24.75" customHeight="1" x14ac:dyDescent="0.25">
      <c r="A44" s="711"/>
      <c r="B44" s="736"/>
      <c r="C44" s="693"/>
      <c r="D44" s="756"/>
      <c r="E44" s="711"/>
      <c r="F44" s="739"/>
      <c r="G44" s="699"/>
      <c r="H44" s="234" t="s">
        <v>730</v>
      </c>
      <c r="I44" s="454"/>
      <c r="J44" s="454"/>
      <c r="K44" s="454"/>
      <c r="L44" s="699"/>
      <c r="M44" s="694"/>
      <c r="N44" s="699"/>
      <c r="O44" s="694"/>
      <c r="P44" s="701"/>
      <c r="Q44" s="699"/>
      <c r="R44" s="694"/>
      <c r="S44" s="699"/>
      <c r="T44" s="694"/>
      <c r="U44" s="701"/>
      <c r="V44" s="699"/>
      <c r="W44" s="694"/>
      <c r="X44" s="699"/>
      <c r="Y44" s="694"/>
      <c r="Z44" s="701"/>
    </row>
    <row r="45" spans="1:26" s="237" customFormat="1" ht="30" customHeight="1" x14ac:dyDescent="0.25">
      <c r="A45" s="711"/>
      <c r="B45" s="736"/>
      <c r="C45" s="693"/>
      <c r="D45" s="754" t="s">
        <v>1078</v>
      </c>
      <c r="E45" s="711" t="s">
        <v>731</v>
      </c>
      <c r="F45" s="705" t="s">
        <v>1097</v>
      </c>
      <c r="G45" s="699">
        <v>0.3</v>
      </c>
      <c r="H45" s="234" t="s">
        <v>208</v>
      </c>
      <c r="I45" s="236">
        <v>46037</v>
      </c>
      <c r="J45" s="236">
        <v>46387</v>
      </c>
      <c r="K45" s="235">
        <f>IF(OR(ISERROR(J45-I45),I45=0,J45=0)," ",J45-I45)</f>
        <v>350</v>
      </c>
      <c r="L45" s="699">
        <v>0</v>
      </c>
      <c r="M45" s="694"/>
      <c r="N45" s="699">
        <v>0</v>
      </c>
      <c r="O45" s="694"/>
      <c r="P45" s="701"/>
      <c r="Q45" s="699"/>
      <c r="R45" s="694"/>
      <c r="S45" s="699"/>
      <c r="T45" s="694"/>
      <c r="U45" s="701"/>
      <c r="V45" s="699"/>
      <c r="W45" s="694"/>
      <c r="X45" s="699"/>
      <c r="Y45" s="694"/>
      <c r="Z45" s="701"/>
    </row>
    <row r="46" spans="1:26" s="237" customFormat="1" ht="23.25" customHeight="1" x14ac:dyDescent="0.25">
      <c r="A46" s="711"/>
      <c r="B46" s="736"/>
      <c r="C46" s="693"/>
      <c r="D46" s="756"/>
      <c r="E46" s="711"/>
      <c r="F46" s="705"/>
      <c r="G46" s="699"/>
      <c r="H46" s="234" t="s">
        <v>730</v>
      </c>
      <c r="I46" s="454"/>
      <c r="J46" s="454"/>
      <c r="K46" s="454"/>
      <c r="L46" s="699"/>
      <c r="M46" s="694"/>
      <c r="N46" s="699"/>
      <c r="O46" s="694"/>
      <c r="P46" s="701"/>
      <c r="Q46" s="699"/>
      <c r="R46" s="694"/>
      <c r="S46" s="699"/>
      <c r="T46" s="694"/>
      <c r="U46" s="701"/>
      <c r="V46" s="699"/>
      <c r="W46" s="694"/>
      <c r="X46" s="699"/>
      <c r="Y46" s="694"/>
      <c r="Z46" s="701"/>
    </row>
    <row r="47" spans="1:26" s="237" customFormat="1" ht="23.25" customHeight="1" x14ac:dyDescent="0.25">
      <c r="A47" s="711"/>
      <c r="B47" s="736"/>
      <c r="C47" s="693"/>
      <c r="D47" s="754" t="s">
        <v>1096</v>
      </c>
      <c r="E47" s="711" t="s">
        <v>732</v>
      </c>
      <c r="F47" s="705" t="s">
        <v>760</v>
      </c>
      <c r="G47" s="699">
        <v>0.4</v>
      </c>
      <c r="H47" s="234" t="s">
        <v>208</v>
      </c>
      <c r="I47" s="236">
        <v>46037</v>
      </c>
      <c r="J47" s="236">
        <v>46387</v>
      </c>
      <c r="K47" s="235">
        <f>IF(OR(ISERROR(J47-I47),I47=0,J47=0)," ",J47-I47)</f>
        <v>350</v>
      </c>
      <c r="L47" s="699">
        <v>0</v>
      </c>
      <c r="M47" s="694"/>
      <c r="N47" s="699">
        <v>0</v>
      </c>
      <c r="O47" s="694"/>
      <c r="P47" s="701"/>
      <c r="Q47" s="699"/>
      <c r="R47" s="694"/>
      <c r="S47" s="699"/>
      <c r="T47" s="694"/>
      <c r="U47" s="701"/>
      <c r="V47" s="699"/>
      <c r="W47" s="694"/>
      <c r="X47" s="699"/>
      <c r="Y47" s="694"/>
      <c r="Z47" s="701"/>
    </row>
    <row r="48" spans="1:26" s="237" customFormat="1" ht="30.75" customHeight="1" x14ac:dyDescent="0.25">
      <c r="A48" s="711"/>
      <c r="B48" s="736"/>
      <c r="C48" s="693"/>
      <c r="D48" s="756"/>
      <c r="E48" s="711"/>
      <c r="F48" s="705"/>
      <c r="G48" s="699"/>
      <c r="H48" s="234" t="s">
        <v>730</v>
      </c>
      <c r="I48" s="454"/>
      <c r="J48" s="454"/>
      <c r="K48" s="454"/>
      <c r="L48" s="699"/>
      <c r="M48" s="694"/>
      <c r="N48" s="699"/>
      <c r="O48" s="694"/>
      <c r="P48" s="701"/>
      <c r="Q48" s="699"/>
      <c r="R48" s="694"/>
      <c r="S48" s="699"/>
      <c r="T48" s="694"/>
      <c r="U48" s="701"/>
      <c r="V48" s="699"/>
      <c r="W48" s="694"/>
      <c r="X48" s="699"/>
      <c r="Y48" s="694"/>
      <c r="Z48" s="701"/>
    </row>
    <row r="49" spans="1:26" ht="23.25" customHeight="1" x14ac:dyDescent="0.2">
      <c r="A49" s="711">
        <v>2</v>
      </c>
      <c r="B49" s="736" t="s">
        <v>1095</v>
      </c>
      <c r="C49" s="693">
        <v>0.15</v>
      </c>
      <c r="D49" s="754" t="s">
        <v>1078</v>
      </c>
      <c r="E49" s="711" t="s">
        <v>737</v>
      </c>
      <c r="F49" s="705" t="s">
        <v>761</v>
      </c>
      <c r="G49" s="699">
        <v>0.3</v>
      </c>
      <c r="H49" s="234" t="s">
        <v>208</v>
      </c>
      <c r="I49" s="236">
        <v>46037</v>
      </c>
      <c r="J49" s="236">
        <v>46387</v>
      </c>
      <c r="K49" s="235">
        <f>IF(OR(ISERROR(J49-I49),I49=0,J49=0)," ",J49-I49)</f>
        <v>350</v>
      </c>
      <c r="L49" s="699">
        <v>0</v>
      </c>
      <c r="M49" s="693">
        <f>SUMPRODUCT(G49:G56,L49:L56)</f>
        <v>0</v>
      </c>
      <c r="N49" s="699">
        <v>0</v>
      </c>
      <c r="O49" s="693">
        <f>SUMPRODUCT(G49:G56,N49:N56)</f>
        <v>0</v>
      </c>
      <c r="P49" s="701"/>
      <c r="Q49" s="699"/>
      <c r="R49" s="693">
        <f>SUMPRODUCT(G49:G56,Q49:Q56)</f>
        <v>0</v>
      </c>
      <c r="S49" s="699"/>
      <c r="T49" s="693">
        <f>SUMPRODUCT(G49:G56,S49:S56)</f>
        <v>0</v>
      </c>
      <c r="U49" s="701"/>
      <c r="V49" s="699"/>
      <c r="W49" s="693">
        <f>SUMPRODUCT(G49:G56,V49:V56)</f>
        <v>0</v>
      </c>
      <c r="X49" s="699"/>
      <c r="Y49" s="693">
        <f>SUMPRODUCT(G49:G56,X49:X56)</f>
        <v>0</v>
      </c>
      <c r="Z49" s="701"/>
    </row>
    <row r="50" spans="1:26" ht="21" customHeight="1" x14ac:dyDescent="0.2">
      <c r="A50" s="711"/>
      <c r="B50" s="736"/>
      <c r="C50" s="693"/>
      <c r="D50" s="756"/>
      <c r="E50" s="711"/>
      <c r="F50" s="705"/>
      <c r="G50" s="699"/>
      <c r="H50" s="234" t="s">
        <v>730</v>
      </c>
      <c r="I50" s="454"/>
      <c r="J50" s="454"/>
      <c r="K50" s="454"/>
      <c r="L50" s="699"/>
      <c r="M50" s="694"/>
      <c r="N50" s="699"/>
      <c r="O50" s="694"/>
      <c r="P50" s="701"/>
      <c r="Q50" s="699"/>
      <c r="R50" s="694"/>
      <c r="S50" s="699"/>
      <c r="T50" s="694"/>
      <c r="U50" s="701"/>
      <c r="V50" s="699"/>
      <c r="W50" s="694"/>
      <c r="X50" s="699"/>
      <c r="Y50" s="694"/>
      <c r="Z50" s="701"/>
    </row>
    <row r="51" spans="1:26" ht="23.25" customHeight="1" x14ac:dyDescent="0.2">
      <c r="A51" s="711"/>
      <c r="B51" s="736"/>
      <c r="C51" s="693"/>
      <c r="D51" s="754" t="s">
        <v>1078</v>
      </c>
      <c r="E51" s="711" t="s">
        <v>738</v>
      </c>
      <c r="F51" s="705" t="s">
        <v>762</v>
      </c>
      <c r="G51" s="699">
        <v>0.3</v>
      </c>
      <c r="H51" s="234" t="s">
        <v>208</v>
      </c>
      <c r="I51" s="236">
        <v>46037</v>
      </c>
      <c r="J51" s="236">
        <v>46387</v>
      </c>
      <c r="K51" s="235">
        <f>IF(OR(ISERROR(J51-I51),I51=0,J51=0)," ",J51-I51)</f>
        <v>350</v>
      </c>
      <c r="L51" s="699">
        <v>0</v>
      </c>
      <c r="M51" s="694"/>
      <c r="N51" s="699">
        <v>0</v>
      </c>
      <c r="O51" s="694"/>
      <c r="P51" s="701"/>
      <c r="Q51" s="699"/>
      <c r="R51" s="694"/>
      <c r="S51" s="699"/>
      <c r="T51" s="694"/>
      <c r="U51" s="701"/>
      <c r="V51" s="699"/>
      <c r="W51" s="694"/>
      <c r="X51" s="699"/>
      <c r="Y51" s="694"/>
      <c r="Z51" s="701"/>
    </row>
    <row r="52" spans="1:26" ht="19.5" customHeight="1" x14ac:dyDescent="0.2">
      <c r="A52" s="711"/>
      <c r="B52" s="736"/>
      <c r="C52" s="693"/>
      <c r="D52" s="756"/>
      <c r="E52" s="711"/>
      <c r="F52" s="705"/>
      <c r="G52" s="699"/>
      <c r="H52" s="234" t="s">
        <v>730</v>
      </c>
      <c r="I52" s="454"/>
      <c r="J52" s="454"/>
      <c r="K52" s="454"/>
      <c r="L52" s="699"/>
      <c r="M52" s="694"/>
      <c r="N52" s="699"/>
      <c r="O52" s="694"/>
      <c r="P52" s="701"/>
      <c r="Q52" s="699"/>
      <c r="R52" s="694"/>
      <c r="S52" s="699"/>
      <c r="T52" s="694"/>
      <c r="U52" s="701"/>
      <c r="V52" s="699"/>
      <c r="W52" s="694"/>
      <c r="X52" s="699"/>
      <c r="Y52" s="694"/>
      <c r="Z52" s="701"/>
    </row>
    <row r="53" spans="1:26" ht="23.25" customHeight="1" x14ac:dyDescent="0.2">
      <c r="A53" s="711"/>
      <c r="B53" s="736"/>
      <c r="C53" s="693"/>
      <c r="D53" s="754" t="s">
        <v>1094</v>
      </c>
      <c r="E53" s="711" t="s">
        <v>739</v>
      </c>
      <c r="F53" s="705" t="s">
        <v>1093</v>
      </c>
      <c r="G53" s="699">
        <v>0.2</v>
      </c>
      <c r="H53" s="234" t="s">
        <v>208</v>
      </c>
      <c r="I53" s="236">
        <v>46037</v>
      </c>
      <c r="J53" s="236">
        <v>46387</v>
      </c>
      <c r="K53" s="235">
        <f>IF(OR(ISERROR(J53-I53),I53=0,J53=0)," ",J53-I53)</f>
        <v>350</v>
      </c>
      <c r="L53" s="699">
        <v>0</v>
      </c>
      <c r="M53" s="694"/>
      <c r="N53" s="699">
        <v>0</v>
      </c>
      <c r="O53" s="694"/>
      <c r="P53" s="701"/>
      <c r="Q53" s="699"/>
      <c r="R53" s="694"/>
      <c r="S53" s="699"/>
      <c r="T53" s="694"/>
      <c r="U53" s="701"/>
      <c r="V53" s="699"/>
      <c r="W53" s="694"/>
      <c r="X53" s="699"/>
      <c r="Y53" s="694"/>
      <c r="Z53" s="701"/>
    </row>
    <row r="54" spans="1:26" ht="23.25" customHeight="1" x14ac:dyDescent="0.2">
      <c r="A54" s="711"/>
      <c r="B54" s="736"/>
      <c r="C54" s="693"/>
      <c r="D54" s="756"/>
      <c r="E54" s="711"/>
      <c r="F54" s="705"/>
      <c r="G54" s="699"/>
      <c r="H54" s="234" t="s">
        <v>730</v>
      </c>
      <c r="I54" s="454"/>
      <c r="J54" s="454"/>
      <c r="K54" s="454"/>
      <c r="L54" s="699"/>
      <c r="M54" s="694"/>
      <c r="N54" s="699"/>
      <c r="O54" s="694"/>
      <c r="P54" s="701"/>
      <c r="Q54" s="699"/>
      <c r="R54" s="694"/>
      <c r="S54" s="699"/>
      <c r="T54" s="694"/>
      <c r="U54" s="701"/>
      <c r="V54" s="699"/>
      <c r="W54" s="694"/>
      <c r="X54" s="699"/>
      <c r="Y54" s="694"/>
      <c r="Z54" s="701"/>
    </row>
    <row r="55" spans="1:26" ht="23.25" customHeight="1" x14ac:dyDescent="0.2">
      <c r="A55" s="711"/>
      <c r="B55" s="736"/>
      <c r="C55" s="693"/>
      <c r="D55" s="754" t="s">
        <v>1087</v>
      </c>
      <c r="E55" s="711" t="s">
        <v>740</v>
      </c>
      <c r="F55" s="705" t="s">
        <v>1092</v>
      </c>
      <c r="G55" s="699">
        <v>0.2</v>
      </c>
      <c r="H55" s="234" t="s">
        <v>208</v>
      </c>
      <c r="I55" s="236">
        <v>46037</v>
      </c>
      <c r="J55" s="236">
        <v>46387</v>
      </c>
      <c r="K55" s="235">
        <f>IF(OR(ISERROR(J55-I55),I55=0,J55=0)," ",J55-I55)</f>
        <v>350</v>
      </c>
      <c r="L55" s="699">
        <v>0</v>
      </c>
      <c r="M55" s="694"/>
      <c r="N55" s="699">
        <v>0</v>
      </c>
      <c r="O55" s="694"/>
      <c r="P55" s="701"/>
      <c r="Q55" s="699"/>
      <c r="R55" s="694"/>
      <c r="S55" s="699"/>
      <c r="T55" s="694"/>
      <c r="U55" s="701"/>
      <c r="V55" s="699"/>
      <c r="W55" s="694"/>
      <c r="X55" s="699"/>
      <c r="Y55" s="694"/>
      <c r="Z55" s="701"/>
    </row>
    <row r="56" spans="1:26" ht="33" customHeight="1" x14ac:dyDescent="0.2">
      <c r="A56" s="711"/>
      <c r="B56" s="736"/>
      <c r="C56" s="693"/>
      <c r="D56" s="756"/>
      <c r="E56" s="711"/>
      <c r="F56" s="705"/>
      <c r="G56" s="699"/>
      <c r="H56" s="234" t="s">
        <v>730</v>
      </c>
      <c r="I56" s="454"/>
      <c r="J56" s="454"/>
      <c r="K56" s="454"/>
      <c r="L56" s="699"/>
      <c r="M56" s="694"/>
      <c r="N56" s="699"/>
      <c r="O56" s="694"/>
      <c r="P56" s="701"/>
      <c r="Q56" s="699"/>
      <c r="R56" s="694"/>
      <c r="S56" s="699"/>
      <c r="T56" s="694"/>
      <c r="U56" s="701"/>
      <c r="V56" s="699"/>
      <c r="W56" s="694"/>
      <c r="X56" s="699"/>
      <c r="Y56" s="694"/>
      <c r="Z56" s="701"/>
    </row>
    <row r="57" spans="1:26" ht="23.25" customHeight="1" x14ac:dyDescent="0.2">
      <c r="A57" s="711">
        <v>3</v>
      </c>
      <c r="B57" s="736" t="s">
        <v>1091</v>
      </c>
      <c r="C57" s="693">
        <v>0.15</v>
      </c>
      <c r="D57" s="754" t="s">
        <v>1078</v>
      </c>
      <c r="E57" s="711" t="s">
        <v>742</v>
      </c>
      <c r="F57" s="705" t="s">
        <v>763</v>
      </c>
      <c r="G57" s="699">
        <v>0.5</v>
      </c>
      <c r="H57" s="234" t="s">
        <v>208</v>
      </c>
      <c r="I57" s="236">
        <v>46037</v>
      </c>
      <c r="J57" s="236">
        <v>46387</v>
      </c>
      <c r="K57" s="235">
        <f>IF(OR(ISERROR(J57-I57),I57=0,J57=0)," ",J57-I57)</f>
        <v>350</v>
      </c>
      <c r="L57" s="699">
        <v>0</v>
      </c>
      <c r="M57" s="693">
        <f>SUMPRODUCT(G57:G60,L57:L60)</f>
        <v>0</v>
      </c>
      <c r="N57" s="699">
        <v>0</v>
      </c>
      <c r="O57" s="693">
        <v>0</v>
      </c>
      <c r="P57" s="701"/>
      <c r="Q57" s="699"/>
      <c r="R57" s="693">
        <f>SUMPRODUCT(G57:G60,Q57:Q60)</f>
        <v>0</v>
      </c>
      <c r="S57" s="699"/>
      <c r="T57" s="693">
        <f>SUMPRODUCT(G57:G60,S57:S60)</f>
        <v>0</v>
      </c>
      <c r="U57" s="701"/>
      <c r="V57" s="699"/>
      <c r="W57" s="693">
        <f>SUMPRODUCT(G57:G60,V57:V60)</f>
        <v>0</v>
      </c>
      <c r="X57" s="699"/>
      <c r="Y57" s="693">
        <f>SUMPRODUCT(G57:G60,X57:X60)</f>
        <v>0</v>
      </c>
      <c r="Z57" s="701"/>
    </row>
    <row r="58" spans="1:26" ht="23.25" customHeight="1" x14ac:dyDescent="0.2">
      <c r="A58" s="711"/>
      <c r="B58" s="736"/>
      <c r="C58" s="693"/>
      <c r="D58" s="756"/>
      <c r="E58" s="711"/>
      <c r="F58" s="705"/>
      <c r="G58" s="699"/>
      <c r="H58" s="234" t="s">
        <v>730</v>
      </c>
      <c r="I58" s="454"/>
      <c r="J58" s="454"/>
      <c r="K58" s="454"/>
      <c r="L58" s="699"/>
      <c r="M58" s="694"/>
      <c r="N58" s="699"/>
      <c r="O58" s="694"/>
      <c r="P58" s="701"/>
      <c r="Q58" s="699"/>
      <c r="R58" s="694"/>
      <c r="S58" s="699"/>
      <c r="T58" s="694"/>
      <c r="U58" s="701"/>
      <c r="V58" s="699"/>
      <c r="W58" s="694"/>
      <c r="X58" s="699"/>
      <c r="Y58" s="694"/>
      <c r="Z58" s="701"/>
    </row>
    <row r="59" spans="1:26" ht="23.25" customHeight="1" x14ac:dyDescent="0.2">
      <c r="A59" s="711"/>
      <c r="B59" s="736"/>
      <c r="C59" s="693"/>
      <c r="D59" s="754" t="s">
        <v>1090</v>
      </c>
      <c r="E59" s="711" t="s">
        <v>743</v>
      </c>
      <c r="F59" s="739" t="s">
        <v>1089</v>
      </c>
      <c r="G59" s="699">
        <v>0.5</v>
      </c>
      <c r="H59" s="234" t="s">
        <v>208</v>
      </c>
      <c r="I59" s="236">
        <v>46037</v>
      </c>
      <c r="J59" s="236">
        <v>46387</v>
      </c>
      <c r="K59" s="235">
        <f>IF(OR(ISERROR(J59-I59),I59=0,J59=0)," ",J59-I59)</f>
        <v>350</v>
      </c>
      <c r="L59" s="699">
        <v>0</v>
      </c>
      <c r="M59" s="694"/>
      <c r="N59" s="699">
        <v>0</v>
      </c>
      <c r="O59" s="694"/>
      <c r="P59" s="1330"/>
      <c r="Q59" s="699"/>
      <c r="R59" s="694"/>
      <c r="S59" s="699"/>
      <c r="T59" s="694"/>
      <c r="U59" s="701"/>
      <c r="V59" s="699"/>
      <c r="W59" s="694"/>
      <c r="X59" s="699"/>
      <c r="Y59" s="694"/>
      <c r="Z59" s="701"/>
    </row>
    <row r="60" spans="1:26" ht="48" customHeight="1" x14ac:dyDescent="0.2">
      <c r="A60" s="711"/>
      <c r="B60" s="736"/>
      <c r="C60" s="693"/>
      <c r="D60" s="756"/>
      <c r="E60" s="711"/>
      <c r="F60" s="739"/>
      <c r="G60" s="699"/>
      <c r="H60" s="234" t="s">
        <v>730</v>
      </c>
      <c r="I60" s="454"/>
      <c r="J60" s="454"/>
      <c r="K60" s="454"/>
      <c r="L60" s="699"/>
      <c r="M60" s="694"/>
      <c r="N60" s="699"/>
      <c r="O60" s="694"/>
      <c r="P60" s="1331"/>
      <c r="Q60" s="699"/>
      <c r="R60" s="694"/>
      <c r="S60" s="699"/>
      <c r="T60" s="694"/>
      <c r="U60" s="701"/>
      <c r="V60" s="699"/>
      <c r="W60" s="694"/>
      <c r="X60" s="699"/>
      <c r="Y60" s="694"/>
      <c r="Z60" s="701"/>
    </row>
    <row r="61" spans="1:26" s="237" customFormat="1" ht="23.25" customHeight="1" x14ac:dyDescent="0.25">
      <c r="A61" s="711">
        <v>4</v>
      </c>
      <c r="B61" s="736" t="s">
        <v>1088</v>
      </c>
      <c r="C61" s="693">
        <v>0.15</v>
      </c>
      <c r="D61" s="754" t="s">
        <v>1078</v>
      </c>
      <c r="E61" s="711" t="s">
        <v>747</v>
      </c>
      <c r="F61" s="705" t="s">
        <v>764</v>
      </c>
      <c r="G61" s="699">
        <v>0.4</v>
      </c>
      <c r="H61" s="234" t="s">
        <v>208</v>
      </c>
      <c r="I61" s="236">
        <v>46037</v>
      </c>
      <c r="J61" s="236">
        <v>46387</v>
      </c>
      <c r="K61" s="235">
        <f>IF(OR(ISERROR(J61-I61),I61=0,J61=0)," ",J61-I61)</f>
        <v>350</v>
      </c>
      <c r="L61" s="699">
        <v>0</v>
      </c>
      <c r="M61" s="693">
        <f>SUMPRODUCT(G61:G66,L61:L66)</f>
        <v>0</v>
      </c>
      <c r="N61" s="699">
        <v>0</v>
      </c>
      <c r="O61" s="693">
        <f>SUMPRODUCT(G61:G66,N61:N66)</f>
        <v>0</v>
      </c>
      <c r="P61" s="701"/>
      <c r="Q61" s="699"/>
      <c r="R61" s="693">
        <f>SUMPRODUCT(G61:G66,Q61:Q66)</f>
        <v>0</v>
      </c>
      <c r="S61" s="699"/>
      <c r="T61" s="693">
        <f>SUMPRODUCT(G61:G66,S61:S66)</f>
        <v>0</v>
      </c>
      <c r="U61" s="701"/>
      <c r="V61" s="699"/>
      <c r="W61" s="693">
        <f>SUMPRODUCT(G61:G66,V61:V66)</f>
        <v>0</v>
      </c>
      <c r="X61" s="699"/>
      <c r="Y61" s="693">
        <f>SUMPRODUCT(G61:G66,X61:X66)</f>
        <v>0</v>
      </c>
      <c r="Z61" s="701"/>
    </row>
    <row r="62" spans="1:26" s="237" customFormat="1" ht="23.25" customHeight="1" x14ac:dyDescent="0.25">
      <c r="A62" s="711"/>
      <c r="B62" s="736"/>
      <c r="C62" s="693"/>
      <c r="D62" s="756"/>
      <c r="E62" s="711"/>
      <c r="F62" s="705"/>
      <c r="G62" s="699"/>
      <c r="H62" s="234" t="s">
        <v>730</v>
      </c>
      <c r="I62" s="454"/>
      <c r="J62" s="454"/>
      <c r="K62" s="454"/>
      <c r="L62" s="699"/>
      <c r="M62" s="694"/>
      <c r="N62" s="699"/>
      <c r="O62" s="694"/>
      <c r="P62" s="701"/>
      <c r="Q62" s="699"/>
      <c r="R62" s="694"/>
      <c r="S62" s="699"/>
      <c r="T62" s="694"/>
      <c r="U62" s="701"/>
      <c r="V62" s="699"/>
      <c r="W62" s="694"/>
      <c r="X62" s="699"/>
      <c r="Y62" s="694"/>
      <c r="Z62" s="701"/>
    </row>
    <row r="63" spans="1:26" s="237" customFormat="1" ht="23.25" customHeight="1" x14ac:dyDescent="0.25">
      <c r="A63" s="711"/>
      <c r="B63" s="736"/>
      <c r="C63" s="693"/>
      <c r="D63" s="754" t="s">
        <v>1078</v>
      </c>
      <c r="E63" s="711" t="s">
        <v>748</v>
      </c>
      <c r="F63" s="705" t="s">
        <v>765</v>
      </c>
      <c r="G63" s="699">
        <v>0.3</v>
      </c>
      <c r="H63" s="234" t="s">
        <v>208</v>
      </c>
      <c r="I63" s="236">
        <v>46037</v>
      </c>
      <c r="J63" s="236">
        <v>46387</v>
      </c>
      <c r="K63" s="235">
        <f>IF(OR(ISERROR(J63-I63),I63=0,J63=0)," ",J63-I63)</f>
        <v>350</v>
      </c>
      <c r="L63" s="699">
        <v>0</v>
      </c>
      <c r="M63" s="694"/>
      <c r="N63" s="699">
        <v>0</v>
      </c>
      <c r="O63" s="694"/>
      <c r="P63" s="701"/>
      <c r="Q63" s="699"/>
      <c r="R63" s="694"/>
      <c r="S63" s="699"/>
      <c r="T63" s="694"/>
      <c r="U63" s="701"/>
      <c r="V63" s="699"/>
      <c r="W63" s="694"/>
      <c r="X63" s="699"/>
      <c r="Y63" s="694"/>
      <c r="Z63" s="701"/>
    </row>
    <row r="64" spans="1:26" s="237" customFormat="1" ht="34.5" customHeight="1" x14ac:dyDescent="0.25">
      <c r="A64" s="711"/>
      <c r="B64" s="736"/>
      <c r="C64" s="693"/>
      <c r="D64" s="756"/>
      <c r="E64" s="711"/>
      <c r="F64" s="705"/>
      <c r="G64" s="699"/>
      <c r="H64" s="234" t="s">
        <v>730</v>
      </c>
      <c r="I64" s="454"/>
      <c r="J64" s="454"/>
      <c r="K64" s="454"/>
      <c r="L64" s="699"/>
      <c r="M64" s="694"/>
      <c r="N64" s="699"/>
      <c r="O64" s="694"/>
      <c r="P64" s="701"/>
      <c r="Q64" s="699"/>
      <c r="R64" s="694"/>
      <c r="S64" s="699"/>
      <c r="T64" s="694"/>
      <c r="U64" s="701"/>
      <c r="V64" s="699"/>
      <c r="W64" s="694"/>
      <c r="X64" s="699"/>
      <c r="Y64" s="694"/>
      <c r="Z64" s="701"/>
    </row>
    <row r="65" spans="1:26" s="237" customFormat="1" ht="23.25" customHeight="1" x14ac:dyDescent="0.25">
      <c r="A65" s="711"/>
      <c r="B65" s="736"/>
      <c r="C65" s="693"/>
      <c r="D65" s="754" t="s">
        <v>1087</v>
      </c>
      <c r="E65" s="711" t="s">
        <v>749</v>
      </c>
      <c r="F65" s="705" t="s">
        <v>1086</v>
      </c>
      <c r="G65" s="699">
        <v>0.3</v>
      </c>
      <c r="H65" s="234" t="s">
        <v>208</v>
      </c>
      <c r="I65" s="236">
        <v>46037</v>
      </c>
      <c r="J65" s="236">
        <v>46387</v>
      </c>
      <c r="K65" s="235">
        <f>IF(OR(ISERROR(J65-I65),I65=0,J65=0)," ",J65-I65)</f>
        <v>350</v>
      </c>
      <c r="L65" s="699">
        <v>0</v>
      </c>
      <c r="M65" s="694"/>
      <c r="N65" s="699">
        <v>0</v>
      </c>
      <c r="O65" s="694"/>
      <c r="P65" s="701"/>
      <c r="Q65" s="699"/>
      <c r="R65" s="694"/>
      <c r="S65" s="699"/>
      <c r="T65" s="694"/>
      <c r="U65" s="701"/>
      <c r="V65" s="699"/>
      <c r="W65" s="694"/>
      <c r="X65" s="699"/>
      <c r="Y65" s="694"/>
      <c r="Z65" s="701"/>
    </row>
    <row r="66" spans="1:26" s="237" customFormat="1" ht="23.25" customHeight="1" x14ac:dyDescent="0.25">
      <c r="A66" s="711"/>
      <c r="B66" s="736"/>
      <c r="C66" s="693"/>
      <c r="D66" s="756"/>
      <c r="E66" s="711"/>
      <c r="F66" s="705"/>
      <c r="G66" s="699"/>
      <c r="H66" s="234" t="s">
        <v>730</v>
      </c>
      <c r="I66" s="454"/>
      <c r="J66" s="454"/>
      <c r="K66" s="454"/>
      <c r="L66" s="699"/>
      <c r="M66" s="694"/>
      <c r="N66" s="699"/>
      <c r="O66" s="694"/>
      <c r="P66" s="701"/>
      <c r="Q66" s="699"/>
      <c r="R66" s="694"/>
      <c r="S66" s="699"/>
      <c r="T66" s="694"/>
      <c r="U66" s="701"/>
      <c r="V66" s="699"/>
      <c r="W66" s="694"/>
      <c r="X66" s="699"/>
      <c r="Y66" s="694"/>
      <c r="Z66" s="701"/>
    </row>
    <row r="67" spans="1:26" ht="23.25" customHeight="1" x14ac:dyDescent="0.2">
      <c r="A67" s="711">
        <v>5</v>
      </c>
      <c r="B67" s="736" t="s">
        <v>1085</v>
      </c>
      <c r="C67" s="693">
        <v>0.15</v>
      </c>
      <c r="D67" s="754" t="s">
        <v>1078</v>
      </c>
      <c r="E67" s="711" t="s">
        <v>814</v>
      </c>
      <c r="F67" s="705" t="s">
        <v>1084</v>
      </c>
      <c r="G67" s="699">
        <v>0.4</v>
      </c>
      <c r="H67" s="234" t="s">
        <v>208</v>
      </c>
      <c r="I67" s="236">
        <v>46037</v>
      </c>
      <c r="J67" s="236">
        <v>46387</v>
      </c>
      <c r="K67" s="235">
        <f>IF(OR(ISERROR(J67-I67),I67=0,J67=0)," ",J67-I67)</f>
        <v>350</v>
      </c>
      <c r="L67" s="699">
        <v>0</v>
      </c>
      <c r="M67" s="693">
        <f>SUMPRODUCT(G67:G72,L67:L72)</f>
        <v>0</v>
      </c>
      <c r="N67" s="699">
        <v>0</v>
      </c>
      <c r="O67" s="693">
        <f>SUMPRODUCT(G67:G72,N67:N72)</f>
        <v>0</v>
      </c>
      <c r="P67" s="701"/>
      <c r="Q67" s="699"/>
      <c r="R67" s="693">
        <f>SUMPRODUCT(G67:G72,Q67:Q72)</f>
        <v>0</v>
      </c>
      <c r="S67" s="699"/>
      <c r="T67" s="693">
        <f>SUMPRODUCT(G67:G72,S67:S72)</f>
        <v>0</v>
      </c>
      <c r="U67" s="701"/>
      <c r="V67" s="699"/>
      <c r="W67" s="693">
        <f>SUMPRODUCT(G67:G72,V67:V72)</f>
        <v>0</v>
      </c>
      <c r="X67" s="699"/>
      <c r="Y67" s="693">
        <f>SUMPRODUCT(G67:G72,X67:X72)</f>
        <v>0</v>
      </c>
      <c r="Z67" s="701"/>
    </row>
    <row r="68" spans="1:26" ht="36" customHeight="1" x14ac:dyDescent="0.2">
      <c r="A68" s="711"/>
      <c r="B68" s="736"/>
      <c r="C68" s="693"/>
      <c r="D68" s="756"/>
      <c r="E68" s="711"/>
      <c r="F68" s="705"/>
      <c r="G68" s="699"/>
      <c r="H68" s="234" t="s">
        <v>730</v>
      </c>
      <c r="I68" s="454"/>
      <c r="J68" s="454"/>
      <c r="K68" s="454"/>
      <c r="L68" s="699"/>
      <c r="M68" s="694"/>
      <c r="N68" s="699"/>
      <c r="O68" s="694"/>
      <c r="P68" s="701"/>
      <c r="Q68" s="699"/>
      <c r="R68" s="694"/>
      <c r="S68" s="699"/>
      <c r="T68" s="694"/>
      <c r="U68" s="701"/>
      <c r="V68" s="699"/>
      <c r="W68" s="694"/>
      <c r="X68" s="699"/>
      <c r="Y68" s="694"/>
      <c r="Z68" s="701"/>
    </row>
    <row r="69" spans="1:26" ht="23.25" customHeight="1" x14ac:dyDescent="0.2">
      <c r="A69" s="711"/>
      <c r="B69" s="736"/>
      <c r="C69" s="693"/>
      <c r="D69" s="754" t="s">
        <v>1078</v>
      </c>
      <c r="E69" s="711" t="s">
        <v>1083</v>
      </c>
      <c r="F69" s="705" t="s">
        <v>766</v>
      </c>
      <c r="G69" s="699">
        <v>0.3</v>
      </c>
      <c r="H69" s="234" t="s">
        <v>208</v>
      </c>
      <c r="I69" s="236">
        <v>46037</v>
      </c>
      <c r="J69" s="236">
        <v>46387</v>
      </c>
      <c r="K69" s="235">
        <f>IF(OR(ISERROR(J69-I69),I69=0,J69=0)," ",J69-I69)</f>
        <v>350</v>
      </c>
      <c r="L69" s="699">
        <v>0</v>
      </c>
      <c r="M69" s="694"/>
      <c r="N69" s="699">
        <v>0</v>
      </c>
      <c r="O69" s="694"/>
      <c r="P69" s="701"/>
      <c r="Q69" s="699"/>
      <c r="R69" s="694"/>
      <c r="S69" s="699"/>
      <c r="T69" s="694"/>
      <c r="U69" s="701"/>
      <c r="V69" s="699"/>
      <c r="W69" s="694"/>
      <c r="X69" s="699"/>
      <c r="Y69" s="694"/>
      <c r="Z69" s="701"/>
    </row>
    <row r="70" spans="1:26" ht="23.25" customHeight="1" x14ac:dyDescent="0.2">
      <c r="A70" s="711"/>
      <c r="B70" s="736"/>
      <c r="C70" s="693"/>
      <c r="D70" s="756"/>
      <c r="E70" s="711"/>
      <c r="F70" s="705"/>
      <c r="G70" s="699"/>
      <c r="H70" s="234" t="s">
        <v>730</v>
      </c>
      <c r="I70" s="454"/>
      <c r="J70" s="454"/>
      <c r="K70" s="454"/>
      <c r="L70" s="699"/>
      <c r="M70" s="694"/>
      <c r="N70" s="699"/>
      <c r="O70" s="694"/>
      <c r="P70" s="701"/>
      <c r="Q70" s="699"/>
      <c r="R70" s="694"/>
      <c r="S70" s="699"/>
      <c r="T70" s="694"/>
      <c r="U70" s="701"/>
      <c r="V70" s="699"/>
      <c r="W70" s="694"/>
      <c r="X70" s="699"/>
      <c r="Y70" s="694"/>
      <c r="Z70" s="701"/>
    </row>
    <row r="71" spans="1:26" ht="23.25" customHeight="1" x14ac:dyDescent="0.2">
      <c r="A71" s="711"/>
      <c r="B71" s="736"/>
      <c r="C71" s="693"/>
      <c r="D71" s="754" t="s">
        <v>1078</v>
      </c>
      <c r="E71" s="711" t="s">
        <v>1082</v>
      </c>
      <c r="F71" s="705" t="s">
        <v>1081</v>
      </c>
      <c r="G71" s="699">
        <v>0.3</v>
      </c>
      <c r="H71" s="234" t="s">
        <v>208</v>
      </c>
      <c r="I71" s="236">
        <v>46037</v>
      </c>
      <c r="J71" s="236">
        <v>46387</v>
      </c>
      <c r="K71" s="235">
        <f>IF(OR(ISERROR(J71-I71),I71=0,J71=0)," ",J71-I71)</f>
        <v>350</v>
      </c>
      <c r="L71" s="699">
        <v>0</v>
      </c>
      <c r="M71" s="694"/>
      <c r="N71" s="699">
        <v>0</v>
      </c>
      <c r="O71" s="694"/>
      <c r="P71" s="701"/>
      <c r="Q71" s="699"/>
      <c r="R71" s="694"/>
      <c r="S71" s="699"/>
      <c r="T71" s="694"/>
      <c r="U71" s="701"/>
      <c r="V71" s="699"/>
      <c r="W71" s="694"/>
      <c r="X71" s="699"/>
      <c r="Y71" s="694"/>
      <c r="Z71" s="701"/>
    </row>
    <row r="72" spans="1:26" ht="23.25" customHeight="1" x14ac:dyDescent="0.2">
      <c r="A72" s="711"/>
      <c r="B72" s="736"/>
      <c r="C72" s="693"/>
      <c r="D72" s="756"/>
      <c r="E72" s="711"/>
      <c r="F72" s="705"/>
      <c r="G72" s="699"/>
      <c r="H72" s="234" t="s">
        <v>730</v>
      </c>
      <c r="I72" s="454"/>
      <c r="J72" s="454"/>
      <c r="K72" s="454"/>
      <c r="L72" s="699"/>
      <c r="M72" s="694"/>
      <c r="N72" s="699"/>
      <c r="O72" s="694"/>
      <c r="P72" s="701"/>
      <c r="Q72" s="699"/>
      <c r="R72" s="694"/>
      <c r="S72" s="699"/>
      <c r="T72" s="694"/>
      <c r="U72" s="701"/>
      <c r="V72" s="699"/>
      <c r="W72" s="694"/>
      <c r="X72" s="699"/>
      <c r="Y72" s="694"/>
      <c r="Z72" s="701"/>
    </row>
    <row r="73" spans="1:26" ht="23.25" customHeight="1" x14ac:dyDescent="0.2">
      <c r="A73" s="711">
        <v>6</v>
      </c>
      <c r="B73" s="736" t="s">
        <v>1080</v>
      </c>
      <c r="C73" s="693">
        <v>0.15</v>
      </c>
      <c r="D73" s="754" t="s">
        <v>1078</v>
      </c>
      <c r="E73" s="711" t="s">
        <v>1079</v>
      </c>
      <c r="F73" s="705" t="s">
        <v>767</v>
      </c>
      <c r="G73" s="699">
        <v>0.5</v>
      </c>
      <c r="H73" s="234" t="s">
        <v>208</v>
      </c>
      <c r="I73" s="236">
        <v>46037</v>
      </c>
      <c r="J73" s="236">
        <v>46387</v>
      </c>
      <c r="K73" s="235">
        <f>IF(OR(ISERROR(J73-I73),I73=0,J73=0)," ",J73-I73)</f>
        <v>350</v>
      </c>
      <c r="L73" s="699">
        <v>0</v>
      </c>
      <c r="M73" s="693">
        <f>SUMPRODUCT(G73:G76,L73:L76)</f>
        <v>0</v>
      </c>
      <c r="N73" s="699">
        <v>0</v>
      </c>
      <c r="O73" s="693">
        <f>SUMPRODUCT(G73:G76,N73:N76)</f>
        <v>0</v>
      </c>
      <c r="P73" s="701"/>
      <c r="Q73" s="699"/>
      <c r="R73" s="693">
        <f>SUMPRODUCT(G73:G76,Q73:Q76)</f>
        <v>0</v>
      </c>
      <c r="S73" s="699"/>
      <c r="T73" s="693">
        <f>SUMPRODUCT(G73:G76,S73:S76)</f>
        <v>0</v>
      </c>
      <c r="U73" s="701"/>
      <c r="V73" s="699"/>
      <c r="W73" s="693">
        <f>SUMPRODUCT(G73:G76,V73:V76)</f>
        <v>0</v>
      </c>
      <c r="X73" s="699"/>
      <c r="Y73" s="693">
        <f>SUMPRODUCT(G73:G76,X73:X76)</f>
        <v>0</v>
      </c>
      <c r="Z73" s="701"/>
    </row>
    <row r="74" spans="1:26" ht="23.25" customHeight="1" x14ac:dyDescent="0.2">
      <c r="A74" s="711"/>
      <c r="B74" s="736"/>
      <c r="C74" s="693"/>
      <c r="D74" s="756"/>
      <c r="E74" s="711"/>
      <c r="F74" s="705"/>
      <c r="G74" s="699"/>
      <c r="H74" s="234" t="s">
        <v>730</v>
      </c>
      <c r="I74" s="454"/>
      <c r="J74" s="454"/>
      <c r="K74" s="454"/>
      <c r="L74" s="699"/>
      <c r="M74" s="694"/>
      <c r="N74" s="699"/>
      <c r="O74" s="694"/>
      <c r="P74" s="701"/>
      <c r="Q74" s="699"/>
      <c r="R74" s="694"/>
      <c r="S74" s="699"/>
      <c r="T74" s="694"/>
      <c r="U74" s="701"/>
      <c r="V74" s="699"/>
      <c r="W74" s="694"/>
      <c r="X74" s="699"/>
      <c r="Y74" s="694"/>
      <c r="Z74" s="701"/>
    </row>
    <row r="75" spans="1:26" ht="23.25" customHeight="1" x14ac:dyDescent="0.2">
      <c r="A75" s="711"/>
      <c r="B75" s="736"/>
      <c r="C75" s="693"/>
      <c r="D75" s="754" t="s">
        <v>1078</v>
      </c>
      <c r="E75" s="711" t="s">
        <v>1077</v>
      </c>
      <c r="F75" s="705" t="s">
        <v>768</v>
      </c>
      <c r="G75" s="699">
        <v>0.5</v>
      </c>
      <c r="H75" s="234" t="s">
        <v>208</v>
      </c>
      <c r="I75" s="236">
        <v>46037</v>
      </c>
      <c r="J75" s="236">
        <v>46387</v>
      </c>
      <c r="K75" s="235">
        <f>IF(OR(ISERROR(J75-I75),I75=0,J75=0)," ",J75-I75)</f>
        <v>350</v>
      </c>
      <c r="L75" s="699">
        <v>0</v>
      </c>
      <c r="M75" s="694"/>
      <c r="N75" s="699">
        <v>0</v>
      </c>
      <c r="O75" s="694"/>
      <c r="P75" s="701"/>
      <c r="Q75" s="699"/>
      <c r="R75" s="694"/>
      <c r="S75" s="699"/>
      <c r="T75" s="694"/>
      <c r="U75" s="701"/>
      <c r="V75" s="699"/>
      <c r="W75" s="694"/>
      <c r="X75" s="699"/>
      <c r="Y75" s="694"/>
      <c r="Z75" s="701"/>
    </row>
    <row r="76" spans="1:26" ht="23.25" customHeight="1" x14ac:dyDescent="0.2">
      <c r="A76" s="711"/>
      <c r="B76" s="736"/>
      <c r="C76" s="693"/>
      <c r="D76" s="756"/>
      <c r="E76" s="711"/>
      <c r="F76" s="705"/>
      <c r="G76" s="699"/>
      <c r="H76" s="234" t="s">
        <v>730</v>
      </c>
      <c r="I76" s="454"/>
      <c r="J76" s="454"/>
      <c r="K76" s="454"/>
      <c r="L76" s="699"/>
      <c r="M76" s="694"/>
      <c r="N76" s="699"/>
      <c r="O76" s="694"/>
      <c r="P76" s="701"/>
      <c r="Q76" s="699"/>
      <c r="R76" s="694"/>
      <c r="S76" s="699"/>
      <c r="T76" s="694"/>
      <c r="U76" s="701"/>
      <c r="V76" s="699"/>
      <c r="W76" s="694"/>
      <c r="X76" s="699"/>
      <c r="Y76" s="694"/>
      <c r="Z76" s="701"/>
    </row>
    <row r="77" spans="1:26" ht="23.25" customHeight="1" x14ac:dyDescent="0.2">
      <c r="A77" s="711">
        <v>7</v>
      </c>
      <c r="B77" s="736" t="s">
        <v>1076</v>
      </c>
      <c r="C77" s="693">
        <v>0.1</v>
      </c>
      <c r="D77" s="754" t="s">
        <v>1075</v>
      </c>
      <c r="E77" s="711" t="s">
        <v>1074</v>
      </c>
      <c r="F77" s="705" t="s">
        <v>769</v>
      </c>
      <c r="G77" s="699">
        <v>0.5</v>
      </c>
      <c r="H77" s="234" t="s">
        <v>208</v>
      </c>
      <c r="I77" s="236">
        <v>46037</v>
      </c>
      <c r="J77" s="236">
        <v>46387</v>
      </c>
      <c r="K77" s="235">
        <f>IF(OR(ISERROR(J77-I77),I77=0,J77=0)," ",J77-I77)</f>
        <v>350</v>
      </c>
      <c r="L77" s="699">
        <v>0</v>
      </c>
      <c r="M77" s="693">
        <f>SUMPRODUCT(G77:G80,L77:L80)</f>
        <v>0</v>
      </c>
      <c r="N77" s="699">
        <v>0</v>
      </c>
      <c r="O77" s="693">
        <f>SUMPRODUCT(G77:G80,N77:N80)</f>
        <v>0</v>
      </c>
      <c r="P77" s="701"/>
      <c r="Q77" s="699"/>
      <c r="R77" s="693">
        <f>SUMPRODUCT(G77:G80,Q77:Q80)</f>
        <v>0</v>
      </c>
      <c r="S77" s="699"/>
      <c r="T77" s="693">
        <f>SUMPRODUCT(G77:G80,S77:S80)</f>
        <v>0</v>
      </c>
      <c r="U77" s="701"/>
      <c r="V77" s="699"/>
      <c r="W77" s="693">
        <f>SUMPRODUCT(G77:G80,V77:V80)</f>
        <v>0</v>
      </c>
      <c r="X77" s="699"/>
      <c r="Y77" s="693">
        <f>SUMPRODUCT(G77:G80,X77:X80)</f>
        <v>0</v>
      </c>
      <c r="Z77" s="701"/>
    </row>
    <row r="78" spans="1:26" ht="23.25" customHeight="1" x14ac:dyDescent="0.2">
      <c r="A78" s="711"/>
      <c r="B78" s="736"/>
      <c r="C78" s="693"/>
      <c r="D78" s="756"/>
      <c r="E78" s="711"/>
      <c r="F78" s="705"/>
      <c r="G78" s="699"/>
      <c r="H78" s="234" t="s">
        <v>730</v>
      </c>
      <c r="I78" s="454"/>
      <c r="J78" s="454"/>
      <c r="K78" s="454"/>
      <c r="L78" s="699"/>
      <c r="M78" s="694"/>
      <c r="N78" s="699"/>
      <c r="O78" s="694"/>
      <c r="P78" s="701"/>
      <c r="Q78" s="699"/>
      <c r="R78" s="694"/>
      <c r="S78" s="699"/>
      <c r="T78" s="694"/>
      <c r="U78" s="701"/>
      <c r="V78" s="699"/>
      <c r="W78" s="694"/>
      <c r="X78" s="699"/>
      <c r="Y78" s="694"/>
      <c r="Z78" s="701"/>
    </row>
    <row r="79" spans="1:26" ht="23.25" customHeight="1" x14ac:dyDescent="0.2">
      <c r="A79" s="711"/>
      <c r="B79" s="736"/>
      <c r="C79" s="693"/>
      <c r="D79" s="754" t="s">
        <v>1073</v>
      </c>
      <c r="E79" s="711" t="s">
        <v>1072</v>
      </c>
      <c r="F79" s="705" t="s">
        <v>770</v>
      </c>
      <c r="G79" s="699">
        <v>0.5</v>
      </c>
      <c r="H79" s="234" t="s">
        <v>208</v>
      </c>
      <c r="I79" s="236">
        <v>46037</v>
      </c>
      <c r="J79" s="236">
        <v>46387</v>
      </c>
      <c r="K79" s="235">
        <f>IF(OR(ISERROR(J79-I79),I79=0,J79=0)," ",J79-I79)</f>
        <v>350</v>
      </c>
      <c r="L79" s="699">
        <v>0</v>
      </c>
      <c r="M79" s="694"/>
      <c r="N79" s="699">
        <v>0</v>
      </c>
      <c r="O79" s="694"/>
      <c r="P79" s="701"/>
      <c r="Q79" s="699"/>
      <c r="R79" s="694"/>
      <c r="S79" s="699"/>
      <c r="T79" s="694"/>
      <c r="U79" s="701"/>
      <c r="V79" s="699"/>
      <c r="W79" s="694"/>
      <c r="X79" s="699"/>
      <c r="Y79" s="694"/>
      <c r="Z79" s="701"/>
    </row>
    <row r="80" spans="1:26" ht="23.25" customHeight="1" x14ac:dyDescent="0.2">
      <c r="A80" s="711"/>
      <c r="B80" s="736"/>
      <c r="C80" s="693"/>
      <c r="D80" s="756"/>
      <c r="E80" s="711"/>
      <c r="F80" s="705"/>
      <c r="G80" s="699"/>
      <c r="H80" s="234" t="s">
        <v>730</v>
      </c>
      <c r="I80" s="454"/>
      <c r="J80" s="454"/>
      <c r="K80" s="454"/>
      <c r="L80" s="699"/>
      <c r="M80" s="694"/>
      <c r="N80" s="699"/>
      <c r="O80" s="694"/>
      <c r="P80" s="701"/>
      <c r="Q80" s="699"/>
      <c r="R80" s="694"/>
      <c r="S80" s="699"/>
      <c r="T80" s="694"/>
      <c r="U80" s="701"/>
      <c r="V80" s="699"/>
      <c r="W80" s="694"/>
      <c r="X80" s="699"/>
      <c r="Y80" s="694"/>
      <c r="Z80" s="701"/>
    </row>
    <row r="81" spans="1:26" ht="20.25" customHeight="1" x14ac:dyDescent="0.2">
      <c r="B81" s="453"/>
      <c r="C81" s="452"/>
      <c r="D81" s="452"/>
      <c r="E81" s="196"/>
      <c r="F81" s="196"/>
      <c r="G81" s="196"/>
      <c r="I81" s="448"/>
      <c r="J81" s="448"/>
      <c r="K81" s="448"/>
    </row>
    <row r="82" spans="1:26" ht="29.25" customHeight="1" x14ac:dyDescent="0.2">
      <c r="A82" s="227" t="s">
        <v>208</v>
      </c>
      <c r="B82" s="229" t="s">
        <v>812</v>
      </c>
      <c r="C82" s="451"/>
      <c r="D82" s="451"/>
      <c r="I82" s="448"/>
      <c r="J82" s="448"/>
      <c r="K82" s="448"/>
      <c r="L82" s="695" t="s">
        <v>811</v>
      </c>
      <c r="M82" s="697">
        <f>SUMPRODUCT(C43:C76,M43:M76)</f>
        <v>0</v>
      </c>
      <c r="N82" s="695" t="s">
        <v>810</v>
      </c>
      <c r="O82" s="697">
        <f>SUMPRODUCT(C43:C76,O43:O76)</f>
        <v>0</v>
      </c>
      <c r="Q82" s="695" t="s">
        <v>811</v>
      </c>
      <c r="R82" s="697">
        <f>SUMPRODUCT(C43:C76,R43:R76)</f>
        <v>0</v>
      </c>
      <c r="S82" s="695" t="s">
        <v>810</v>
      </c>
      <c r="T82" s="697">
        <f>SUMPRODUCT(C43:C76,T43:T76)</f>
        <v>0</v>
      </c>
      <c r="V82" s="695" t="s">
        <v>811</v>
      </c>
      <c r="W82" s="697">
        <f>SUMPRODUCT(C43:C76,W43:W76)</f>
        <v>0</v>
      </c>
      <c r="X82" s="695" t="s">
        <v>810</v>
      </c>
      <c r="Y82" s="697">
        <f>SUMPRODUCT(C43:C76,Y43:Y76)</f>
        <v>0</v>
      </c>
    </row>
    <row r="83" spans="1:26" ht="29.25" customHeight="1" x14ac:dyDescent="0.2">
      <c r="A83" s="227" t="s">
        <v>730</v>
      </c>
      <c r="B83" s="450" t="s">
        <v>809</v>
      </c>
      <c r="C83" s="449"/>
      <c r="D83" s="449"/>
      <c r="J83" s="224"/>
      <c r="L83" s="696"/>
      <c r="M83" s="698"/>
      <c r="N83" s="696"/>
      <c r="O83" s="698"/>
      <c r="Q83" s="696"/>
      <c r="R83" s="698"/>
      <c r="S83" s="696"/>
      <c r="T83" s="698"/>
      <c r="V83" s="696"/>
      <c r="W83" s="698"/>
      <c r="X83" s="696"/>
      <c r="Y83" s="698"/>
    </row>
    <row r="84" spans="1:26" ht="12" customHeight="1" x14ac:dyDescent="0.2">
      <c r="C84" s="192"/>
      <c r="D84" s="192"/>
      <c r="I84" s="448"/>
      <c r="J84" s="448"/>
      <c r="K84" s="447"/>
    </row>
    <row r="85" spans="1:26" s="208" customFormat="1" ht="15" x14ac:dyDescent="0.25">
      <c r="B85" s="220"/>
      <c r="C85" s="197"/>
      <c r="D85" s="197"/>
      <c r="E85" s="192"/>
      <c r="F85" s="192"/>
      <c r="G85" s="192"/>
      <c r="H85" s="196"/>
      <c r="I85" s="195"/>
      <c r="J85" s="195"/>
      <c r="K85" s="194"/>
      <c r="L85" s="442"/>
      <c r="M85" s="442"/>
      <c r="Q85" s="442"/>
      <c r="R85" s="442"/>
      <c r="V85" s="442"/>
      <c r="W85" s="442"/>
    </row>
    <row r="86" spans="1:26" ht="15" x14ac:dyDescent="0.25">
      <c r="L86" s="442"/>
      <c r="M86" s="442"/>
      <c r="Q86" s="442"/>
      <c r="R86" s="442"/>
      <c r="V86" s="442"/>
      <c r="W86" s="442"/>
    </row>
    <row r="87" spans="1:26" ht="35.25" customHeight="1" x14ac:dyDescent="0.2">
      <c r="A87" s="700" t="s">
        <v>808</v>
      </c>
      <c r="B87" s="700"/>
      <c r="C87" s="700"/>
      <c r="D87" s="700"/>
      <c r="E87" s="700"/>
      <c r="F87" s="700"/>
      <c r="G87" s="700"/>
      <c r="H87" s="700"/>
      <c r="I87" s="700"/>
      <c r="J87" s="700"/>
      <c r="K87" s="700"/>
      <c r="L87" s="700"/>
      <c r="M87" s="700"/>
      <c r="N87" s="700"/>
      <c r="O87" s="700"/>
      <c r="P87" s="700"/>
      <c r="Q87" s="700"/>
      <c r="R87" s="700"/>
      <c r="S87" s="700"/>
      <c r="T87" s="700"/>
      <c r="U87" s="700"/>
      <c r="V87" s="700"/>
      <c r="W87" s="700"/>
      <c r="X87" s="700"/>
      <c r="Y87" s="700"/>
      <c r="Z87" s="700"/>
    </row>
    <row r="88" spans="1:26" ht="15" x14ac:dyDescent="0.2">
      <c r="E88" s="193"/>
      <c r="F88" s="193"/>
      <c r="H88" s="192"/>
      <c r="I88" s="192"/>
      <c r="J88" s="198"/>
      <c r="K88" s="192"/>
      <c r="L88" s="192"/>
      <c r="Q88" s="192"/>
      <c r="V88" s="192"/>
    </row>
    <row r="89" spans="1:26" ht="24.75" customHeight="1" x14ac:dyDescent="0.2">
      <c r="B89" s="689" t="s">
        <v>414</v>
      </c>
      <c r="C89" s="691" t="s">
        <v>807</v>
      </c>
      <c r="D89" s="692"/>
      <c r="F89" s="193"/>
      <c r="H89" s="192"/>
      <c r="I89" s="192"/>
      <c r="J89" s="198"/>
      <c r="K89" s="192"/>
      <c r="L89" s="192"/>
      <c r="P89" s="689" t="s">
        <v>414</v>
      </c>
      <c r="Q89" s="691" t="s">
        <v>806</v>
      </c>
      <c r="R89" s="692"/>
      <c r="V89" s="192"/>
    </row>
    <row r="90" spans="1:26" ht="45" customHeight="1" x14ac:dyDescent="0.25">
      <c r="B90" s="690"/>
      <c r="C90" s="204" t="s">
        <v>804</v>
      </c>
      <c r="D90" s="203" t="s">
        <v>803</v>
      </c>
      <c r="F90" s="445"/>
      <c r="H90" s="192"/>
      <c r="J90" s="198"/>
      <c r="K90" s="192"/>
      <c r="L90" s="192"/>
      <c r="P90" s="690"/>
      <c r="Q90" s="204" t="s">
        <v>804</v>
      </c>
      <c r="R90" s="203" t="s">
        <v>803</v>
      </c>
      <c r="V90" s="192"/>
    </row>
    <row r="91" spans="1:26" ht="45" customHeight="1" x14ac:dyDescent="0.2">
      <c r="B91" s="201" t="s">
        <v>802</v>
      </c>
      <c r="C91" s="202">
        <f>$M$43</f>
        <v>0</v>
      </c>
      <c r="D91" s="202">
        <f>$O$43</f>
        <v>0</v>
      </c>
      <c r="F91" s="444"/>
      <c r="G91" s="444"/>
      <c r="H91" s="192"/>
      <c r="I91" s="446"/>
      <c r="J91" s="198"/>
      <c r="K91" s="192"/>
      <c r="L91" s="192"/>
      <c r="P91" s="201" t="s">
        <v>802</v>
      </c>
      <c r="Q91" s="202">
        <f>$R$43</f>
        <v>0</v>
      </c>
      <c r="R91" s="202">
        <f>$T$43</f>
        <v>0</v>
      </c>
      <c r="V91" s="192"/>
    </row>
    <row r="92" spans="1:26" ht="45" customHeight="1" x14ac:dyDescent="0.25">
      <c r="B92" s="201" t="s">
        <v>801</v>
      </c>
      <c r="C92" s="202">
        <f>$M$49</f>
        <v>0</v>
      </c>
      <c r="D92" s="202">
        <f>$O$49</f>
        <v>0</v>
      </c>
      <c r="F92" s="445"/>
      <c r="G92" s="445"/>
      <c r="H92" s="192"/>
      <c r="J92" s="198"/>
      <c r="K92" s="192"/>
      <c r="L92" s="192"/>
      <c r="P92" s="201" t="s">
        <v>801</v>
      </c>
      <c r="Q92" s="202">
        <f>$R$49</f>
        <v>0</v>
      </c>
      <c r="R92" s="202">
        <f>$T$49</f>
        <v>0</v>
      </c>
      <c r="V92" s="192"/>
    </row>
    <row r="93" spans="1:26" ht="45" customHeight="1" x14ac:dyDescent="0.25">
      <c r="B93" s="201" t="s">
        <v>800</v>
      </c>
      <c r="C93" s="202">
        <f>$M$57</f>
        <v>0</v>
      </c>
      <c r="D93" s="202">
        <f>$O$57</f>
        <v>0</v>
      </c>
      <c r="F93" s="445"/>
      <c r="G93" s="445"/>
      <c r="H93" s="192"/>
      <c r="J93" s="198"/>
      <c r="K93" s="192"/>
      <c r="L93" s="192"/>
      <c r="P93" s="201" t="s">
        <v>800</v>
      </c>
      <c r="Q93" s="202">
        <f>$R$57</f>
        <v>0</v>
      </c>
      <c r="R93" s="202">
        <f>$T$57</f>
        <v>0</v>
      </c>
      <c r="V93" s="192"/>
    </row>
    <row r="94" spans="1:26" ht="45" customHeight="1" x14ac:dyDescent="0.2">
      <c r="B94" s="201" t="s">
        <v>799</v>
      </c>
      <c r="C94" s="202">
        <f>$M$61</f>
        <v>0</v>
      </c>
      <c r="D94" s="202">
        <f>$O$61</f>
        <v>0</v>
      </c>
      <c r="F94" s="444"/>
      <c r="G94" s="444"/>
      <c r="H94" s="208"/>
      <c r="I94" s="211"/>
      <c r="J94" s="198"/>
      <c r="K94" s="208"/>
      <c r="L94" s="208"/>
      <c r="P94" s="201" t="s">
        <v>799</v>
      </c>
      <c r="Q94" s="202">
        <f>$R$61</f>
        <v>0</v>
      </c>
      <c r="R94" s="202">
        <f>$T$61</f>
        <v>0</v>
      </c>
      <c r="V94" s="208"/>
    </row>
    <row r="95" spans="1:26" ht="45" customHeight="1" x14ac:dyDescent="0.25">
      <c r="B95" s="201" t="s">
        <v>798</v>
      </c>
      <c r="C95" s="202">
        <f>$M$67</f>
        <v>0</v>
      </c>
      <c r="D95" s="202">
        <f>$O$67</f>
        <v>0</v>
      </c>
      <c r="E95" s="443"/>
      <c r="F95" s="443"/>
      <c r="G95" s="443"/>
      <c r="H95" s="192"/>
      <c r="J95" s="198"/>
      <c r="K95" s="192"/>
      <c r="L95" s="192"/>
      <c r="P95" s="201" t="s">
        <v>798</v>
      </c>
      <c r="Q95" s="202">
        <f>$R$67</f>
        <v>0</v>
      </c>
      <c r="R95" s="202">
        <f>$T$67</f>
        <v>0</v>
      </c>
      <c r="V95" s="192"/>
    </row>
    <row r="96" spans="1:26" ht="45" customHeight="1" x14ac:dyDescent="0.25">
      <c r="B96" s="201" t="s">
        <v>797</v>
      </c>
      <c r="C96" s="202">
        <f>$M$73</f>
        <v>0</v>
      </c>
      <c r="D96" s="202">
        <f>$O$73</f>
        <v>0</v>
      </c>
      <c r="E96" s="442"/>
      <c r="F96" s="442"/>
      <c r="G96" s="442"/>
      <c r="H96" s="208"/>
      <c r="J96" s="198"/>
      <c r="K96" s="208"/>
      <c r="L96" s="208"/>
      <c r="P96" s="201" t="s">
        <v>797</v>
      </c>
      <c r="Q96" s="202">
        <f>$R$73</f>
        <v>0</v>
      </c>
      <c r="R96" s="202">
        <f>$T$73</f>
        <v>0</v>
      </c>
      <c r="V96" s="208"/>
    </row>
    <row r="97" spans="2:22" ht="45" customHeight="1" x14ac:dyDescent="0.25">
      <c r="B97" s="201" t="s">
        <v>1071</v>
      </c>
      <c r="C97" s="202">
        <f>$M$77</f>
        <v>0</v>
      </c>
      <c r="D97" s="202">
        <f>$O$77</f>
        <v>0</v>
      </c>
      <c r="E97" s="442"/>
      <c r="F97" s="442"/>
      <c r="G97" s="442"/>
      <c r="H97" s="208"/>
      <c r="J97" s="198"/>
      <c r="K97" s="208"/>
      <c r="L97" s="208"/>
      <c r="P97" s="201" t="s">
        <v>1071</v>
      </c>
      <c r="Q97" s="202">
        <f>$R$77</f>
        <v>0</v>
      </c>
      <c r="R97" s="202">
        <f>$T$77</f>
        <v>0</v>
      </c>
      <c r="V97" s="208"/>
    </row>
    <row r="98" spans="2:22" ht="45" customHeight="1" x14ac:dyDescent="0.25">
      <c r="B98" s="200" t="s">
        <v>796</v>
      </c>
      <c r="C98" s="202">
        <f>$M$82</f>
        <v>0</v>
      </c>
      <c r="D98" s="202">
        <f>$O$82</f>
        <v>0</v>
      </c>
      <c r="E98" s="442"/>
      <c r="F98" s="442"/>
      <c r="G98" s="442"/>
      <c r="H98" s="192"/>
      <c r="J98" s="198"/>
      <c r="K98" s="192"/>
      <c r="L98" s="192"/>
      <c r="P98" s="200" t="s">
        <v>796</v>
      </c>
      <c r="Q98" s="202">
        <f>$R$82</f>
        <v>0</v>
      </c>
      <c r="R98" s="202">
        <f>$T$82</f>
        <v>0</v>
      </c>
      <c r="V98" s="192"/>
    </row>
    <row r="99" spans="2:22" ht="15.75" x14ac:dyDescent="0.25">
      <c r="E99" s="441"/>
      <c r="F99" s="441"/>
      <c r="G99" s="441"/>
      <c r="H99" s="192"/>
      <c r="I99" s="205"/>
      <c r="J99" s="198"/>
      <c r="K99" s="192"/>
      <c r="L99" s="192"/>
      <c r="Q99" s="192"/>
      <c r="V99" s="192"/>
    </row>
    <row r="100" spans="2:22" ht="15" x14ac:dyDescent="0.2">
      <c r="E100" s="193"/>
      <c r="F100" s="193"/>
      <c r="G100" s="193"/>
      <c r="H100" s="192"/>
      <c r="J100" s="198"/>
      <c r="K100" s="192"/>
      <c r="L100" s="192"/>
      <c r="Q100" s="192"/>
      <c r="V100" s="192"/>
    </row>
    <row r="101" spans="2:22" ht="15" x14ac:dyDescent="0.2">
      <c r="E101" s="193"/>
      <c r="F101" s="193"/>
      <c r="G101" s="193"/>
      <c r="H101" s="192"/>
      <c r="J101" s="198"/>
      <c r="K101" s="192"/>
      <c r="L101" s="192"/>
      <c r="Q101" s="192"/>
      <c r="V101" s="192"/>
    </row>
    <row r="102" spans="2:22" ht="15" x14ac:dyDescent="0.2">
      <c r="B102" s="193"/>
      <c r="C102" s="193"/>
      <c r="D102" s="193"/>
      <c r="E102" s="193"/>
      <c r="F102" s="193"/>
      <c r="G102" s="193"/>
      <c r="H102" s="192"/>
      <c r="J102" s="198"/>
      <c r="K102" s="192"/>
      <c r="L102" s="192"/>
      <c r="Q102" s="192"/>
      <c r="V102" s="192"/>
    </row>
    <row r="103" spans="2:22" ht="15" customHeight="1" x14ac:dyDescent="0.2">
      <c r="B103" s="193"/>
      <c r="C103" s="193"/>
      <c r="D103" s="193"/>
      <c r="E103" s="193"/>
      <c r="F103" s="193"/>
      <c r="G103" s="193"/>
      <c r="H103" s="192"/>
      <c r="J103" s="198"/>
      <c r="K103" s="192"/>
      <c r="L103" s="192"/>
      <c r="Q103" s="192"/>
      <c r="V103" s="192"/>
    </row>
    <row r="104" spans="2:22" ht="18" customHeight="1" x14ac:dyDescent="0.2">
      <c r="B104" s="689" t="s">
        <v>414</v>
      </c>
      <c r="C104" s="691" t="s">
        <v>805</v>
      </c>
      <c r="D104" s="692"/>
      <c r="E104" s="193"/>
      <c r="F104" s="193"/>
      <c r="G104" s="193"/>
      <c r="H104" s="192"/>
      <c r="J104" s="198"/>
      <c r="K104" s="192"/>
      <c r="L104" s="192"/>
      <c r="Q104" s="192"/>
      <c r="V104" s="192"/>
    </row>
    <row r="105" spans="2:22" ht="30" x14ac:dyDescent="0.2">
      <c r="B105" s="690"/>
      <c r="C105" s="204" t="s">
        <v>804</v>
      </c>
      <c r="D105" s="203" t="s">
        <v>803</v>
      </c>
      <c r="E105" s="193"/>
      <c r="F105" s="193"/>
      <c r="G105" s="193"/>
      <c r="H105" s="192"/>
      <c r="J105" s="198"/>
      <c r="K105" s="192"/>
      <c r="L105" s="192"/>
      <c r="Q105" s="192"/>
      <c r="V105" s="192"/>
    </row>
    <row r="106" spans="2:22" ht="57" customHeight="1" x14ac:dyDescent="0.2">
      <c r="B106" s="201" t="s">
        <v>802</v>
      </c>
      <c r="C106" s="202">
        <f>$W$43</f>
        <v>0</v>
      </c>
      <c r="D106" s="202">
        <f>$Y$43</f>
        <v>0</v>
      </c>
      <c r="E106" s="193"/>
      <c r="F106" s="193"/>
      <c r="G106" s="193"/>
      <c r="H106" s="192"/>
      <c r="J106" s="198"/>
      <c r="K106" s="192"/>
      <c r="L106" s="192"/>
      <c r="Q106" s="192"/>
      <c r="V106" s="192"/>
    </row>
    <row r="107" spans="2:22" ht="57" customHeight="1" x14ac:dyDescent="0.2">
      <c r="B107" s="201" t="s">
        <v>801</v>
      </c>
      <c r="C107" s="202">
        <f>$W$49</f>
        <v>0</v>
      </c>
      <c r="D107" s="202">
        <f>$Y$49</f>
        <v>0</v>
      </c>
      <c r="E107" s="193"/>
      <c r="F107" s="193"/>
      <c r="G107" s="193"/>
      <c r="H107" s="192"/>
      <c r="J107" s="198"/>
      <c r="K107" s="192"/>
      <c r="L107" s="192"/>
      <c r="Q107" s="192"/>
      <c r="V107" s="192"/>
    </row>
    <row r="108" spans="2:22" ht="57" customHeight="1" x14ac:dyDescent="0.2">
      <c r="B108" s="201" t="s">
        <v>800</v>
      </c>
      <c r="C108" s="202">
        <f>$W$57</f>
        <v>0</v>
      </c>
      <c r="D108" s="202">
        <f>$Y$57</f>
        <v>0</v>
      </c>
      <c r="E108" s="193"/>
      <c r="F108" s="193"/>
      <c r="G108" s="193"/>
      <c r="H108" s="192"/>
      <c r="J108" s="198"/>
      <c r="K108" s="192"/>
      <c r="L108" s="192"/>
      <c r="Q108" s="192"/>
      <c r="V108" s="192"/>
    </row>
    <row r="109" spans="2:22" ht="57" customHeight="1" x14ac:dyDescent="0.2">
      <c r="B109" s="201" t="s">
        <v>799</v>
      </c>
      <c r="C109" s="202">
        <f>$W$61</f>
        <v>0</v>
      </c>
      <c r="D109" s="202">
        <f>$Y$61</f>
        <v>0</v>
      </c>
      <c r="E109" s="193"/>
      <c r="F109" s="193"/>
      <c r="G109" s="193"/>
      <c r="H109" s="192"/>
      <c r="J109" s="198"/>
      <c r="K109" s="192"/>
      <c r="L109" s="192"/>
      <c r="Q109" s="192"/>
      <c r="V109" s="192"/>
    </row>
    <row r="110" spans="2:22" ht="57" customHeight="1" x14ac:dyDescent="0.2">
      <c r="B110" s="201" t="s">
        <v>798</v>
      </c>
      <c r="C110" s="202">
        <f>$W$67</f>
        <v>0</v>
      </c>
      <c r="D110" s="202">
        <f>$Y$67</f>
        <v>0</v>
      </c>
      <c r="E110" s="193"/>
      <c r="F110" s="193"/>
      <c r="G110" s="193"/>
      <c r="H110" s="192"/>
      <c r="J110" s="198"/>
      <c r="K110" s="192"/>
      <c r="L110" s="192"/>
      <c r="Q110" s="192"/>
      <c r="V110" s="192"/>
    </row>
    <row r="111" spans="2:22" ht="57" customHeight="1" x14ac:dyDescent="0.2">
      <c r="B111" s="201" t="s">
        <v>797</v>
      </c>
      <c r="C111" s="202">
        <f>$W$73</f>
        <v>0</v>
      </c>
      <c r="D111" s="202">
        <f>$Y$73</f>
        <v>0</v>
      </c>
      <c r="E111" s="193"/>
      <c r="F111" s="193"/>
      <c r="G111" s="193"/>
      <c r="H111" s="192"/>
      <c r="J111" s="198"/>
      <c r="K111" s="192"/>
      <c r="L111" s="192"/>
      <c r="Q111" s="192"/>
      <c r="V111" s="192"/>
    </row>
    <row r="112" spans="2:22" ht="57" customHeight="1" x14ac:dyDescent="0.2">
      <c r="B112" s="201" t="s">
        <v>1071</v>
      </c>
      <c r="C112" s="202">
        <f>$W$77</f>
        <v>0</v>
      </c>
      <c r="D112" s="202">
        <f>$Y$77</f>
        <v>0</v>
      </c>
      <c r="E112" s="193"/>
      <c r="F112" s="193"/>
      <c r="G112" s="193"/>
      <c r="H112" s="192"/>
      <c r="J112" s="198"/>
      <c r="K112" s="192"/>
      <c r="L112" s="192"/>
      <c r="Q112" s="192"/>
      <c r="V112" s="192"/>
    </row>
    <row r="113" spans="2:22" ht="42.75" customHeight="1" x14ac:dyDescent="0.2">
      <c r="B113" s="200" t="s">
        <v>796</v>
      </c>
      <c r="C113" s="202">
        <f>$W$82</f>
        <v>0</v>
      </c>
      <c r="D113" s="202">
        <f>$Y$82</f>
        <v>0</v>
      </c>
      <c r="E113" s="193"/>
      <c r="F113" s="193"/>
      <c r="G113" s="193"/>
      <c r="H113" s="192"/>
      <c r="J113" s="198"/>
      <c r="K113" s="192"/>
      <c r="L113" s="192"/>
      <c r="Q113" s="192"/>
      <c r="V113" s="192"/>
    </row>
    <row r="114" spans="2:22" x14ac:dyDescent="0.2">
      <c r="B114" s="193"/>
      <c r="C114" s="193"/>
      <c r="D114" s="193"/>
    </row>
  </sheetData>
  <mergeCells count="358">
    <mergeCell ref="L51:L52"/>
    <mergeCell ref="L55:L56"/>
    <mergeCell ref="N57:N58"/>
    <mergeCell ref="N59:N60"/>
    <mergeCell ref="G55:G56"/>
    <mergeCell ref="A37:C37"/>
    <mergeCell ref="N73:N74"/>
    <mergeCell ref="N75:N76"/>
    <mergeCell ref="N49:N50"/>
    <mergeCell ref="G75:G76"/>
    <mergeCell ref="N71:N72"/>
    <mergeCell ref="N63:N64"/>
    <mergeCell ref="L61:L62"/>
    <mergeCell ref="M61:M66"/>
    <mergeCell ref="N65:N66"/>
    <mergeCell ref="L49:L50"/>
    <mergeCell ref="L53:L54"/>
    <mergeCell ref="L59:L60"/>
    <mergeCell ref="G49:G50"/>
    <mergeCell ref="L57:L58"/>
    <mergeCell ref="L75:L76"/>
    <mergeCell ref="L71:L72"/>
    <mergeCell ref="G67:G68"/>
    <mergeCell ref="L63:L64"/>
    <mergeCell ref="G51:G52"/>
    <mergeCell ref="G53:G54"/>
    <mergeCell ref="G73:G74"/>
    <mergeCell ref="N67:N68"/>
    <mergeCell ref="N61:N62"/>
    <mergeCell ref="L43:L44"/>
    <mergeCell ref="L45:L46"/>
    <mergeCell ref="L47:L48"/>
    <mergeCell ref="F43:F44"/>
    <mergeCell ref="F45:F46"/>
    <mergeCell ref="G45:G46"/>
    <mergeCell ref="N43:N44"/>
    <mergeCell ref="N45:N46"/>
    <mergeCell ref="N47:N48"/>
    <mergeCell ref="G47:G48"/>
    <mergeCell ref="F47:F48"/>
    <mergeCell ref="A38:C38"/>
    <mergeCell ref="E49:E50"/>
    <mergeCell ref="F55:F56"/>
    <mergeCell ref="F59:F60"/>
    <mergeCell ref="F65:F66"/>
    <mergeCell ref="E57:E58"/>
    <mergeCell ref="G59:G60"/>
    <mergeCell ref="G69:G70"/>
    <mergeCell ref="G71:G72"/>
    <mergeCell ref="G65:G66"/>
    <mergeCell ref="G61:G62"/>
    <mergeCell ref="F67:F68"/>
    <mergeCell ref="F71:F72"/>
    <mergeCell ref="F69:F70"/>
    <mergeCell ref="G57:G58"/>
    <mergeCell ref="F51:F52"/>
    <mergeCell ref="A49:A56"/>
    <mergeCell ref="D55:D56"/>
    <mergeCell ref="D57:D58"/>
    <mergeCell ref="F57:F58"/>
    <mergeCell ref="E51:E52"/>
    <mergeCell ref="F53:F54"/>
    <mergeCell ref="B49:B56"/>
    <mergeCell ref="E53:E54"/>
    <mergeCell ref="B57:B60"/>
    <mergeCell ref="C57:C60"/>
    <mergeCell ref="W31:Z31"/>
    <mergeCell ref="W25:Z25"/>
    <mergeCell ref="O43:O48"/>
    <mergeCell ref="O49:O56"/>
    <mergeCell ref="R31:V31"/>
    <mergeCell ref="R33:V33"/>
    <mergeCell ref="R49:R56"/>
    <mergeCell ref="V49:V50"/>
    <mergeCell ref="W49:W56"/>
    <mergeCell ref="X49:X50"/>
    <mergeCell ref="Y49:Y56"/>
    <mergeCell ref="Z49:Z50"/>
    <mergeCell ref="V51:V52"/>
    <mergeCell ref="X51:X52"/>
    <mergeCell ref="Z51:Z52"/>
    <mergeCell ref="V53:V54"/>
    <mergeCell ref="X53:X54"/>
    <mergeCell ref="Z53:Z54"/>
    <mergeCell ref="V55:V56"/>
    <mergeCell ref="A57:A60"/>
    <mergeCell ref="A61:A66"/>
    <mergeCell ref="A67:A72"/>
    <mergeCell ref="E69:E70"/>
    <mergeCell ref="L65:L66"/>
    <mergeCell ref="G63:G64"/>
    <mergeCell ref="R25:V25"/>
    <mergeCell ref="S45:S46"/>
    <mergeCell ref="U45:U46"/>
    <mergeCell ref="S47:S48"/>
    <mergeCell ref="U47:U48"/>
    <mergeCell ref="A31:C31"/>
    <mergeCell ref="D47:D48"/>
    <mergeCell ref="E63:E64"/>
    <mergeCell ref="E65:E66"/>
    <mergeCell ref="D67:D68"/>
    <mergeCell ref="E61:E62"/>
    <mergeCell ref="F61:F62"/>
    <mergeCell ref="C49:C56"/>
    <mergeCell ref="E55:E56"/>
    <mergeCell ref="D49:D50"/>
    <mergeCell ref="B61:B66"/>
    <mergeCell ref="C61:C66"/>
    <mergeCell ref="D53:D54"/>
    <mergeCell ref="S49:S50"/>
    <mergeCell ref="T49:T56"/>
    <mergeCell ref="U49:U50"/>
    <mergeCell ref="S51:S52"/>
    <mergeCell ref="U51:U52"/>
    <mergeCell ref="O57:O60"/>
    <mergeCell ref="O61:O66"/>
    <mergeCell ref="P65:P66"/>
    <mergeCell ref="N53:N54"/>
    <mergeCell ref="N55:N56"/>
    <mergeCell ref="N51:N52"/>
    <mergeCell ref="A73:A76"/>
    <mergeCell ref="B73:B76"/>
    <mergeCell ref="C73:C76"/>
    <mergeCell ref="E75:E76"/>
    <mergeCell ref="F75:F76"/>
    <mergeCell ref="N82:N83"/>
    <mergeCell ref="O82:O83"/>
    <mergeCell ref="L73:L74"/>
    <mergeCell ref="O67:O72"/>
    <mergeCell ref="M82:M83"/>
    <mergeCell ref="B67:B72"/>
    <mergeCell ref="C67:C72"/>
    <mergeCell ref="O73:O76"/>
    <mergeCell ref="M67:M72"/>
    <mergeCell ref="M73:M76"/>
    <mergeCell ref="L82:L83"/>
    <mergeCell ref="E67:E68"/>
    <mergeCell ref="E73:E74"/>
    <mergeCell ref="F73:F74"/>
    <mergeCell ref="A41:K41"/>
    <mergeCell ref="A33:C33"/>
    <mergeCell ref="Q49:Q50"/>
    <mergeCell ref="Q51:Q52"/>
    <mergeCell ref="A43:A48"/>
    <mergeCell ref="D33:Q33"/>
    <mergeCell ref="D51:D52"/>
    <mergeCell ref="A25:C25"/>
    <mergeCell ref="A27:C27"/>
    <mergeCell ref="M43:M48"/>
    <mergeCell ref="M49:M56"/>
    <mergeCell ref="A29:C29"/>
    <mergeCell ref="F49:F50"/>
    <mergeCell ref="D25:Q25"/>
    <mergeCell ref="P53:P54"/>
    <mergeCell ref="P55:P56"/>
    <mergeCell ref="B43:B48"/>
    <mergeCell ref="E43:E44"/>
    <mergeCell ref="E45:E46"/>
    <mergeCell ref="E47:E48"/>
    <mergeCell ref="C43:C48"/>
    <mergeCell ref="D43:D44"/>
    <mergeCell ref="D45:D46"/>
    <mergeCell ref="G43:G44"/>
    <mergeCell ref="U57:U58"/>
    <mergeCell ref="Q59:Q60"/>
    <mergeCell ref="S59:S60"/>
    <mergeCell ref="U59:U60"/>
    <mergeCell ref="W33:Z33"/>
    <mergeCell ref="M57:M60"/>
    <mergeCell ref="P73:P74"/>
    <mergeCell ref="Q41:U41"/>
    <mergeCell ref="Q43:Q44"/>
    <mergeCell ref="R43:R48"/>
    <mergeCell ref="S43:S44"/>
    <mergeCell ref="T43:T48"/>
    <mergeCell ref="U43:U44"/>
    <mergeCell ref="Q45:Q46"/>
    <mergeCell ref="Q53:Q54"/>
    <mergeCell ref="P57:P58"/>
    <mergeCell ref="P43:P44"/>
    <mergeCell ref="P45:P46"/>
    <mergeCell ref="P47:P48"/>
    <mergeCell ref="Q47:Q48"/>
    <mergeCell ref="P49:P50"/>
    <mergeCell ref="P51:P52"/>
    <mergeCell ref="L41:P41"/>
    <mergeCell ref="P61:P62"/>
    <mergeCell ref="S82:S83"/>
    <mergeCell ref="T82:T83"/>
    <mergeCell ref="Z18:Z22"/>
    <mergeCell ref="V41:Z41"/>
    <mergeCell ref="V43:V44"/>
    <mergeCell ref="D29:Z29"/>
    <mergeCell ref="D31:Q31"/>
    <mergeCell ref="U63:U64"/>
    <mergeCell ref="Q65:Q66"/>
    <mergeCell ref="S65:S66"/>
    <mergeCell ref="U65:U66"/>
    <mergeCell ref="S67:S68"/>
    <mergeCell ref="T67:T72"/>
    <mergeCell ref="U67:U68"/>
    <mergeCell ref="Q69:Q70"/>
    <mergeCell ref="S69:S70"/>
    <mergeCell ref="U69:U70"/>
    <mergeCell ref="S53:S54"/>
    <mergeCell ref="U53:U54"/>
    <mergeCell ref="Q55:Q56"/>
    <mergeCell ref="S55:S56"/>
    <mergeCell ref="U55:U56"/>
    <mergeCell ref="S61:S62"/>
    <mergeCell ref="T61:T66"/>
    <mergeCell ref="S73:S74"/>
    <mergeCell ref="T73:T76"/>
    <mergeCell ref="U73:U74"/>
    <mergeCell ref="Q75:Q76"/>
    <mergeCell ref="S75:S76"/>
    <mergeCell ref="U75:U76"/>
    <mergeCell ref="V45:V46"/>
    <mergeCell ref="X45:X46"/>
    <mergeCell ref="Z45:Z46"/>
    <mergeCell ref="V47:V48"/>
    <mergeCell ref="X47:X48"/>
    <mergeCell ref="Z47:Z48"/>
    <mergeCell ref="W43:W48"/>
    <mergeCell ref="X43:X44"/>
    <mergeCell ref="Y43:Y48"/>
    <mergeCell ref="Z43:Z44"/>
    <mergeCell ref="Q71:Q72"/>
    <mergeCell ref="S71:S72"/>
    <mergeCell ref="U71:U72"/>
    <mergeCell ref="U61:U62"/>
    <mergeCell ref="Q63:Q64"/>
    <mergeCell ref="S63:S64"/>
    <mergeCell ref="S57:S58"/>
    <mergeCell ref="T57:T60"/>
    <mergeCell ref="X55:X56"/>
    <mergeCell ref="Z55:Z56"/>
    <mergeCell ref="V61:V62"/>
    <mergeCell ref="W61:W66"/>
    <mergeCell ref="X61:X62"/>
    <mergeCell ref="Y61:Y66"/>
    <mergeCell ref="Z61:Z62"/>
    <mergeCell ref="V63:V64"/>
    <mergeCell ref="V57:V58"/>
    <mergeCell ref="W57:W60"/>
    <mergeCell ref="X57:X58"/>
    <mergeCell ref="Y57:Y60"/>
    <mergeCell ref="Z57:Z58"/>
    <mergeCell ref="V59:V60"/>
    <mergeCell ref="X59:X60"/>
    <mergeCell ref="Z59:Z60"/>
    <mergeCell ref="Z63:Z64"/>
    <mergeCell ref="V65:V66"/>
    <mergeCell ref="X65:X66"/>
    <mergeCell ref="Z65:Z66"/>
    <mergeCell ref="V75:V76"/>
    <mergeCell ref="X75:X76"/>
    <mergeCell ref="Z75:Z76"/>
    <mergeCell ref="V67:V68"/>
    <mergeCell ref="W67:W72"/>
    <mergeCell ref="A77:A80"/>
    <mergeCell ref="B77:B80"/>
    <mergeCell ref="C77:C80"/>
    <mergeCell ref="D77:D78"/>
    <mergeCell ref="W73:W76"/>
    <mergeCell ref="X73:X74"/>
    <mergeCell ref="Y73:Y76"/>
    <mergeCell ref="S77:S78"/>
    <mergeCell ref="T77:T80"/>
    <mergeCell ref="U77:U78"/>
    <mergeCell ref="V77:V78"/>
    <mergeCell ref="Q73:Q74"/>
    <mergeCell ref="R73:R76"/>
    <mergeCell ref="Q67:Q68"/>
    <mergeCell ref="R67:R72"/>
    <mergeCell ref="D71:D72"/>
    <mergeCell ref="P71:P72"/>
    <mergeCell ref="S79:S80"/>
    <mergeCell ref="P77:P78"/>
    <mergeCell ref="V82:V83"/>
    <mergeCell ref="W82:W83"/>
    <mergeCell ref="X82:X83"/>
    <mergeCell ref="Y82:Y83"/>
    <mergeCell ref="B18:Y21"/>
    <mergeCell ref="B22:Y22"/>
    <mergeCell ref="A35:Z35"/>
    <mergeCell ref="D37:Z37"/>
    <mergeCell ref="D38:Z38"/>
    <mergeCell ref="D27:Z27"/>
    <mergeCell ref="X67:X68"/>
    <mergeCell ref="Y67:Y72"/>
    <mergeCell ref="Z67:Z68"/>
    <mergeCell ref="V69:V70"/>
    <mergeCell ref="X69:X70"/>
    <mergeCell ref="Z69:Z70"/>
    <mergeCell ref="V71:V72"/>
    <mergeCell ref="X71:X72"/>
    <mergeCell ref="Z71:Z72"/>
    <mergeCell ref="X63:X64"/>
    <mergeCell ref="D73:D74"/>
    <mergeCell ref="D75:D76"/>
    <mergeCell ref="Z73:Z74"/>
    <mergeCell ref="V73:V74"/>
    <mergeCell ref="Q89:R89"/>
    <mergeCell ref="Q82:Q83"/>
    <mergeCell ref="R82:R83"/>
    <mergeCell ref="R77:R80"/>
    <mergeCell ref="E77:E78"/>
    <mergeCell ref="F77:F78"/>
    <mergeCell ref="E79:E80"/>
    <mergeCell ref="F79:F80"/>
    <mergeCell ref="G79:G80"/>
    <mergeCell ref="L79:L80"/>
    <mergeCell ref="N79:N80"/>
    <mergeCell ref="Q79:Q80"/>
    <mergeCell ref="Q77:Q78"/>
    <mergeCell ref="G77:G78"/>
    <mergeCell ref="L77:L78"/>
    <mergeCell ref="M77:M80"/>
    <mergeCell ref="N77:N78"/>
    <mergeCell ref="O77:O80"/>
    <mergeCell ref="A87:Z87"/>
    <mergeCell ref="L67:L68"/>
    <mergeCell ref="L69:L70"/>
    <mergeCell ref="N69:N70"/>
    <mergeCell ref="P59:P60"/>
    <mergeCell ref="B104:B105"/>
    <mergeCell ref="C104:D104"/>
    <mergeCell ref="C89:D89"/>
    <mergeCell ref="B89:B90"/>
    <mergeCell ref="P89:P90"/>
    <mergeCell ref="D79:D80"/>
    <mergeCell ref="P75:P76"/>
    <mergeCell ref="E71:E72"/>
    <mergeCell ref="C2:AA9"/>
    <mergeCell ref="U79:U80"/>
    <mergeCell ref="W77:W80"/>
    <mergeCell ref="X77:X78"/>
    <mergeCell ref="Y77:Y80"/>
    <mergeCell ref="Z77:Z78"/>
    <mergeCell ref="X79:X80"/>
    <mergeCell ref="Z79:Z80"/>
    <mergeCell ref="V79:V80"/>
    <mergeCell ref="P79:P80"/>
    <mergeCell ref="Q61:Q62"/>
    <mergeCell ref="R61:R66"/>
    <mergeCell ref="Q57:Q58"/>
    <mergeCell ref="R57:R60"/>
    <mergeCell ref="D59:D60"/>
    <mergeCell ref="D61:D62"/>
    <mergeCell ref="D63:D64"/>
    <mergeCell ref="D65:D66"/>
    <mergeCell ref="D69:D70"/>
    <mergeCell ref="E59:E60"/>
    <mergeCell ref="P63:P64"/>
    <mergeCell ref="F63:F64"/>
    <mergeCell ref="P67:P68"/>
    <mergeCell ref="P69:P70"/>
  </mergeCells>
  <dataValidations count="1">
    <dataValidation errorStyle="warning" allowBlank="1" showInputMessage="1" showErrorMessage="1" errorTitle="NO MODIFICAR FORMULA" error="no debe cambiar la formula.  No digite nada aquí" sqref="I43:J43 I71:J71 I45:J45 I51:J51 I49:J49 I79:J79 I53:J53 I57:J57 I55:J55 I59:J59 I67:J67 I61:J61 I63:J63 I65:J65 I73:J73 I69:J69 I75:J75 I77:J77 I47:J47"/>
  </dataValidations>
  <printOptions horizontalCentered="1" verticalCentered="1"/>
  <pageMargins left="0.25" right="0.25" top="0.75" bottom="0.75" header="0.3" footer="0.3"/>
  <pageSetup paperSize="8" scale="32" orientation="landscape" r:id="rId1"/>
  <headerFooter alignWithMargins="0"/>
  <rowBreaks count="1" manualBreakCount="1">
    <brk id="72" max="25"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5"/>
  <sheetViews>
    <sheetView showGridLines="0" showRuler="0" view="pageBreakPreview" zoomScale="55" zoomScaleNormal="70" zoomScaleSheetLayoutView="55" zoomScalePageLayoutView="70" workbookViewId="0"/>
  </sheetViews>
  <sheetFormatPr baseColWidth="10" defaultRowHeight="12.75" x14ac:dyDescent="0.2"/>
  <cols>
    <col min="1" max="1" width="5.140625" style="192" customWidth="1"/>
    <col min="2" max="2" width="39.5703125" style="192" customWidth="1"/>
    <col min="3" max="3" width="42.140625" style="197" customWidth="1"/>
    <col min="4" max="4" width="28.42578125" style="197" customWidth="1"/>
    <col min="5" max="5" width="8.85546875" style="192" customWidth="1"/>
    <col min="6" max="6" width="56.28515625" style="192" customWidth="1"/>
    <col min="7" max="7" width="18.28515625" style="192" customWidth="1"/>
    <col min="8" max="8" width="4.7109375" style="196" customWidth="1"/>
    <col min="9" max="9" width="16.7109375" style="195" customWidth="1"/>
    <col min="10" max="10" width="14.140625" style="195" customWidth="1"/>
    <col min="11" max="11" width="14.5703125" style="194" customWidth="1"/>
    <col min="12" max="12" width="19" style="193" customWidth="1"/>
    <col min="13" max="13" width="20.140625" style="193" customWidth="1"/>
    <col min="14" max="14" width="21.42578125" style="192" customWidth="1"/>
    <col min="15" max="15" width="21.140625" style="192" customWidth="1"/>
    <col min="16" max="16" width="35.42578125" style="192" customWidth="1"/>
    <col min="17" max="17" width="19" style="193" customWidth="1"/>
    <col min="18" max="18" width="19.85546875" style="193" customWidth="1"/>
    <col min="19" max="19" width="16.42578125" style="192" customWidth="1"/>
    <col min="20" max="20" width="22.85546875" style="192" customWidth="1"/>
    <col min="21" max="21" width="37.85546875" style="192" customWidth="1"/>
    <col min="22" max="22" width="19" style="193" customWidth="1"/>
    <col min="23" max="23" width="14.42578125" style="193" customWidth="1"/>
    <col min="24" max="24" width="21.42578125" style="192" customWidth="1"/>
    <col min="25" max="25" width="25.7109375" style="192" customWidth="1"/>
    <col min="26" max="26" width="34" style="192" customWidth="1"/>
    <col min="27" max="16384" width="11.42578125" style="192"/>
  </cols>
  <sheetData>
    <row r="1" spans="2:26" ht="15" customHeight="1" x14ac:dyDescent="0.2">
      <c r="B1" s="540"/>
      <c r="C1" s="687" t="s">
        <v>1358</v>
      </c>
      <c r="D1" s="687"/>
      <c r="E1" s="687"/>
      <c r="F1" s="687"/>
      <c r="G1" s="687"/>
      <c r="H1" s="687"/>
      <c r="I1" s="687"/>
      <c r="J1" s="687"/>
      <c r="K1" s="687"/>
      <c r="L1" s="687"/>
      <c r="M1" s="687"/>
      <c r="N1" s="687"/>
      <c r="O1" s="687"/>
      <c r="P1" s="687"/>
      <c r="Q1" s="687"/>
      <c r="R1" s="687"/>
      <c r="S1" s="687"/>
      <c r="T1" s="687"/>
      <c r="U1" s="687"/>
      <c r="V1" s="687"/>
      <c r="W1" s="687"/>
      <c r="X1" s="687"/>
      <c r="Y1" s="687"/>
      <c r="Z1" s="687"/>
    </row>
    <row r="2" spans="2:26" ht="15" customHeight="1" x14ac:dyDescent="0.2">
      <c r="B2" s="540"/>
      <c r="C2" s="687"/>
      <c r="D2" s="687"/>
      <c r="E2" s="687"/>
      <c r="F2" s="687"/>
      <c r="G2" s="687"/>
      <c r="H2" s="687"/>
      <c r="I2" s="687"/>
      <c r="J2" s="687"/>
      <c r="K2" s="687"/>
      <c r="L2" s="687"/>
      <c r="M2" s="687"/>
      <c r="N2" s="687"/>
      <c r="O2" s="687"/>
      <c r="P2" s="687"/>
      <c r="Q2" s="687"/>
      <c r="R2" s="687"/>
      <c r="S2" s="687"/>
      <c r="T2" s="687"/>
      <c r="U2" s="687"/>
      <c r="V2" s="687"/>
      <c r="W2" s="687"/>
      <c r="X2" s="687"/>
      <c r="Y2" s="687"/>
      <c r="Z2" s="687"/>
    </row>
    <row r="3" spans="2:26" ht="12.75" customHeight="1" x14ac:dyDescent="0.2">
      <c r="B3" s="540"/>
      <c r="C3" s="687"/>
      <c r="D3" s="687"/>
      <c r="E3" s="687"/>
      <c r="F3" s="687"/>
      <c r="G3" s="687"/>
      <c r="H3" s="687"/>
      <c r="I3" s="687"/>
      <c r="J3" s="687"/>
      <c r="K3" s="687"/>
      <c r="L3" s="687"/>
      <c r="M3" s="687"/>
      <c r="N3" s="687"/>
      <c r="O3" s="687"/>
      <c r="P3" s="687"/>
      <c r="Q3" s="687"/>
      <c r="R3" s="687"/>
      <c r="S3" s="687"/>
      <c r="T3" s="687"/>
      <c r="U3" s="687"/>
      <c r="V3" s="687"/>
      <c r="W3" s="687"/>
      <c r="X3" s="687"/>
      <c r="Y3" s="687"/>
      <c r="Z3" s="687"/>
    </row>
    <row r="4" spans="2:26" ht="12.75" customHeight="1" x14ac:dyDescent="0.2">
      <c r="B4" s="540"/>
      <c r="C4" s="687"/>
      <c r="D4" s="687"/>
      <c r="E4" s="687"/>
      <c r="F4" s="687"/>
      <c r="G4" s="687"/>
      <c r="H4" s="687"/>
      <c r="I4" s="687"/>
      <c r="J4" s="687"/>
      <c r="K4" s="687"/>
      <c r="L4" s="687"/>
      <c r="M4" s="687"/>
      <c r="N4" s="687"/>
      <c r="O4" s="687"/>
      <c r="P4" s="687"/>
      <c r="Q4" s="687"/>
      <c r="R4" s="687"/>
      <c r="S4" s="687"/>
      <c r="T4" s="687"/>
      <c r="U4" s="687"/>
      <c r="V4" s="687"/>
      <c r="W4" s="687"/>
      <c r="X4" s="687"/>
      <c r="Y4" s="687"/>
      <c r="Z4" s="687"/>
    </row>
    <row r="5" spans="2:26" ht="12.75" customHeight="1" x14ac:dyDescent="0.2">
      <c r="B5" s="540"/>
      <c r="C5" s="687"/>
      <c r="D5" s="687"/>
      <c r="E5" s="687"/>
      <c r="F5" s="687"/>
      <c r="G5" s="687"/>
      <c r="H5" s="687"/>
      <c r="I5" s="687"/>
      <c r="J5" s="687"/>
      <c r="K5" s="687"/>
      <c r="L5" s="687"/>
      <c r="M5" s="687"/>
      <c r="N5" s="687"/>
      <c r="O5" s="687"/>
      <c r="P5" s="687"/>
      <c r="Q5" s="687"/>
      <c r="R5" s="687"/>
      <c r="S5" s="687"/>
      <c r="T5" s="687"/>
      <c r="U5" s="687"/>
      <c r="V5" s="687"/>
      <c r="W5" s="687"/>
      <c r="X5" s="687"/>
      <c r="Y5" s="687"/>
      <c r="Z5" s="687"/>
    </row>
    <row r="6" spans="2:26" ht="27" customHeight="1" x14ac:dyDescent="0.2">
      <c r="B6" s="540"/>
      <c r="C6" s="687"/>
      <c r="D6" s="687"/>
      <c r="E6" s="687"/>
      <c r="F6" s="687"/>
      <c r="G6" s="687"/>
      <c r="H6" s="687"/>
      <c r="I6" s="687"/>
      <c r="J6" s="687"/>
      <c r="K6" s="687"/>
      <c r="L6" s="687"/>
      <c r="M6" s="687"/>
      <c r="N6" s="687"/>
      <c r="O6" s="687"/>
      <c r="P6" s="687"/>
      <c r="Q6" s="687"/>
      <c r="R6" s="687"/>
      <c r="S6" s="687"/>
      <c r="T6" s="687"/>
      <c r="U6" s="687"/>
      <c r="V6" s="687"/>
      <c r="W6" s="687"/>
      <c r="X6" s="687"/>
      <c r="Y6" s="687"/>
      <c r="Z6" s="687"/>
    </row>
    <row r="7" spans="2:26" ht="12.75" customHeight="1" x14ac:dyDescent="0.2">
      <c r="B7" s="540"/>
      <c r="C7" s="687"/>
      <c r="D7" s="687"/>
      <c r="E7" s="687"/>
      <c r="F7" s="687"/>
      <c r="G7" s="687"/>
      <c r="H7" s="687"/>
      <c r="I7" s="687"/>
      <c r="J7" s="687"/>
      <c r="K7" s="687"/>
      <c r="L7" s="687"/>
      <c r="M7" s="687"/>
      <c r="N7" s="687"/>
      <c r="O7" s="687"/>
      <c r="P7" s="687"/>
      <c r="Q7" s="687"/>
      <c r="R7" s="687"/>
      <c r="S7" s="687"/>
      <c r="T7" s="687"/>
      <c r="U7" s="687"/>
      <c r="V7" s="687"/>
      <c r="W7" s="687"/>
      <c r="X7" s="687"/>
      <c r="Y7" s="687"/>
      <c r="Z7" s="687"/>
    </row>
    <row r="8" spans="2:26" ht="12.75" customHeight="1" x14ac:dyDescent="0.2">
      <c r="B8" s="540"/>
      <c r="C8" s="687"/>
      <c r="D8" s="687"/>
      <c r="E8" s="687"/>
      <c r="F8" s="687"/>
      <c r="G8" s="687"/>
      <c r="H8" s="687"/>
      <c r="I8" s="687"/>
      <c r="J8" s="687"/>
      <c r="K8" s="687"/>
      <c r="L8" s="687"/>
      <c r="M8" s="687"/>
      <c r="N8" s="687"/>
      <c r="O8" s="687"/>
      <c r="P8" s="687"/>
      <c r="Q8" s="687"/>
      <c r="R8" s="687"/>
      <c r="S8" s="687"/>
      <c r="T8" s="687"/>
      <c r="U8" s="687"/>
      <c r="V8" s="687"/>
      <c r="W8" s="687"/>
      <c r="X8" s="687"/>
      <c r="Y8" s="687"/>
      <c r="Z8" s="687"/>
    </row>
    <row r="9" spans="2:26" ht="12.75" customHeight="1" x14ac:dyDescent="0.2">
      <c r="B9" s="540"/>
      <c r="C9" s="687"/>
      <c r="D9" s="687"/>
      <c r="E9" s="687"/>
      <c r="F9" s="687"/>
      <c r="G9" s="687"/>
      <c r="H9" s="687"/>
      <c r="I9" s="687"/>
      <c r="J9" s="687"/>
      <c r="K9" s="687"/>
      <c r="L9" s="687"/>
      <c r="M9" s="687"/>
      <c r="N9" s="687"/>
      <c r="O9" s="687"/>
      <c r="P9" s="687"/>
      <c r="Q9" s="687"/>
      <c r="R9" s="687"/>
      <c r="S9" s="687"/>
      <c r="T9" s="687"/>
      <c r="U9" s="687"/>
      <c r="V9" s="687"/>
      <c r="W9" s="687"/>
      <c r="X9" s="687"/>
      <c r="Y9" s="687"/>
      <c r="Z9" s="687"/>
    </row>
    <row r="10" spans="2:26" x14ac:dyDescent="0.2">
      <c r="B10" s="540"/>
      <c r="C10" s="687"/>
      <c r="D10" s="687"/>
      <c r="E10" s="687"/>
      <c r="F10" s="687"/>
      <c r="G10" s="687"/>
      <c r="H10" s="687"/>
      <c r="I10" s="687"/>
      <c r="J10" s="687"/>
      <c r="K10" s="687"/>
      <c r="L10" s="687"/>
      <c r="M10" s="687"/>
      <c r="N10" s="687"/>
      <c r="O10" s="687"/>
      <c r="P10" s="687"/>
      <c r="Q10" s="687"/>
      <c r="R10" s="687"/>
      <c r="S10" s="687"/>
      <c r="T10" s="687"/>
      <c r="U10" s="687"/>
      <c r="V10" s="687"/>
      <c r="W10" s="687"/>
      <c r="X10" s="687"/>
      <c r="Y10" s="687"/>
      <c r="Z10" s="687"/>
    </row>
    <row r="11" spans="2:26" x14ac:dyDescent="0.2">
      <c r="B11" s="540"/>
      <c r="C11" s="687"/>
      <c r="D11" s="687"/>
      <c r="E11" s="687"/>
      <c r="F11" s="687"/>
      <c r="G11" s="687"/>
      <c r="H11" s="687"/>
      <c r="I11" s="687"/>
      <c r="J11" s="687"/>
      <c r="K11" s="687"/>
      <c r="L11" s="687"/>
      <c r="M11" s="687"/>
      <c r="N11" s="687"/>
      <c r="O11" s="687"/>
      <c r="P11" s="687"/>
      <c r="Q11" s="687"/>
      <c r="R11" s="687"/>
      <c r="S11" s="687"/>
      <c r="T11" s="687"/>
      <c r="U11" s="687"/>
      <c r="V11" s="687"/>
      <c r="W11" s="687"/>
      <c r="X11" s="687"/>
      <c r="Y11" s="687"/>
      <c r="Z11" s="687"/>
    </row>
    <row r="12" spans="2:26" x14ac:dyDescent="0.2">
      <c r="B12" s="540"/>
      <c r="C12" s="687"/>
      <c r="D12" s="687"/>
      <c r="E12" s="687"/>
      <c r="F12" s="687"/>
      <c r="G12" s="687"/>
      <c r="H12" s="687"/>
      <c r="I12" s="687"/>
      <c r="J12" s="687"/>
      <c r="K12" s="687"/>
      <c r="L12" s="687"/>
      <c r="M12" s="687"/>
      <c r="N12" s="687"/>
      <c r="O12" s="687"/>
      <c r="P12" s="687"/>
      <c r="Q12" s="687"/>
      <c r="R12" s="687"/>
      <c r="S12" s="687"/>
      <c r="T12" s="687"/>
      <c r="U12" s="687"/>
      <c r="V12" s="687"/>
      <c r="W12" s="687"/>
      <c r="X12" s="687"/>
      <c r="Y12" s="687"/>
      <c r="Z12" s="687"/>
    </row>
    <row r="13" spans="2:26" x14ac:dyDescent="0.2">
      <c r="B13" s="540"/>
      <c r="C13" s="687"/>
      <c r="D13" s="687"/>
      <c r="E13" s="687"/>
      <c r="F13" s="687"/>
      <c r="G13" s="687"/>
      <c r="H13" s="687"/>
      <c r="I13" s="687"/>
      <c r="J13" s="687"/>
      <c r="K13" s="687"/>
      <c r="L13" s="687"/>
      <c r="M13" s="687"/>
      <c r="N13" s="687"/>
      <c r="O13" s="687"/>
      <c r="P13" s="687"/>
      <c r="Q13" s="687"/>
      <c r="R13" s="687"/>
      <c r="S13" s="687"/>
      <c r="T13" s="687"/>
      <c r="U13" s="687"/>
      <c r="V13" s="687"/>
      <c r="W13" s="687"/>
      <c r="X13" s="687"/>
      <c r="Y13" s="687"/>
      <c r="Z13" s="687"/>
    </row>
    <row r="14" spans="2:26" x14ac:dyDescent="0.2">
      <c r="B14" s="540"/>
      <c r="C14" s="687"/>
      <c r="D14" s="687"/>
      <c r="E14" s="687"/>
      <c r="F14" s="687"/>
      <c r="G14" s="687"/>
      <c r="H14" s="687"/>
      <c r="I14" s="687"/>
      <c r="J14" s="687"/>
      <c r="K14" s="687"/>
      <c r="L14" s="687"/>
      <c r="M14" s="687"/>
      <c r="N14" s="687"/>
      <c r="O14" s="687"/>
      <c r="P14" s="687"/>
      <c r="Q14" s="687"/>
      <c r="R14" s="687"/>
      <c r="S14" s="687"/>
      <c r="T14" s="687"/>
      <c r="U14" s="687"/>
      <c r="V14" s="687"/>
      <c r="W14" s="687"/>
      <c r="X14" s="687"/>
      <c r="Y14" s="687"/>
      <c r="Z14" s="687"/>
    </row>
    <row r="15" spans="2:26" ht="27.75" x14ac:dyDescent="0.2">
      <c r="C15" s="538"/>
      <c r="D15" s="538"/>
      <c r="E15" s="538"/>
      <c r="F15" s="538"/>
      <c r="G15" s="538"/>
      <c r="H15" s="538"/>
      <c r="I15" s="538"/>
      <c r="J15" s="538"/>
      <c r="K15" s="538"/>
      <c r="L15" s="538"/>
      <c r="M15" s="538"/>
      <c r="N15" s="538"/>
      <c r="O15" s="538"/>
      <c r="P15" s="538"/>
      <c r="Q15" s="538"/>
      <c r="R15" s="538"/>
      <c r="S15" s="538"/>
      <c r="T15" s="538"/>
      <c r="U15" s="538"/>
      <c r="V15" s="538"/>
      <c r="W15" s="538"/>
      <c r="X15" s="538"/>
      <c r="Y15" s="538"/>
      <c r="Z15" s="538"/>
    </row>
    <row r="16" spans="2:26" ht="11.25" customHeight="1" x14ac:dyDescent="0.2"/>
    <row r="17" spans="1:26" ht="21" customHeight="1" x14ac:dyDescent="0.2">
      <c r="B17" s="735"/>
      <c r="C17" s="735"/>
      <c r="D17" s="735"/>
      <c r="E17" s="735"/>
      <c r="F17" s="735"/>
      <c r="G17" s="735"/>
      <c r="H17" s="735"/>
      <c r="I17" s="735"/>
      <c r="J17" s="735"/>
      <c r="K17" s="735"/>
      <c r="L17" s="735"/>
      <c r="M17" s="735"/>
      <c r="N17" s="735"/>
      <c r="O17" s="735"/>
      <c r="P17" s="735"/>
      <c r="Q17" s="735"/>
      <c r="R17" s="735"/>
      <c r="S17" s="735"/>
      <c r="T17" s="735"/>
      <c r="U17" s="735"/>
      <c r="V17" s="735"/>
      <c r="W17" s="735"/>
      <c r="X17" s="735"/>
      <c r="Y17" s="735"/>
      <c r="Z17" s="721" t="s">
        <v>859</v>
      </c>
    </row>
    <row r="18" spans="1:26" ht="21" customHeight="1" x14ac:dyDescent="0.2">
      <c r="B18" s="735"/>
      <c r="C18" s="735"/>
      <c r="D18" s="735"/>
      <c r="E18" s="735"/>
      <c r="F18" s="735"/>
      <c r="G18" s="735"/>
      <c r="H18" s="735"/>
      <c r="I18" s="735"/>
      <c r="J18" s="735"/>
      <c r="K18" s="735"/>
      <c r="L18" s="735"/>
      <c r="M18" s="735"/>
      <c r="N18" s="735"/>
      <c r="O18" s="735"/>
      <c r="P18" s="735"/>
      <c r="Q18" s="735"/>
      <c r="R18" s="735"/>
      <c r="S18" s="735"/>
      <c r="T18" s="735"/>
      <c r="U18" s="735"/>
      <c r="V18" s="735"/>
      <c r="W18" s="735"/>
      <c r="X18" s="735"/>
      <c r="Y18" s="735"/>
      <c r="Z18" s="721"/>
    </row>
    <row r="19" spans="1:26" ht="21" customHeight="1" x14ac:dyDescent="0.2">
      <c r="B19" s="735"/>
      <c r="C19" s="735"/>
      <c r="D19" s="735"/>
      <c r="E19" s="735"/>
      <c r="F19" s="735"/>
      <c r="G19" s="735"/>
      <c r="H19" s="735"/>
      <c r="I19" s="735"/>
      <c r="J19" s="735"/>
      <c r="K19" s="735"/>
      <c r="L19" s="735"/>
      <c r="M19" s="735"/>
      <c r="N19" s="735"/>
      <c r="O19" s="735"/>
      <c r="P19" s="735"/>
      <c r="Q19" s="735"/>
      <c r="R19" s="735"/>
      <c r="S19" s="735"/>
      <c r="T19" s="735"/>
      <c r="U19" s="735"/>
      <c r="V19" s="735"/>
      <c r="W19" s="735"/>
      <c r="X19" s="735"/>
      <c r="Y19" s="735"/>
      <c r="Z19" s="721"/>
    </row>
    <row r="20" spans="1:26" ht="38.25" customHeight="1" x14ac:dyDescent="0.2">
      <c r="B20" s="735"/>
      <c r="C20" s="735"/>
      <c r="D20" s="735"/>
      <c r="E20" s="735"/>
      <c r="F20" s="735"/>
      <c r="G20" s="735"/>
      <c r="H20" s="735"/>
      <c r="I20" s="735"/>
      <c r="J20" s="735"/>
      <c r="K20" s="735"/>
      <c r="L20" s="735"/>
      <c r="M20" s="735"/>
      <c r="N20" s="735"/>
      <c r="O20" s="735"/>
      <c r="P20" s="735"/>
      <c r="Q20" s="735"/>
      <c r="R20" s="735"/>
      <c r="S20" s="735"/>
      <c r="T20" s="735"/>
      <c r="U20" s="735"/>
      <c r="V20" s="735"/>
      <c r="W20" s="735"/>
      <c r="X20" s="735"/>
      <c r="Y20" s="735"/>
      <c r="Z20" s="721"/>
    </row>
    <row r="21" spans="1:26" ht="57" customHeight="1" x14ac:dyDescent="0.2">
      <c r="B21" s="706" t="s">
        <v>858</v>
      </c>
      <c r="C21" s="706"/>
      <c r="D21" s="706"/>
      <c r="E21" s="706"/>
      <c r="F21" s="706"/>
      <c r="G21" s="706"/>
      <c r="H21" s="706"/>
      <c r="I21" s="706"/>
      <c r="J21" s="706"/>
      <c r="K21" s="706"/>
      <c r="L21" s="706"/>
      <c r="M21" s="706"/>
      <c r="N21" s="706"/>
      <c r="O21" s="706"/>
      <c r="P21" s="706"/>
      <c r="Q21" s="706"/>
      <c r="R21" s="706"/>
      <c r="S21" s="706"/>
      <c r="T21" s="706"/>
      <c r="U21" s="706"/>
      <c r="V21" s="706"/>
      <c r="W21" s="706"/>
      <c r="X21" s="706"/>
      <c r="Y21" s="706"/>
      <c r="Z21" s="721"/>
    </row>
    <row r="22" spans="1:26" ht="12.75" customHeight="1" x14ac:dyDescent="0.25">
      <c r="B22" s="267"/>
      <c r="C22" s="267"/>
      <c r="D22" s="267"/>
      <c r="E22" s="267"/>
      <c r="F22" s="266"/>
      <c r="G22" s="266"/>
    </row>
    <row r="24" spans="1:26" ht="46.5" customHeight="1" x14ac:dyDescent="0.2">
      <c r="A24" s="709" t="s">
        <v>857</v>
      </c>
      <c r="B24" s="710"/>
      <c r="C24" s="717"/>
      <c r="D24" s="1352" t="s">
        <v>856</v>
      </c>
      <c r="E24" s="1353"/>
      <c r="F24" s="1353"/>
      <c r="G24" s="1353"/>
      <c r="H24" s="1353"/>
      <c r="I24" s="1353"/>
      <c r="J24" s="1353"/>
      <c r="K24" s="1353"/>
      <c r="L24" s="1353"/>
      <c r="M24" s="1353"/>
      <c r="N24" s="1353"/>
      <c r="O24" s="1353"/>
      <c r="P24" s="1353"/>
      <c r="Q24" s="1354"/>
      <c r="R24" s="709" t="s">
        <v>855</v>
      </c>
      <c r="S24" s="710"/>
      <c r="T24" s="710"/>
      <c r="U24" s="710"/>
      <c r="V24" s="710"/>
      <c r="W24" s="749" t="s">
        <v>854</v>
      </c>
      <c r="X24" s="749"/>
      <c r="Y24" s="749"/>
      <c r="Z24" s="750"/>
    </row>
    <row r="25" spans="1:26" ht="3" customHeight="1" x14ac:dyDescent="0.25">
      <c r="A25" s="264"/>
      <c r="B25" s="264"/>
      <c r="C25" s="264"/>
      <c r="D25" s="264"/>
      <c r="E25" s="252"/>
      <c r="F25" s="252"/>
      <c r="G25" s="252"/>
      <c r="H25" s="252"/>
      <c r="I25" s="252"/>
      <c r="J25" s="252"/>
      <c r="K25" s="252"/>
      <c r="L25" s="252"/>
      <c r="M25" s="252"/>
      <c r="N25" s="251"/>
      <c r="O25" s="251"/>
      <c r="P25" s="250"/>
      <c r="Q25" s="252"/>
      <c r="R25" s="252"/>
      <c r="S25" s="251"/>
      <c r="T25" s="251"/>
      <c r="U25" s="250"/>
      <c r="V25" s="252"/>
      <c r="W25" s="252"/>
      <c r="X25" s="251"/>
      <c r="Y25" s="251"/>
      <c r="Z25" s="250"/>
    </row>
    <row r="26" spans="1:26" ht="51" customHeight="1" x14ac:dyDescent="0.2">
      <c r="A26" s="712" t="s">
        <v>853</v>
      </c>
      <c r="B26" s="713"/>
      <c r="C26" s="713"/>
      <c r="D26" s="748" t="s">
        <v>852</v>
      </c>
      <c r="E26" s="748"/>
      <c r="F26" s="748"/>
      <c r="G26" s="748"/>
      <c r="H26" s="748"/>
      <c r="I26" s="748"/>
      <c r="J26" s="748"/>
      <c r="K26" s="748"/>
      <c r="L26" s="748"/>
      <c r="M26" s="748"/>
      <c r="N26" s="748"/>
      <c r="O26" s="748"/>
      <c r="P26" s="748"/>
      <c r="Q26" s="748"/>
      <c r="R26" s="748"/>
      <c r="S26" s="748"/>
      <c r="T26" s="748"/>
      <c r="U26" s="748"/>
      <c r="V26" s="748"/>
      <c r="W26" s="748"/>
      <c r="X26" s="748"/>
      <c r="Y26" s="748"/>
      <c r="Z26" s="748"/>
    </row>
    <row r="27" spans="1:26" s="219" customFormat="1" ht="3.75" customHeight="1" x14ac:dyDescent="0.25">
      <c r="A27" s="256"/>
      <c r="B27" s="256"/>
      <c r="C27" s="263"/>
      <c r="D27" s="262"/>
      <c r="E27" s="260"/>
      <c r="F27" s="260"/>
      <c r="G27" s="260"/>
      <c r="H27" s="260"/>
      <c r="I27" s="261"/>
      <c r="J27" s="261"/>
      <c r="K27" s="260"/>
      <c r="L27" s="259"/>
      <c r="M27" s="259"/>
      <c r="N27" s="258"/>
      <c r="O27" s="258"/>
      <c r="P27" s="257"/>
      <c r="Q27" s="259"/>
      <c r="R27" s="259"/>
      <c r="S27" s="258"/>
      <c r="T27" s="258"/>
      <c r="U27" s="257"/>
      <c r="V27" s="259"/>
      <c r="W27" s="259"/>
      <c r="X27" s="258"/>
      <c r="Y27" s="258"/>
      <c r="Z27" s="257"/>
    </row>
    <row r="28" spans="1:26" ht="68.45" customHeight="1" x14ac:dyDescent="0.2">
      <c r="A28" s="709" t="s">
        <v>14</v>
      </c>
      <c r="B28" s="710"/>
      <c r="C28" s="710"/>
      <c r="D28" s="748" t="s">
        <v>851</v>
      </c>
      <c r="E28" s="748"/>
      <c r="F28" s="748"/>
      <c r="G28" s="748"/>
      <c r="H28" s="748"/>
      <c r="I28" s="748"/>
      <c r="J28" s="748"/>
      <c r="K28" s="748"/>
      <c r="L28" s="748"/>
      <c r="M28" s="748"/>
      <c r="N28" s="748"/>
      <c r="O28" s="748"/>
      <c r="P28" s="748"/>
      <c r="Q28" s="748"/>
      <c r="R28" s="748"/>
      <c r="S28" s="748"/>
      <c r="T28" s="748"/>
      <c r="U28" s="748"/>
      <c r="V28" s="748"/>
      <c r="W28" s="748"/>
      <c r="X28" s="748"/>
      <c r="Y28" s="748"/>
      <c r="Z28" s="748"/>
    </row>
    <row r="29" spans="1:26" ht="4.9000000000000004" customHeight="1" x14ac:dyDescent="0.25">
      <c r="A29" s="256"/>
      <c r="B29" s="256"/>
      <c r="C29" s="255"/>
      <c r="D29" s="254"/>
      <c r="E29" s="252"/>
      <c r="F29" s="252"/>
      <c r="G29" s="252"/>
      <c r="H29" s="252"/>
      <c r="I29" s="253"/>
      <c r="J29" s="253"/>
      <c r="K29" s="252"/>
      <c r="L29" s="249"/>
      <c r="M29" s="249"/>
      <c r="N29" s="251"/>
      <c r="O29" s="251"/>
      <c r="P29" s="250"/>
      <c r="Q29" s="249"/>
      <c r="R29" s="248"/>
      <c r="S29" s="248"/>
      <c r="T29" s="248"/>
      <c r="U29" s="248"/>
      <c r="V29" s="248"/>
      <c r="W29" s="248"/>
      <c r="X29" s="248"/>
      <c r="Y29" s="248"/>
      <c r="Z29" s="248"/>
    </row>
    <row r="30" spans="1:26" ht="48" customHeight="1" x14ac:dyDescent="0.2">
      <c r="A30" s="709" t="s">
        <v>850</v>
      </c>
      <c r="B30" s="710"/>
      <c r="C30" s="717"/>
      <c r="D30" s="748" t="s">
        <v>849</v>
      </c>
      <c r="E30" s="748"/>
      <c r="F30" s="748"/>
      <c r="G30" s="748"/>
      <c r="H30" s="748"/>
      <c r="I30" s="748"/>
      <c r="J30" s="748"/>
      <c r="K30" s="748"/>
      <c r="L30" s="748"/>
      <c r="M30" s="748"/>
      <c r="N30" s="748"/>
      <c r="O30" s="748"/>
      <c r="P30" s="748"/>
      <c r="Q30" s="748"/>
      <c r="R30" s="1335" t="s">
        <v>848</v>
      </c>
      <c r="S30" s="1336"/>
      <c r="T30" s="1336"/>
      <c r="U30" s="1336"/>
      <c r="V30" s="1337"/>
      <c r="W30" s="1332"/>
      <c r="X30" s="1333"/>
      <c r="Y30" s="1333"/>
      <c r="Z30" s="1334"/>
    </row>
    <row r="31" spans="1:26" ht="6.75" customHeight="1" x14ac:dyDescent="0.2">
      <c r="C31" s="192"/>
      <c r="D31" s="192"/>
      <c r="Q31" s="192"/>
      <c r="R31" s="192"/>
      <c r="V31" s="192"/>
      <c r="W31" s="192"/>
    </row>
    <row r="32" spans="1:26" ht="30.75" customHeight="1" x14ac:dyDescent="0.2">
      <c r="A32" s="730" t="s">
        <v>704</v>
      </c>
      <c r="B32" s="730"/>
      <c r="C32" s="730"/>
      <c r="D32" s="703">
        <f ca="1">+NOW()</f>
        <v>46050.665446064813</v>
      </c>
      <c r="E32" s="703"/>
      <c r="F32" s="703"/>
      <c r="G32" s="703"/>
      <c r="H32" s="703"/>
      <c r="I32" s="703"/>
      <c r="J32" s="703"/>
      <c r="K32" s="703"/>
      <c r="L32" s="703"/>
      <c r="M32" s="703"/>
      <c r="N32" s="703"/>
      <c r="O32" s="703"/>
      <c r="P32" s="703"/>
      <c r="Q32" s="703"/>
      <c r="R32" s="715" t="s">
        <v>847</v>
      </c>
      <c r="S32" s="715"/>
      <c r="T32" s="715"/>
      <c r="U32" s="715"/>
      <c r="V32" s="715"/>
      <c r="W32" s="704"/>
      <c r="X32" s="704"/>
      <c r="Y32" s="704"/>
      <c r="Z32" s="704"/>
    </row>
    <row r="33" spans="1:26" ht="19.899999999999999" customHeight="1" x14ac:dyDescent="0.2">
      <c r="A33" s="219"/>
      <c r="B33" s="246"/>
      <c r="C33" s="246"/>
      <c r="D33" s="246"/>
      <c r="E33" s="245"/>
      <c r="F33" s="245"/>
      <c r="G33" s="245"/>
      <c r="H33" s="245"/>
      <c r="J33" s="244"/>
      <c r="N33" s="243"/>
      <c r="O33" s="243"/>
      <c r="R33" s="192"/>
      <c r="V33" s="192"/>
      <c r="W33" s="192"/>
    </row>
    <row r="34" spans="1:26" ht="27.6" customHeight="1" x14ac:dyDescent="0.25">
      <c r="A34" s="707" t="s">
        <v>188</v>
      </c>
      <c r="B34" s="707"/>
      <c r="C34" s="707"/>
      <c r="D34" s="707"/>
      <c r="E34" s="707"/>
      <c r="F34" s="707"/>
      <c r="G34" s="707"/>
      <c r="H34" s="707"/>
      <c r="I34" s="707"/>
      <c r="J34" s="707"/>
      <c r="K34" s="707"/>
      <c r="L34" s="707"/>
      <c r="M34" s="707"/>
      <c r="N34" s="707"/>
      <c r="O34" s="707"/>
      <c r="P34" s="707"/>
      <c r="Q34" s="707"/>
      <c r="R34" s="707"/>
      <c r="S34" s="707"/>
      <c r="T34" s="707"/>
      <c r="U34" s="707"/>
      <c r="V34" s="707"/>
      <c r="W34" s="707"/>
      <c r="X34" s="707"/>
      <c r="Y34" s="707"/>
      <c r="Z34" s="707"/>
    </row>
    <row r="35" spans="1:26" ht="14.45" customHeight="1" x14ac:dyDescent="0.2">
      <c r="A35" s="219"/>
      <c r="B35" s="246"/>
      <c r="C35" s="246"/>
      <c r="D35" s="246"/>
      <c r="E35" s="245"/>
      <c r="F35" s="245"/>
      <c r="G35" s="245"/>
      <c r="H35" s="245"/>
      <c r="J35" s="244"/>
      <c r="N35" s="243"/>
      <c r="O35" s="243"/>
      <c r="R35" s="192"/>
      <c r="V35" s="192"/>
      <c r="W35" s="192"/>
    </row>
    <row r="36" spans="1:26" ht="49.5" customHeight="1" x14ac:dyDescent="0.2">
      <c r="A36" s="738" t="s">
        <v>846</v>
      </c>
      <c r="B36" s="738"/>
      <c r="C36" s="738"/>
      <c r="D36" s="1360"/>
      <c r="E36" s="1360"/>
      <c r="F36" s="1360"/>
      <c r="G36" s="1360"/>
      <c r="H36" s="1360"/>
      <c r="I36" s="1360"/>
      <c r="J36" s="1360"/>
      <c r="K36" s="1360"/>
      <c r="L36" s="1360"/>
      <c r="M36" s="1360"/>
      <c r="N36" s="1360"/>
      <c r="O36" s="1360"/>
      <c r="P36" s="1360"/>
      <c r="Q36" s="1360"/>
      <c r="R36" s="1360"/>
      <c r="S36" s="1360"/>
      <c r="T36" s="1360"/>
      <c r="U36" s="1360"/>
      <c r="V36" s="1360"/>
      <c r="W36" s="1360"/>
      <c r="X36" s="1360"/>
      <c r="Y36" s="1360"/>
      <c r="Z36" s="1360"/>
    </row>
    <row r="37" spans="1:26" ht="66" customHeight="1" x14ac:dyDescent="0.2">
      <c r="A37" s="738" t="s">
        <v>845</v>
      </c>
      <c r="B37" s="738"/>
      <c r="C37" s="738"/>
      <c r="D37" s="1360"/>
      <c r="E37" s="1360"/>
      <c r="F37" s="1360"/>
      <c r="G37" s="1360"/>
      <c r="H37" s="1360"/>
      <c r="I37" s="1360"/>
      <c r="J37" s="1360"/>
      <c r="K37" s="1360"/>
      <c r="L37" s="1360"/>
      <c r="M37" s="1360"/>
      <c r="N37" s="1360"/>
      <c r="O37" s="1360"/>
      <c r="P37" s="1360"/>
      <c r="Q37" s="1360"/>
      <c r="R37" s="1360"/>
      <c r="S37" s="1360"/>
      <c r="T37" s="1360"/>
      <c r="U37" s="1360"/>
      <c r="V37" s="1360"/>
      <c r="W37" s="1360"/>
      <c r="X37" s="1360"/>
      <c r="Y37" s="1360"/>
      <c r="Z37" s="1360"/>
    </row>
    <row r="38" spans="1:26" ht="22.9" customHeight="1" x14ac:dyDescent="0.2">
      <c r="A38" s="247"/>
      <c r="B38" s="247"/>
      <c r="C38" s="247"/>
      <c r="D38" s="246"/>
      <c r="E38" s="245"/>
      <c r="F38" s="245"/>
      <c r="G38" s="245"/>
      <c r="H38" s="245"/>
      <c r="J38" s="244"/>
      <c r="N38" s="243"/>
      <c r="O38" s="243"/>
      <c r="S38" s="243"/>
      <c r="T38" s="243"/>
      <c r="X38" s="243"/>
      <c r="Y38" s="243"/>
    </row>
    <row r="39" spans="1:26" ht="12.75" customHeight="1" x14ac:dyDescent="0.2">
      <c r="A39" s="219"/>
      <c r="B39" s="214"/>
      <c r="C39" s="192"/>
      <c r="D39" s="192"/>
      <c r="E39" s="242"/>
      <c r="F39" s="242"/>
      <c r="G39" s="193"/>
      <c r="H39" s="193"/>
      <c r="I39" s="193"/>
      <c r="J39" s="193"/>
      <c r="K39" s="192"/>
      <c r="L39" s="192"/>
      <c r="M39" s="192"/>
      <c r="Q39" s="192"/>
      <c r="R39" s="192"/>
      <c r="V39" s="192"/>
      <c r="W39" s="192"/>
    </row>
    <row r="40" spans="1:26" ht="30.75" customHeight="1" x14ac:dyDescent="0.2">
      <c r="A40" s="727" t="s">
        <v>844</v>
      </c>
      <c r="B40" s="728"/>
      <c r="C40" s="728"/>
      <c r="D40" s="728"/>
      <c r="E40" s="728"/>
      <c r="F40" s="728"/>
      <c r="G40" s="728"/>
      <c r="H40" s="728"/>
      <c r="I40" s="728"/>
      <c r="J40" s="728"/>
      <c r="K40" s="729"/>
      <c r="L40" s="718" t="s">
        <v>843</v>
      </c>
      <c r="M40" s="719"/>
      <c r="N40" s="719"/>
      <c r="O40" s="719"/>
      <c r="P40" s="720"/>
      <c r="Q40" s="718" t="s">
        <v>842</v>
      </c>
      <c r="R40" s="719"/>
      <c r="S40" s="719"/>
      <c r="T40" s="719"/>
      <c r="U40" s="720"/>
      <c r="V40" s="718" t="s">
        <v>841</v>
      </c>
      <c r="W40" s="719"/>
      <c r="X40" s="719"/>
      <c r="Y40" s="719"/>
      <c r="Z40" s="720"/>
    </row>
    <row r="41" spans="1:26" s="238" customFormat="1" ht="66.75" customHeight="1" x14ac:dyDescent="0.25">
      <c r="A41" s="241" t="s">
        <v>719</v>
      </c>
      <c r="B41" s="241" t="s">
        <v>720</v>
      </c>
      <c r="C41" s="241" t="s">
        <v>721</v>
      </c>
      <c r="D41" s="241" t="s">
        <v>722</v>
      </c>
      <c r="E41" s="241" t="s">
        <v>723</v>
      </c>
      <c r="F41" s="241" t="s">
        <v>724</v>
      </c>
      <c r="G41" s="241" t="s">
        <v>725</v>
      </c>
      <c r="H41" s="241" t="s">
        <v>726</v>
      </c>
      <c r="I41" s="240" t="s">
        <v>145</v>
      </c>
      <c r="J41" s="240" t="s">
        <v>727</v>
      </c>
      <c r="K41" s="240" t="s">
        <v>728</v>
      </c>
      <c r="L41" s="204" t="s">
        <v>840</v>
      </c>
      <c r="M41" s="204" t="s">
        <v>839</v>
      </c>
      <c r="N41" s="203" t="s">
        <v>838</v>
      </c>
      <c r="O41" s="203" t="s">
        <v>837</v>
      </c>
      <c r="P41" s="239" t="s">
        <v>836</v>
      </c>
      <c r="Q41" s="204" t="s">
        <v>840</v>
      </c>
      <c r="R41" s="204" t="s">
        <v>839</v>
      </c>
      <c r="S41" s="203" t="s">
        <v>838</v>
      </c>
      <c r="T41" s="203" t="s">
        <v>837</v>
      </c>
      <c r="U41" s="239" t="s">
        <v>836</v>
      </c>
      <c r="V41" s="204" t="s">
        <v>840</v>
      </c>
      <c r="W41" s="204" t="s">
        <v>839</v>
      </c>
      <c r="X41" s="203" t="s">
        <v>838</v>
      </c>
      <c r="Y41" s="203" t="s">
        <v>837</v>
      </c>
      <c r="Z41" s="239" t="s">
        <v>836</v>
      </c>
    </row>
    <row r="42" spans="1:26" s="237" customFormat="1" ht="23.25" customHeight="1" x14ac:dyDescent="0.25">
      <c r="A42" s="1347">
        <v>1</v>
      </c>
      <c r="B42" s="1357" t="s">
        <v>68</v>
      </c>
      <c r="C42" s="1341">
        <v>0.2</v>
      </c>
      <c r="D42" s="1327" t="s">
        <v>835</v>
      </c>
      <c r="E42" s="1347" t="s">
        <v>729</v>
      </c>
      <c r="F42" s="1345" t="s">
        <v>834</v>
      </c>
      <c r="G42" s="1343">
        <v>0.1</v>
      </c>
      <c r="H42" s="234" t="s">
        <v>208</v>
      </c>
      <c r="I42" s="236">
        <v>46024</v>
      </c>
      <c r="J42" s="236">
        <v>46387</v>
      </c>
      <c r="K42" s="235">
        <f>IF(OR(ISERROR(J42-I42),I42=0,J42=0)," ",J42-I42)</f>
        <v>363</v>
      </c>
      <c r="L42" s="1343"/>
      <c r="M42" s="1341">
        <f>SUMPRODUCT(G42:G45,L42:L45)</f>
        <v>0</v>
      </c>
      <c r="N42" s="1343"/>
      <c r="O42" s="1341">
        <f>SUMPRODUCT(G42:G45,N42:N45)</f>
        <v>0</v>
      </c>
      <c r="P42" s="1355"/>
      <c r="Q42" s="1343"/>
      <c r="R42" s="1341">
        <f>SUMPRODUCT(G42:G45,Q42:Q45)</f>
        <v>0</v>
      </c>
      <c r="S42" s="1343"/>
      <c r="T42" s="1341">
        <f>SUMPRODUCT(G42:G45,S42:S45)</f>
        <v>0</v>
      </c>
      <c r="U42" s="1355"/>
      <c r="V42" s="1343"/>
      <c r="W42" s="1341">
        <f>SUMPRODUCT(G42:G45,V42:V45)</f>
        <v>0</v>
      </c>
      <c r="X42" s="1343"/>
      <c r="Y42" s="1341">
        <f>SUMPRODUCT(G42:G45,X42:X45)</f>
        <v>0</v>
      </c>
      <c r="Z42" s="1355"/>
    </row>
    <row r="43" spans="1:26" s="237" customFormat="1" ht="31.5" customHeight="1" x14ac:dyDescent="0.25">
      <c r="A43" s="1350"/>
      <c r="B43" s="1358"/>
      <c r="C43" s="1342"/>
      <c r="D43" s="1328"/>
      <c r="E43" s="1348"/>
      <c r="F43" s="1346"/>
      <c r="G43" s="1344"/>
      <c r="H43" s="234" t="s">
        <v>730</v>
      </c>
      <c r="I43" s="233"/>
      <c r="J43" s="233"/>
      <c r="K43" s="233"/>
      <c r="L43" s="1344"/>
      <c r="M43" s="1342"/>
      <c r="N43" s="1344"/>
      <c r="O43" s="1342"/>
      <c r="P43" s="1356"/>
      <c r="Q43" s="1344"/>
      <c r="R43" s="1342"/>
      <c r="S43" s="1344"/>
      <c r="T43" s="1342"/>
      <c r="U43" s="1356"/>
      <c r="V43" s="1344"/>
      <c r="W43" s="1342"/>
      <c r="X43" s="1344"/>
      <c r="Y43" s="1342"/>
      <c r="Z43" s="1356"/>
    </row>
    <row r="44" spans="1:26" s="237" customFormat="1" ht="30" customHeight="1" x14ac:dyDescent="0.25">
      <c r="A44" s="1350"/>
      <c r="B44" s="1358"/>
      <c r="C44" s="1342"/>
      <c r="D44" s="1328"/>
      <c r="E44" s="1347" t="s">
        <v>731</v>
      </c>
      <c r="F44" s="1345" t="s">
        <v>833</v>
      </c>
      <c r="G44" s="1343">
        <v>0.1</v>
      </c>
      <c r="H44" s="234" t="s">
        <v>208</v>
      </c>
      <c r="I44" s="236">
        <v>46024</v>
      </c>
      <c r="J44" s="236">
        <v>46387</v>
      </c>
      <c r="K44" s="235">
        <f>IF(OR(ISERROR(J44-I44),I44=0,J44=0)," ",J44-I44)</f>
        <v>363</v>
      </c>
      <c r="L44" s="1343"/>
      <c r="M44" s="1342"/>
      <c r="N44" s="1343"/>
      <c r="O44" s="1342"/>
      <c r="P44" s="1355"/>
      <c r="Q44" s="1343"/>
      <c r="R44" s="1342"/>
      <c r="S44" s="1343"/>
      <c r="T44" s="1342"/>
      <c r="U44" s="1355"/>
      <c r="V44" s="1343"/>
      <c r="W44" s="1342"/>
      <c r="X44" s="1343"/>
      <c r="Y44" s="1342"/>
      <c r="Z44" s="1355"/>
    </row>
    <row r="45" spans="1:26" s="237" customFormat="1" ht="17.25" customHeight="1" x14ac:dyDescent="0.25">
      <c r="A45" s="1350"/>
      <c r="B45" s="1359"/>
      <c r="C45" s="1342"/>
      <c r="D45" s="1328"/>
      <c r="E45" s="1348"/>
      <c r="F45" s="1346"/>
      <c r="G45" s="1344"/>
      <c r="H45" s="234" t="s">
        <v>730</v>
      </c>
      <c r="I45" s="233"/>
      <c r="J45" s="233"/>
      <c r="K45" s="233"/>
      <c r="L45" s="1344"/>
      <c r="M45" s="1342"/>
      <c r="N45" s="1344"/>
      <c r="O45" s="1342"/>
      <c r="P45" s="1356"/>
      <c r="Q45" s="1344"/>
      <c r="R45" s="1342"/>
      <c r="S45" s="1344"/>
      <c r="T45" s="1342"/>
      <c r="U45" s="1356"/>
      <c r="V45" s="1344"/>
      <c r="W45" s="1342"/>
      <c r="X45" s="1344"/>
      <c r="Y45" s="1342"/>
      <c r="Z45" s="1356"/>
    </row>
    <row r="46" spans="1:26" ht="23.25" customHeight="1" x14ac:dyDescent="0.2">
      <c r="A46" s="711">
        <v>2</v>
      </c>
      <c r="B46" s="736" t="s">
        <v>832</v>
      </c>
      <c r="C46" s="693">
        <v>0.2</v>
      </c>
      <c r="D46" s="716" t="s">
        <v>831</v>
      </c>
      <c r="E46" s="711" t="s">
        <v>737</v>
      </c>
      <c r="F46" s="705" t="s">
        <v>830</v>
      </c>
      <c r="G46" s="1338">
        <v>0.08</v>
      </c>
      <c r="H46" s="234" t="s">
        <v>208</v>
      </c>
      <c r="I46" s="236">
        <v>46024</v>
      </c>
      <c r="J46" s="236">
        <v>46129</v>
      </c>
      <c r="K46" s="235">
        <f>IF(OR(ISERROR(J46-I46),I46=0,J46=0)," ",J46-I46)</f>
        <v>105</v>
      </c>
      <c r="L46" s="1338"/>
      <c r="M46" s="693">
        <f>SUMPRODUCT(G46:G51,L46:L51)</f>
        <v>0</v>
      </c>
      <c r="N46" s="1338"/>
      <c r="O46" s="693">
        <f>SUMPRODUCT(G46:G51,N46:N51)</f>
        <v>0</v>
      </c>
      <c r="P46" s="1351"/>
      <c r="Q46" s="1338"/>
      <c r="R46" s="693">
        <f>SUMPRODUCT(G46:G51,Q46:Q51)</f>
        <v>0</v>
      </c>
      <c r="S46" s="1338"/>
      <c r="T46" s="693">
        <f>SUMPRODUCT(G46:G51,S46:S51)</f>
        <v>0</v>
      </c>
      <c r="U46" s="1351"/>
      <c r="V46" s="1338"/>
      <c r="W46" s="693">
        <f>SUMPRODUCT(G46:G51,V46:V51)</f>
        <v>0</v>
      </c>
      <c r="X46" s="1338"/>
      <c r="Y46" s="693">
        <f>SUMPRODUCT(G46:G51,X46:X51)</f>
        <v>0</v>
      </c>
      <c r="Z46" s="1351"/>
    </row>
    <row r="47" spans="1:26" ht="23.25" customHeight="1" x14ac:dyDescent="0.2">
      <c r="A47" s="711"/>
      <c r="B47" s="736"/>
      <c r="C47" s="693"/>
      <c r="D47" s="716"/>
      <c r="E47" s="711"/>
      <c r="F47" s="705"/>
      <c r="G47" s="1338"/>
      <c r="H47" s="234" t="s">
        <v>730</v>
      </c>
      <c r="I47" s="233"/>
      <c r="J47" s="233"/>
      <c r="K47" s="233"/>
      <c r="L47" s="1338"/>
      <c r="M47" s="694"/>
      <c r="N47" s="1338"/>
      <c r="O47" s="694"/>
      <c r="P47" s="1351"/>
      <c r="Q47" s="1338"/>
      <c r="R47" s="694"/>
      <c r="S47" s="1338"/>
      <c r="T47" s="694"/>
      <c r="U47" s="1351"/>
      <c r="V47" s="1338"/>
      <c r="W47" s="694"/>
      <c r="X47" s="1338"/>
      <c r="Y47" s="694"/>
      <c r="Z47" s="1351"/>
    </row>
    <row r="48" spans="1:26" ht="23.25" customHeight="1" x14ac:dyDescent="0.2">
      <c r="A48" s="711"/>
      <c r="B48" s="736"/>
      <c r="C48" s="693"/>
      <c r="D48" s="716"/>
      <c r="E48" s="711" t="s">
        <v>738</v>
      </c>
      <c r="F48" s="705" t="s">
        <v>829</v>
      </c>
      <c r="G48" s="1338">
        <v>0.06</v>
      </c>
      <c r="H48" s="234" t="s">
        <v>208</v>
      </c>
      <c r="I48" s="236">
        <v>46132</v>
      </c>
      <c r="J48" s="236">
        <v>46264</v>
      </c>
      <c r="K48" s="235">
        <f>IF(OR(ISERROR(J48-I48),I48=0,J48=0)," ",J48-I48)</f>
        <v>132</v>
      </c>
      <c r="L48" s="1338"/>
      <c r="M48" s="694"/>
      <c r="N48" s="1338"/>
      <c r="O48" s="694"/>
      <c r="P48" s="1351"/>
      <c r="Q48" s="1338"/>
      <c r="R48" s="694"/>
      <c r="S48" s="1338"/>
      <c r="T48" s="694"/>
      <c r="U48" s="1351"/>
      <c r="V48" s="1338"/>
      <c r="W48" s="694"/>
      <c r="X48" s="1338"/>
      <c r="Y48" s="694"/>
      <c r="Z48" s="1351"/>
    </row>
    <row r="49" spans="1:26" ht="23.25" customHeight="1" x14ac:dyDescent="0.2">
      <c r="A49" s="711"/>
      <c r="B49" s="736"/>
      <c r="C49" s="693"/>
      <c r="D49" s="716"/>
      <c r="E49" s="711"/>
      <c r="F49" s="705"/>
      <c r="G49" s="1338"/>
      <c r="H49" s="234" t="s">
        <v>730</v>
      </c>
      <c r="I49" s="233"/>
      <c r="J49" s="233"/>
      <c r="K49" s="233"/>
      <c r="L49" s="1338"/>
      <c r="M49" s="694"/>
      <c r="N49" s="1338"/>
      <c r="O49" s="694"/>
      <c r="P49" s="1351"/>
      <c r="Q49" s="1338"/>
      <c r="R49" s="694"/>
      <c r="S49" s="1338"/>
      <c r="T49" s="694"/>
      <c r="U49" s="1351"/>
      <c r="V49" s="1338"/>
      <c r="W49" s="694"/>
      <c r="X49" s="1338"/>
      <c r="Y49" s="694"/>
      <c r="Z49" s="1351"/>
    </row>
    <row r="50" spans="1:26" ht="23.25" customHeight="1" x14ac:dyDescent="0.2">
      <c r="A50" s="711"/>
      <c r="B50" s="736"/>
      <c r="C50" s="693"/>
      <c r="D50" s="716"/>
      <c r="E50" s="711" t="s">
        <v>739</v>
      </c>
      <c r="F50" s="705" t="s">
        <v>828</v>
      </c>
      <c r="G50" s="1338">
        <v>0.06</v>
      </c>
      <c r="H50" s="234" t="s">
        <v>208</v>
      </c>
      <c r="I50" s="236">
        <v>46266</v>
      </c>
      <c r="J50" s="236">
        <v>46387</v>
      </c>
      <c r="K50" s="235">
        <f>IF(OR(ISERROR(J50-I50),I50=0,J50=0)," ",J50-I50)</f>
        <v>121</v>
      </c>
      <c r="L50" s="1338"/>
      <c r="M50" s="694"/>
      <c r="N50" s="1338"/>
      <c r="O50" s="694"/>
      <c r="P50" s="1351"/>
      <c r="Q50" s="1338"/>
      <c r="R50" s="694"/>
      <c r="S50" s="1338"/>
      <c r="T50" s="694"/>
      <c r="U50" s="1351"/>
      <c r="V50" s="1338"/>
      <c r="W50" s="694"/>
      <c r="X50" s="1338"/>
      <c r="Y50" s="694"/>
      <c r="Z50" s="1351"/>
    </row>
    <row r="51" spans="1:26" ht="23.25" customHeight="1" x14ac:dyDescent="0.2">
      <c r="A51" s="711"/>
      <c r="B51" s="736"/>
      <c r="C51" s="693"/>
      <c r="D51" s="716"/>
      <c r="E51" s="711"/>
      <c r="F51" s="705"/>
      <c r="G51" s="1338"/>
      <c r="H51" s="234" t="s">
        <v>730</v>
      </c>
      <c r="I51" s="233"/>
      <c r="J51" s="233"/>
      <c r="K51" s="233"/>
      <c r="L51" s="1338"/>
      <c r="M51" s="694"/>
      <c r="N51" s="1338"/>
      <c r="O51" s="694"/>
      <c r="P51" s="1351"/>
      <c r="Q51" s="1338"/>
      <c r="R51" s="694"/>
      <c r="S51" s="1338"/>
      <c r="T51" s="694"/>
      <c r="U51" s="1351"/>
      <c r="V51" s="1338"/>
      <c r="W51" s="694"/>
      <c r="X51" s="1338"/>
      <c r="Y51" s="694"/>
      <c r="Z51" s="1351"/>
    </row>
    <row r="52" spans="1:26" ht="23.25" customHeight="1" x14ac:dyDescent="0.2">
      <c r="A52" s="711">
        <v>3</v>
      </c>
      <c r="B52" s="736" t="s">
        <v>827</v>
      </c>
      <c r="C52" s="693">
        <v>0.2</v>
      </c>
      <c r="D52" s="716" t="s">
        <v>826</v>
      </c>
      <c r="E52" s="711" t="s">
        <v>742</v>
      </c>
      <c r="F52" s="705" t="s">
        <v>825</v>
      </c>
      <c r="G52" s="1338">
        <v>0.08</v>
      </c>
      <c r="H52" s="234" t="s">
        <v>208</v>
      </c>
      <c r="I52" s="236">
        <v>46024</v>
      </c>
      <c r="J52" s="236">
        <v>46387</v>
      </c>
      <c r="K52" s="235">
        <f>IF(OR(ISERROR(J52-I52),I52=0,J52=0)," ",J52-I52)</f>
        <v>363</v>
      </c>
      <c r="L52" s="1338"/>
      <c r="M52" s="693">
        <f>SUMPRODUCT(G52:G57,L52:L57)</f>
        <v>0</v>
      </c>
      <c r="N52" s="1338"/>
      <c r="O52" s="693">
        <f>SUMPRODUCT(G52:G57,N52:N57)</f>
        <v>0</v>
      </c>
      <c r="P52" s="1351"/>
      <c r="Q52" s="1338"/>
      <c r="R52" s="693">
        <f>SUMPRODUCT(G52:G57,Q52:Q57)</f>
        <v>0</v>
      </c>
      <c r="S52" s="1338"/>
      <c r="T52" s="693">
        <f>SUMPRODUCT(G52:G57,S52:S57)</f>
        <v>0</v>
      </c>
      <c r="U52" s="1351"/>
      <c r="V52" s="1338"/>
      <c r="W52" s="693">
        <f>SUMPRODUCT(G52:G57,V52:V57)</f>
        <v>0</v>
      </c>
      <c r="X52" s="1338"/>
      <c r="Y52" s="693">
        <f>SUMPRODUCT(G52:G57,X52:X57)</f>
        <v>0</v>
      </c>
      <c r="Z52" s="1351"/>
    </row>
    <row r="53" spans="1:26" ht="23.25" customHeight="1" x14ac:dyDescent="0.2">
      <c r="A53" s="711"/>
      <c r="B53" s="736"/>
      <c r="C53" s="693"/>
      <c r="D53" s="716"/>
      <c r="E53" s="711"/>
      <c r="F53" s="705"/>
      <c r="G53" s="1338"/>
      <c r="H53" s="234" t="s">
        <v>730</v>
      </c>
      <c r="I53" s="233"/>
      <c r="J53" s="233"/>
      <c r="K53" s="233"/>
      <c r="L53" s="1338"/>
      <c r="M53" s="694"/>
      <c r="N53" s="1338"/>
      <c r="O53" s="694"/>
      <c r="P53" s="1351"/>
      <c r="Q53" s="1338"/>
      <c r="R53" s="694"/>
      <c r="S53" s="1338"/>
      <c r="T53" s="694"/>
      <c r="U53" s="1351"/>
      <c r="V53" s="1338"/>
      <c r="W53" s="694"/>
      <c r="X53" s="1338"/>
      <c r="Y53" s="694"/>
      <c r="Z53" s="1351"/>
    </row>
    <row r="54" spans="1:26" ht="23.25" customHeight="1" x14ac:dyDescent="0.2">
      <c r="A54" s="711"/>
      <c r="B54" s="736"/>
      <c r="C54" s="693"/>
      <c r="D54" s="716"/>
      <c r="E54" s="711" t="s">
        <v>743</v>
      </c>
      <c r="F54" s="705" t="s">
        <v>824</v>
      </c>
      <c r="G54" s="1338">
        <v>0.06</v>
      </c>
      <c r="H54" s="234" t="s">
        <v>208</v>
      </c>
      <c r="I54" s="236">
        <v>46024</v>
      </c>
      <c r="J54" s="236">
        <v>46387</v>
      </c>
      <c r="K54" s="235">
        <f>IF(OR(ISERROR(J54-I54),I54=0,J54=0)," ",J54-I54)</f>
        <v>363</v>
      </c>
      <c r="L54" s="1338"/>
      <c r="M54" s="694"/>
      <c r="N54" s="1338"/>
      <c r="O54" s="694"/>
      <c r="P54" s="1351"/>
      <c r="Q54" s="1338"/>
      <c r="R54" s="694"/>
      <c r="S54" s="1338"/>
      <c r="T54" s="694"/>
      <c r="U54" s="1351"/>
      <c r="V54" s="1338"/>
      <c r="W54" s="694"/>
      <c r="X54" s="1338"/>
      <c r="Y54" s="694"/>
      <c r="Z54" s="1351"/>
    </row>
    <row r="55" spans="1:26" ht="23.25" customHeight="1" x14ac:dyDescent="0.2">
      <c r="A55" s="711"/>
      <c r="B55" s="736"/>
      <c r="C55" s="693"/>
      <c r="D55" s="716"/>
      <c r="E55" s="711"/>
      <c r="F55" s="705"/>
      <c r="G55" s="1338"/>
      <c r="H55" s="234" t="s">
        <v>730</v>
      </c>
      <c r="I55" s="233"/>
      <c r="J55" s="233"/>
      <c r="K55" s="233"/>
      <c r="L55" s="1338"/>
      <c r="M55" s="694"/>
      <c r="N55" s="1338"/>
      <c r="O55" s="694"/>
      <c r="P55" s="1351"/>
      <c r="Q55" s="1338"/>
      <c r="R55" s="694"/>
      <c r="S55" s="1338"/>
      <c r="T55" s="694"/>
      <c r="U55" s="1351"/>
      <c r="V55" s="1338"/>
      <c r="W55" s="694"/>
      <c r="X55" s="1338"/>
      <c r="Y55" s="694"/>
      <c r="Z55" s="1351"/>
    </row>
    <row r="56" spans="1:26" ht="23.25" customHeight="1" x14ac:dyDescent="0.2">
      <c r="A56" s="711"/>
      <c r="B56" s="736"/>
      <c r="C56" s="693"/>
      <c r="D56" s="716"/>
      <c r="E56" s="711" t="s">
        <v>744</v>
      </c>
      <c r="F56" s="705" t="s">
        <v>823</v>
      </c>
      <c r="G56" s="1338">
        <v>0.06</v>
      </c>
      <c r="H56" s="234" t="s">
        <v>208</v>
      </c>
      <c r="I56" s="236">
        <v>46024</v>
      </c>
      <c r="J56" s="236">
        <v>46387</v>
      </c>
      <c r="K56" s="235">
        <f>IF(OR(ISERROR(J56-I56),I56=0,J56=0)," ",J56-I56)</f>
        <v>363</v>
      </c>
      <c r="L56" s="1338"/>
      <c r="M56" s="694"/>
      <c r="N56" s="1338"/>
      <c r="O56" s="694"/>
      <c r="P56" s="1351"/>
      <c r="Q56" s="1338"/>
      <c r="R56" s="694"/>
      <c r="S56" s="1338"/>
      <c r="T56" s="694"/>
      <c r="U56" s="1351"/>
      <c r="V56" s="1338"/>
      <c r="W56" s="694"/>
      <c r="X56" s="1338"/>
      <c r="Y56" s="694"/>
      <c r="Z56" s="1351"/>
    </row>
    <row r="57" spans="1:26" ht="23.25" customHeight="1" x14ac:dyDescent="0.2">
      <c r="A57" s="711"/>
      <c r="B57" s="736"/>
      <c r="C57" s="693"/>
      <c r="D57" s="716"/>
      <c r="E57" s="711"/>
      <c r="F57" s="705"/>
      <c r="G57" s="1338"/>
      <c r="H57" s="234" t="s">
        <v>730</v>
      </c>
      <c r="I57" s="233"/>
      <c r="J57" s="233"/>
      <c r="K57" s="233"/>
      <c r="L57" s="1338"/>
      <c r="M57" s="694"/>
      <c r="N57" s="1338"/>
      <c r="O57" s="694"/>
      <c r="P57" s="1351"/>
      <c r="Q57" s="1338"/>
      <c r="R57" s="694"/>
      <c r="S57" s="1338"/>
      <c r="T57" s="694"/>
      <c r="U57" s="1351"/>
      <c r="V57" s="1338"/>
      <c r="W57" s="694"/>
      <c r="X57" s="1338"/>
      <c r="Y57" s="694"/>
      <c r="Z57" s="1351"/>
    </row>
    <row r="58" spans="1:26" s="237" customFormat="1" ht="23.25" customHeight="1" x14ac:dyDescent="0.25">
      <c r="A58" s="711">
        <v>4</v>
      </c>
      <c r="B58" s="736" t="s">
        <v>822</v>
      </c>
      <c r="C58" s="693">
        <v>0.15</v>
      </c>
      <c r="D58" s="716" t="s">
        <v>821</v>
      </c>
      <c r="E58" s="711" t="s">
        <v>747</v>
      </c>
      <c r="F58" s="705" t="s">
        <v>820</v>
      </c>
      <c r="G58" s="1338">
        <v>0.15</v>
      </c>
      <c r="H58" s="234" t="s">
        <v>208</v>
      </c>
      <c r="I58" s="236">
        <v>46024</v>
      </c>
      <c r="J58" s="236">
        <v>46387</v>
      </c>
      <c r="K58" s="235">
        <f>IF(OR(ISERROR(J58-I58),I58=0,J58=0)," ",J58-I58)</f>
        <v>363</v>
      </c>
      <c r="L58" s="1338"/>
      <c r="M58" s="693">
        <f>SUMPRODUCT(G58:G59,L58:L59)</f>
        <v>0</v>
      </c>
      <c r="N58" s="1338"/>
      <c r="O58" s="693">
        <f>SUMPRODUCT(G58:G59,N58:N59)</f>
        <v>0</v>
      </c>
      <c r="P58" s="1351"/>
      <c r="Q58" s="1338"/>
      <c r="R58" s="693">
        <f>SUMPRODUCT(G58:G59,Q58:Q59)</f>
        <v>0</v>
      </c>
      <c r="S58" s="1338"/>
      <c r="T58" s="693">
        <f>SUMPRODUCT(G58:G59,S58:S59)</f>
        <v>0</v>
      </c>
      <c r="U58" s="1351"/>
      <c r="V58" s="1338"/>
      <c r="W58" s="693">
        <f>SUMPRODUCT(G58:G59,V58:V59)</f>
        <v>0</v>
      </c>
      <c r="X58" s="1338"/>
      <c r="Y58" s="693">
        <f>SUMPRODUCT(G58:G59,X58:X59)</f>
        <v>0</v>
      </c>
      <c r="Z58" s="1351"/>
    </row>
    <row r="59" spans="1:26" s="237" customFormat="1" ht="68.25" customHeight="1" x14ac:dyDescent="0.25">
      <c r="A59" s="711"/>
      <c r="B59" s="736"/>
      <c r="C59" s="693"/>
      <c r="D59" s="716"/>
      <c r="E59" s="711"/>
      <c r="F59" s="705"/>
      <c r="G59" s="1338"/>
      <c r="H59" s="234" t="s">
        <v>730</v>
      </c>
      <c r="I59" s="233"/>
      <c r="J59" s="233"/>
      <c r="K59" s="233"/>
      <c r="L59" s="1338"/>
      <c r="M59" s="694"/>
      <c r="N59" s="1338"/>
      <c r="O59" s="694"/>
      <c r="P59" s="1351"/>
      <c r="Q59" s="1338"/>
      <c r="R59" s="694"/>
      <c r="S59" s="1338"/>
      <c r="T59" s="694"/>
      <c r="U59" s="1351"/>
      <c r="V59" s="1338"/>
      <c r="W59" s="694"/>
      <c r="X59" s="1338"/>
      <c r="Y59" s="694"/>
      <c r="Z59" s="1351"/>
    </row>
    <row r="60" spans="1:26" ht="23.25" customHeight="1" x14ac:dyDescent="0.2">
      <c r="A60" s="711">
        <v>5</v>
      </c>
      <c r="B60" s="736" t="s">
        <v>819</v>
      </c>
      <c r="C60" s="693">
        <v>0.15</v>
      </c>
      <c r="D60" s="716" t="s">
        <v>818</v>
      </c>
      <c r="E60" s="711" t="s">
        <v>814</v>
      </c>
      <c r="F60" s="705" t="s">
        <v>817</v>
      </c>
      <c r="G60" s="1338">
        <v>0.15</v>
      </c>
      <c r="H60" s="234" t="s">
        <v>208</v>
      </c>
      <c r="I60" s="236">
        <v>46024</v>
      </c>
      <c r="J60" s="236">
        <v>46387</v>
      </c>
      <c r="K60" s="235">
        <f>IF(OR(ISERROR(J60-I60),I60=0,J60=0)," ",J60-I60)</f>
        <v>363</v>
      </c>
      <c r="L60" s="1338"/>
      <c r="M60" s="693">
        <f>SUMPRODUCT(G60:G61,L60:L61)</f>
        <v>0</v>
      </c>
      <c r="N60" s="1338"/>
      <c r="O60" s="693">
        <f>SUMPRODUCT(G60:G61,N60:N61)</f>
        <v>0</v>
      </c>
      <c r="P60" s="1351"/>
      <c r="Q60" s="1338"/>
      <c r="R60" s="693">
        <f>SUMPRODUCT(G60:G61,Q60:Q61)</f>
        <v>0</v>
      </c>
      <c r="S60" s="1338"/>
      <c r="T60" s="693">
        <f>SUMPRODUCT(G60:G61,S60:S61)</f>
        <v>0</v>
      </c>
      <c r="U60" s="1351"/>
      <c r="V60" s="1338"/>
      <c r="W60" s="693">
        <f>SUMPRODUCT(G60:G61,V60:V61)</f>
        <v>0</v>
      </c>
      <c r="X60" s="1338"/>
      <c r="Y60" s="693">
        <f>SUMPRODUCT(G60:G61,X60:X61)</f>
        <v>0</v>
      </c>
      <c r="Z60" s="1351"/>
    </row>
    <row r="61" spans="1:26" ht="48.75" customHeight="1" x14ac:dyDescent="0.2">
      <c r="A61" s="711"/>
      <c r="B61" s="736"/>
      <c r="C61" s="693"/>
      <c r="D61" s="716"/>
      <c r="E61" s="711"/>
      <c r="F61" s="705"/>
      <c r="G61" s="1338"/>
      <c r="H61" s="234" t="s">
        <v>730</v>
      </c>
      <c r="I61" s="233"/>
      <c r="J61" s="233"/>
      <c r="K61" s="233"/>
      <c r="L61" s="1338"/>
      <c r="M61" s="694"/>
      <c r="N61" s="1338"/>
      <c r="O61" s="694"/>
      <c r="P61" s="1351"/>
      <c r="Q61" s="1338"/>
      <c r="R61" s="694"/>
      <c r="S61" s="1338"/>
      <c r="T61" s="694"/>
      <c r="U61" s="1351"/>
      <c r="V61" s="1338"/>
      <c r="W61" s="694"/>
      <c r="X61" s="1338"/>
      <c r="Y61" s="694"/>
      <c r="Z61" s="1351"/>
    </row>
    <row r="62" spans="1:26" ht="23.25" customHeight="1" x14ac:dyDescent="0.2">
      <c r="A62" s="711">
        <v>6</v>
      </c>
      <c r="B62" s="736" t="s">
        <v>816</v>
      </c>
      <c r="C62" s="693">
        <v>0.1</v>
      </c>
      <c r="D62" s="716" t="s">
        <v>815</v>
      </c>
      <c r="E62" s="711" t="s">
        <v>814</v>
      </c>
      <c r="F62" s="705" t="s">
        <v>813</v>
      </c>
      <c r="G62" s="1338">
        <v>0.1</v>
      </c>
      <c r="H62" s="234" t="s">
        <v>208</v>
      </c>
      <c r="I62" s="236">
        <v>46024</v>
      </c>
      <c r="J62" s="236">
        <v>46387</v>
      </c>
      <c r="K62" s="235">
        <f>IF(OR(ISERROR(J62-I62),I62=0,J62=0)," ",J62-I62)</f>
        <v>363</v>
      </c>
      <c r="L62" s="1338"/>
      <c r="M62" s="693">
        <f>SUMPRODUCT(G62:G63,L62:L63)</f>
        <v>0</v>
      </c>
      <c r="N62" s="1338"/>
      <c r="O62" s="693">
        <f>SUMPRODUCT(G62:G63,N62:N63)</f>
        <v>0</v>
      </c>
      <c r="P62" s="1351"/>
      <c r="Q62" s="1338"/>
      <c r="R62" s="693">
        <f>SUMPRODUCT(G62:G63,Q62:Q63)</f>
        <v>0</v>
      </c>
      <c r="S62" s="1338"/>
      <c r="T62" s="693">
        <f>SUMPRODUCT(G62:G63,S62:S63)</f>
        <v>0</v>
      </c>
      <c r="U62" s="1351"/>
      <c r="V62" s="1338"/>
      <c r="W62" s="693">
        <f>SUMPRODUCT(G62:G63,V62:V63)</f>
        <v>0</v>
      </c>
      <c r="X62" s="1338"/>
      <c r="Y62" s="693">
        <f>SUMPRODUCT(G62:G63,X62:X63)</f>
        <v>0</v>
      </c>
      <c r="Z62" s="1351"/>
    </row>
    <row r="63" spans="1:26" ht="38.25" customHeight="1" x14ac:dyDescent="0.2">
      <c r="A63" s="711"/>
      <c r="B63" s="736"/>
      <c r="C63" s="693"/>
      <c r="D63" s="716"/>
      <c r="E63" s="711"/>
      <c r="F63" s="705"/>
      <c r="G63" s="1338"/>
      <c r="H63" s="234" t="s">
        <v>730</v>
      </c>
      <c r="I63" s="233"/>
      <c r="J63" s="233"/>
      <c r="K63" s="233"/>
      <c r="L63" s="1338"/>
      <c r="M63" s="694"/>
      <c r="N63" s="1338"/>
      <c r="O63" s="694"/>
      <c r="P63" s="1351"/>
      <c r="Q63" s="1338"/>
      <c r="R63" s="694"/>
      <c r="S63" s="1338"/>
      <c r="T63" s="694"/>
      <c r="U63" s="1351"/>
      <c r="V63" s="1338"/>
      <c r="W63" s="694"/>
      <c r="X63" s="1338"/>
      <c r="Y63" s="694"/>
      <c r="Z63" s="1351"/>
    </row>
    <row r="64" spans="1:26" ht="20.100000000000001" customHeight="1" x14ac:dyDescent="0.2">
      <c r="B64" s="232"/>
      <c r="C64" s="231"/>
      <c r="D64" s="231"/>
      <c r="E64" s="230"/>
      <c r="F64" s="223"/>
      <c r="G64" s="223"/>
      <c r="H64" s="223"/>
      <c r="I64" s="222"/>
      <c r="J64" s="222"/>
      <c r="K64" s="222"/>
      <c r="P64" s="214"/>
      <c r="U64" s="214"/>
      <c r="Z64" s="214"/>
    </row>
    <row r="65" spans="1:26" ht="29.25" customHeight="1" x14ac:dyDescent="0.2">
      <c r="A65" s="227" t="s">
        <v>208</v>
      </c>
      <c r="B65" s="229" t="s">
        <v>812</v>
      </c>
      <c r="C65" s="228"/>
      <c r="D65" s="228"/>
      <c r="H65" s="223"/>
      <c r="I65" s="222"/>
      <c r="J65" s="222"/>
      <c r="K65" s="222"/>
      <c r="L65" s="695" t="s">
        <v>811</v>
      </c>
      <c r="M65" s="1339">
        <f>SUMPRODUCT(C42:C63,M42:M63)</f>
        <v>0</v>
      </c>
      <c r="N65" s="695" t="s">
        <v>810</v>
      </c>
      <c r="O65" s="1339">
        <f>SUMPRODUCT(C42:C63,O42:O63)</f>
        <v>0</v>
      </c>
      <c r="P65" s="214"/>
      <c r="Q65" s="695" t="s">
        <v>811</v>
      </c>
      <c r="R65" s="1339">
        <f>SUMPRODUCT(C42:C63,R42:R63)</f>
        <v>0</v>
      </c>
      <c r="S65" s="695" t="s">
        <v>810</v>
      </c>
      <c r="T65" s="1339">
        <f>SUMPRODUCT(C42:C63,T42:T63)</f>
        <v>0</v>
      </c>
      <c r="U65" s="214"/>
      <c r="V65" s="695" t="s">
        <v>811</v>
      </c>
      <c r="W65" s="1339">
        <f>SUMPRODUCT(C42:C63,W42:W63)</f>
        <v>0</v>
      </c>
      <c r="X65" s="695" t="s">
        <v>810</v>
      </c>
      <c r="Y65" s="1339">
        <f>SUMPRODUCT(C42:C63,Y42:Y63)</f>
        <v>0</v>
      </c>
      <c r="Z65" s="214"/>
    </row>
    <row r="66" spans="1:26" ht="29.25" customHeight="1" x14ac:dyDescent="0.2">
      <c r="A66" s="227" t="s">
        <v>730</v>
      </c>
      <c r="B66" s="226" t="s">
        <v>809</v>
      </c>
      <c r="C66" s="225"/>
      <c r="D66" s="225"/>
      <c r="J66" s="224"/>
      <c r="L66" s="696"/>
      <c r="M66" s="1340"/>
      <c r="N66" s="696"/>
      <c r="O66" s="1340"/>
      <c r="P66" s="214"/>
      <c r="Q66" s="696"/>
      <c r="R66" s="1340"/>
      <c r="S66" s="696"/>
      <c r="T66" s="1340"/>
      <c r="U66" s="214"/>
      <c r="V66" s="696"/>
      <c r="W66" s="1340"/>
      <c r="X66" s="696"/>
      <c r="Y66" s="1340"/>
      <c r="Z66" s="214"/>
    </row>
    <row r="67" spans="1:26" ht="12" customHeight="1" x14ac:dyDescent="0.2">
      <c r="A67" s="219"/>
      <c r="B67" s="219"/>
      <c r="C67" s="219"/>
      <c r="D67" s="219"/>
      <c r="E67" s="219"/>
      <c r="F67" s="219"/>
      <c r="G67" s="219"/>
      <c r="H67" s="223"/>
      <c r="I67" s="222"/>
      <c r="J67" s="222"/>
      <c r="K67" s="221"/>
      <c r="P67" s="214"/>
      <c r="U67" s="214"/>
      <c r="Z67" s="214"/>
    </row>
    <row r="68" spans="1:26" s="208" customFormat="1" ht="15" x14ac:dyDescent="0.25">
      <c r="B68" s="220"/>
      <c r="C68" s="197"/>
      <c r="D68" s="197"/>
      <c r="E68" s="219"/>
      <c r="F68" s="192"/>
      <c r="G68" s="192"/>
      <c r="H68" s="196"/>
      <c r="I68" s="195"/>
      <c r="J68" s="218"/>
      <c r="K68" s="217"/>
      <c r="L68" s="207"/>
      <c r="M68" s="207"/>
      <c r="Q68" s="207"/>
      <c r="R68" s="207"/>
      <c r="V68" s="207"/>
      <c r="W68" s="207"/>
    </row>
    <row r="69" spans="1:26" ht="15" x14ac:dyDescent="0.25">
      <c r="J69" s="218"/>
      <c r="K69" s="217"/>
      <c r="L69" s="207"/>
      <c r="M69" s="207"/>
      <c r="Q69" s="207"/>
      <c r="R69" s="207"/>
      <c r="V69" s="207"/>
      <c r="W69" s="207"/>
    </row>
    <row r="70" spans="1:26" ht="35.25" customHeight="1" x14ac:dyDescent="0.2">
      <c r="A70" s="1349" t="s">
        <v>808</v>
      </c>
      <c r="B70" s="1349"/>
      <c r="C70" s="1349"/>
      <c r="D70" s="1349"/>
      <c r="E70" s="1349"/>
      <c r="F70" s="1349"/>
      <c r="G70" s="1349"/>
      <c r="H70" s="1349"/>
      <c r="I70" s="1349"/>
      <c r="J70" s="1349"/>
      <c r="K70" s="1349"/>
      <c r="L70" s="1349"/>
      <c r="M70" s="1349"/>
      <c r="N70" s="1349"/>
      <c r="O70" s="1349"/>
      <c r="P70" s="1349"/>
      <c r="Q70" s="1349"/>
      <c r="R70" s="1349"/>
      <c r="S70" s="1349"/>
      <c r="T70" s="1349"/>
      <c r="U70" s="1349"/>
      <c r="V70" s="1349"/>
      <c r="W70" s="1349"/>
      <c r="X70" s="1349"/>
      <c r="Y70" s="1349"/>
      <c r="Z70" s="1349"/>
    </row>
    <row r="71" spans="1:26" ht="15" x14ac:dyDescent="0.2">
      <c r="E71" s="193"/>
      <c r="F71" s="193"/>
      <c r="H71" s="214"/>
      <c r="I71" s="214"/>
      <c r="J71" s="213"/>
      <c r="K71" s="192"/>
      <c r="L71" s="192"/>
      <c r="Q71" s="192"/>
      <c r="V71" s="192"/>
    </row>
    <row r="72" spans="1:26" ht="24.75" customHeight="1" x14ac:dyDescent="0.2">
      <c r="B72" s="689" t="s">
        <v>414</v>
      </c>
      <c r="C72" s="691" t="s">
        <v>807</v>
      </c>
      <c r="D72" s="692"/>
      <c r="F72" s="193"/>
      <c r="H72" s="214"/>
      <c r="I72" s="214"/>
      <c r="J72" s="213"/>
      <c r="K72" s="192"/>
      <c r="L72" s="192"/>
      <c r="P72" s="689" t="s">
        <v>414</v>
      </c>
      <c r="Q72" s="691" t="s">
        <v>806</v>
      </c>
      <c r="R72" s="692"/>
      <c r="V72" s="192"/>
    </row>
    <row r="73" spans="1:26" ht="45" customHeight="1" x14ac:dyDescent="0.25">
      <c r="B73" s="690"/>
      <c r="C73" s="204" t="s">
        <v>804</v>
      </c>
      <c r="D73" s="203" t="s">
        <v>803</v>
      </c>
      <c r="F73" s="215"/>
      <c r="H73" s="214"/>
      <c r="I73" s="209"/>
      <c r="J73" s="213"/>
      <c r="K73" s="192"/>
      <c r="L73" s="192"/>
      <c r="P73" s="690"/>
      <c r="Q73" s="204" t="s">
        <v>804</v>
      </c>
      <c r="R73" s="203" t="s">
        <v>803</v>
      </c>
      <c r="V73" s="192"/>
    </row>
    <row r="74" spans="1:26" ht="45" customHeight="1" x14ac:dyDescent="0.2">
      <c r="B74" s="201" t="s">
        <v>802</v>
      </c>
      <c r="C74" s="202">
        <f>$M$42</f>
        <v>0</v>
      </c>
      <c r="D74" s="202">
        <f>$O$42</f>
        <v>0</v>
      </c>
      <c r="F74" s="212"/>
      <c r="G74" s="212"/>
      <c r="H74" s="214"/>
      <c r="I74" s="216"/>
      <c r="J74" s="213"/>
      <c r="K74" s="192"/>
      <c r="L74" s="192"/>
      <c r="P74" s="201" t="s">
        <v>802</v>
      </c>
      <c r="Q74" s="202">
        <f>$R$42</f>
        <v>0</v>
      </c>
      <c r="R74" s="202">
        <f>$T$42</f>
        <v>0</v>
      </c>
      <c r="V74" s="192"/>
    </row>
    <row r="75" spans="1:26" ht="45" customHeight="1" x14ac:dyDescent="0.25">
      <c r="B75" s="201" t="s">
        <v>801</v>
      </c>
      <c r="C75" s="202">
        <f>$M$46</f>
        <v>0</v>
      </c>
      <c r="D75" s="202">
        <f>$O$46</f>
        <v>0</v>
      </c>
      <c r="F75" s="215"/>
      <c r="G75" s="215"/>
      <c r="H75" s="214"/>
      <c r="J75" s="213"/>
      <c r="K75" s="192"/>
      <c r="L75" s="192"/>
      <c r="P75" s="201" t="s">
        <v>801</v>
      </c>
      <c r="Q75" s="202">
        <f>$R$46</f>
        <v>0</v>
      </c>
      <c r="R75" s="202">
        <f>$T$46</f>
        <v>0</v>
      </c>
      <c r="V75" s="192"/>
    </row>
    <row r="76" spans="1:26" ht="45" customHeight="1" x14ac:dyDescent="0.25">
      <c r="B76" s="201" t="s">
        <v>800</v>
      </c>
      <c r="C76" s="202">
        <f>$M$52</f>
        <v>0</v>
      </c>
      <c r="D76" s="202">
        <f>$O$52</f>
        <v>0</v>
      </c>
      <c r="F76" s="215"/>
      <c r="G76" s="215"/>
      <c r="H76" s="214"/>
      <c r="I76" s="209"/>
      <c r="J76" s="213"/>
      <c r="K76" s="192"/>
      <c r="L76" s="192"/>
      <c r="P76" s="201" t="s">
        <v>800</v>
      </c>
      <c r="Q76" s="202">
        <f>$R$52</f>
        <v>0</v>
      </c>
      <c r="R76" s="202">
        <f>$T$52</f>
        <v>0</v>
      </c>
      <c r="V76" s="192"/>
    </row>
    <row r="77" spans="1:26" ht="45" customHeight="1" x14ac:dyDescent="0.2">
      <c r="B77" s="201" t="s">
        <v>799</v>
      </c>
      <c r="C77" s="202">
        <f>$M$58</f>
        <v>0</v>
      </c>
      <c r="D77" s="202">
        <f>$O$58</f>
        <v>0</v>
      </c>
      <c r="F77" s="212"/>
      <c r="G77" s="212"/>
      <c r="H77" s="208"/>
      <c r="I77" s="211"/>
      <c r="J77" s="198"/>
      <c r="K77" s="208"/>
      <c r="L77" s="208"/>
      <c r="P77" s="201" t="s">
        <v>799</v>
      </c>
      <c r="Q77" s="202">
        <f>$R$58</f>
        <v>0</v>
      </c>
      <c r="R77" s="202">
        <f>$T$58</f>
        <v>0</v>
      </c>
      <c r="V77" s="208"/>
    </row>
    <row r="78" spans="1:26" ht="45" customHeight="1" x14ac:dyDescent="0.25">
      <c r="B78" s="201" t="s">
        <v>798</v>
      </c>
      <c r="C78" s="199">
        <f>$M$62</f>
        <v>0</v>
      </c>
      <c r="D78" s="199">
        <f>$O$62</f>
        <v>0</v>
      </c>
      <c r="E78" s="210"/>
      <c r="F78" s="210"/>
      <c r="G78" s="210"/>
      <c r="H78" s="192"/>
      <c r="I78" s="209"/>
      <c r="J78" s="198"/>
      <c r="K78" s="192"/>
      <c r="L78" s="192"/>
      <c r="P78" s="201" t="s">
        <v>798</v>
      </c>
      <c r="Q78" s="199">
        <f>$R$62</f>
        <v>0</v>
      </c>
      <c r="R78" s="199">
        <f>$T$62</f>
        <v>0</v>
      </c>
      <c r="V78" s="192"/>
    </row>
    <row r="79" spans="1:26" ht="45" customHeight="1" x14ac:dyDescent="0.25">
      <c r="B79" s="201" t="s">
        <v>797</v>
      </c>
      <c r="C79" s="199" t="e">
        <f>#REF!</f>
        <v>#REF!</v>
      </c>
      <c r="D79" s="199" t="e">
        <f>#REF!</f>
        <v>#REF!</v>
      </c>
      <c r="E79" s="207"/>
      <c r="F79" s="207"/>
      <c r="G79" s="207"/>
      <c r="H79" s="208"/>
      <c r="I79" s="209"/>
      <c r="J79" s="198"/>
      <c r="K79" s="208"/>
      <c r="L79" s="208"/>
      <c r="P79" s="201" t="s">
        <v>797</v>
      </c>
      <c r="Q79" s="199" t="e">
        <f>#REF!</f>
        <v>#REF!</v>
      </c>
      <c r="R79" s="199" t="e">
        <f>#REF!</f>
        <v>#REF!</v>
      </c>
      <c r="V79" s="208"/>
    </row>
    <row r="80" spans="1:26" ht="45" customHeight="1" x14ac:dyDescent="0.25">
      <c r="B80" s="200" t="s">
        <v>796</v>
      </c>
      <c r="C80" s="199">
        <f>$M$65</f>
        <v>0</v>
      </c>
      <c r="D80" s="199">
        <f>$O$65</f>
        <v>0</v>
      </c>
      <c r="E80" s="207"/>
      <c r="F80" s="207"/>
      <c r="G80" s="207"/>
      <c r="H80" s="192"/>
      <c r="J80" s="198"/>
      <c r="K80" s="192"/>
      <c r="L80" s="192"/>
      <c r="P80" s="200" t="s">
        <v>796</v>
      </c>
      <c r="Q80" s="199">
        <f>$R$65</f>
        <v>0</v>
      </c>
      <c r="R80" s="199">
        <f>$T$65</f>
        <v>0</v>
      </c>
      <c r="V80" s="192"/>
    </row>
    <row r="81" spans="2:22" ht="15.75" x14ac:dyDescent="0.25">
      <c r="E81" s="206"/>
      <c r="F81" s="206"/>
      <c r="G81" s="206"/>
      <c r="H81" s="192"/>
      <c r="I81" s="205"/>
      <c r="J81" s="198"/>
      <c r="K81" s="192"/>
      <c r="L81" s="192"/>
      <c r="Q81" s="192"/>
      <c r="V81" s="192"/>
    </row>
    <row r="82" spans="2:22" ht="15" x14ac:dyDescent="0.2">
      <c r="E82" s="193"/>
      <c r="F82" s="193"/>
      <c r="G82" s="193"/>
      <c r="H82" s="192"/>
      <c r="J82" s="198"/>
      <c r="K82" s="192"/>
      <c r="L82" s="192"/>
      <c r="Q82" s="192"/>
      <c r="V82" s="192"/>
    </row>
    <row r="83" spans="2:22" ht="15" x14ac:dyDescent="0.2">
      <c r="E83" s="193"/>
      <c r="F83" s="193"/>
      <c r="G83" s="193"/>
      <c r="H83" s="192"/>
      <c r="J83" s="198"/>
      <c r="K83" s="192"/>
      <c r="L83" s="192"/>
      <c r="Q83" s="192"/>
      <c r="V83" s="192"/>
    </row>
    <row r="84" spans="2:22" ht="15" x14ac:dyDescent="0.2">
      <c r="B84" s="193"/>
      <c r="C84" s="193"/>
      <c r="D84" s="193"/>
      <c r="E84" s="193"/>
      <c r="F84" s="193"/>
      <c r="G84" s="193"/>
      <c r="H84" s="192"/>
      <c r="J84" s="198"/>
      <c r="K84" s="192"/>
      <c r="L84" s="192"/>
      <c r="Q84" s="192"/>
      <c r="V84" s="192"/>
    </row>
    <row r="85" spans="2:22" ht="15" customHeight="1" x14ac:dyDescent="0.2">
      <c r="B85" s="193"/>
      <c r="C85" s="193"/>
      <c r="D85" s="193"/>
      <c r="E85" s="193"/>
      <c r="F85" s="193"/>
      <c r="G85" s="193"/>
      <c r="H85" s="192"/>
      <c r="J85" s="198"/>
      <c r="K85" s="192"/>
      <c r="L85" s="192"/>
      <c r="Q85" s="192"/>
      <c r="V85" s="192"/>
    </row>
    <row r="86" spans="2:22" ht="18" customHeight="1" x14ac:dyDescent="0.2">
      <c r="B86" s="689" t="s">
        <v>414</v>
      </c>
      <c r="C86" s="691" t="s">
        <v>805</v>
      </c>
      <c r="D86" s="692"/>
      <c r="E86" s="193"/>
      <c r="F86" s="193"/>
      <c r="G86" s="193"/>
      <c r="H86" s="192"/>
      <c r="J86" s="198"/>
      <c r="K86" s="192"/>
      <c r="L86" s="192"/>
      <c r="Q86" s="192"/>
      <c r="V86" s="192"/>
    </row>
    <row r="87" spans="2:22" ht="30" x14ac:dyDescent="0.2">
      <c r="B87" s="690"/>
      <c r="C87" s="204" t="s">
        <v>804</v>
      </c>
      <c r="D87" s="203" t="s">
        <v>803</v>
      </c>
      <c r="E87" s="193"/>
      <c r="F87" s="193"/>
      <c r="G87" s="193"/>
      <c r="H87" s="192"/>
      <c r="J87" s="198"/>
      <c r="K87" s="192"/>
      <c r="L87" s="192"/>
      <c r="Q87" s="192"/>
      <c r="V87" s="192"/>
    </row>
    <row r="88" spans="2:22" ht="57" customHeight="1" x14ac:dyDescent="0.2">
      <c r="B88" s="201" t="s">
        <v>802</v>
      </c>
      <c r="C88" s="202">
        <f>$W$42</f>
        <v>0</v>
      </c>
      <c r="D88" s="202">
        <f>$Y$42</f>
        <v>0</v>
      </c>
      <c r="E88" s="193"/>
      <c r="F88" s="193"/>
      <c r="G88" s="193"/>
      <c r="H88" s="192"/>
      <c r="J88" s="198"/>
      <c r="K88" s="192"/>
      <c r="L88" s="192"/>
      <c r="Q88" s="192"/>
      <c r="V88" s="192"/>
    </row>
    <row r="89" spans="2:22" ht="57" customHeight="1" x14ac:dyDescent="0.2">
      <c r="B89" s="201" t="s">
        <v>801</v>
      </c>
      <c r="C89" s="202">
        <f>$W$46</f>
        <v>0</v>
      </c>
      <c r="D89" s="202">
        <f>$Y$46</f>
        <v>0</v>
      </c>
      <c r="E89" s="193"/>
      <c r="F89" s="193"/>
      <c r="G89" s="193"/>
      <c r="H89" s="192"/>
      <c r="J89" s="198"/>
      <c r="K89" s="192"/>
      <c r="L89" s="192"/>
      <c r="Q89" s="192"/>
      <c r="V89" s="192"/>
    </row>
    <row r="90" spans="2:22" ht="57" customHeight="1" x14ac:dyDescent="0.2">
      <c r="B90" s="201" t="s">
        <v>800</v>
      </c>
      <c r="C90" s="202">
        <f>$W$52</f>
        <v>0</v>
      </c>
      <c r="D90" s="202">
        <f>$Y$52</f>
        <v>0</v>
      </c>
      <c r="E90" s="193"/>
      <c r="F90" s="193"/>
      <c r="G90" s="193"/>
      <c r="H90" s="192"/>
      <c r="J90" s="198"/>
      <c r="K90" s="192"/>
      <c r="L90" s="192"/>
      <c r="Q90" s="192"/>
      <c r="V90" s="192"/>
    </row>
    <row r="91" spans="2:22" ht="57" customHeight="1" x14ac:dyDescent="0.2">
      <c r="B91" s="201" t="s">
        <v>799</v>
      </c>
      <c r="C91" s="202">
        <f>$W$58</f>
        <v>0</v>
      </c>
      <c r="D91" s="202">
        <f>$Y$58</f>
        <v>0</v>
      </c>
      <c r="E91" s="193"/>
      <c r="F91" s="193"/>
      <c r="G91" s="193"/>
      <c r="H91" s="192"/>
      <c r="J91" s="198"/>
      <c r="K91" s="192"/>
      <c r="L91" s="192"/>
      <c r="Q91" s="192"/>
      <c r="V91" s="192"/>
    </row>
    <row r="92" spans="2:22" ht="57" customHeight="1" x14ac:dyDescent="0.2">
      <c r="B92" s="201" t="s">
        <v>798</v>
      </c>
      <c r="C92" s="199">
        <f>$W$62</f>
        <v>0</v>
      </c>
      <c r="D92" s="199">
        <f>$Y$62</f>
        <v>0</v>
      </c>
      <c r="E92" s="193"/>
      <c r="F92" s="193"/>
      <c r="G92" s="193"/>
      <c r="H92" s="192"/>
      <c r="J92" s="198"/>
      <c r="K92" s="192"/>
      <c r="L92" s="192"/>
      <c r="Q92" s="192"/>
      <c r="V92" s="192"/>
    </row>
    <row r="93" spans="2:22" ht="57" customHeight="1" x14ac:dyDescent="0.2">
      <c r="B93" s="201" t="s">
        <v>797</v>
      </c>
      <c r="C93" s="199" t="e">
        <f>#REF!</f>
        <v>#REF!</v>
      </c>
      <c r="D93" s="199" t="e">
        <f>#REF!</f>
        <v>#REF!</v>
      </c>
      <c r="E93" s="193"/>
      <c r="F93" s="193"/>
      <c r="G93" s="193"/>
      <c r="H93" s="192"/>
      <c r="J93" s="198"/>
      <c r="K93" s="192"/>
      <c r="L93" s="192"/>
      <c r="Q93" s="192"/>
      <c r="V93" s="192"/>
    </row>
    <row r="94" spans="2:22" ht="57" customHeight="1" x14ac:dyDescent="0.2">
      <c r="B94" s="200" t="s">
        <v>796</v>
      </c>
      <c r="C94" s="199">
        <f>$W$65</f>
        <v>0</v>
      </c>
      <c r="D94" s="199">
        <f>$Y$65</f>
        <v>0</v>
      </c>
      <c r="E94" s="193"/>
      <c r="F94" s="193"/>
      <c r="G94" s="193"/>
      <c r="H94" s="192"/>
      <c r="J94" s="198"/>
      <c r="K94" s="192"/>
      <c r="L94" s="192"/>
      <c r="Q94" s="192"/>
      <c r="V94" s="192"/>
    </row>
    <row r="95" spans="2:22" ht="15" x14ac:dyDescent="0.2">
      <c r="B95" s="193"/>
      <c r="C95" s="193"/>
      <c r="D95" s="193"/>
      <c r="E95" s="193"/>
      <c r="F95" s="193"/>
      <c r="G95" s="193"/>
      <c r="H95" s="192"/>
      <c r="J95" s="198"/>
      <c r="K95" s="192"/>
      <c r="L95" s="192"/>
      <c r="Q95" s="192"/>
      <c r="V95" s="192"/>
    </row>
  </sheetData>
  <mergeCells count="240">
    <mergeCell ref="X65:X66"/>
    <mergeCell ref="Y65:Y66"/>
    <mergeCell ref="B17:Y20"/>
    <mergeCell ref="B21:Y21"/>
    <mergeCell ref="A34:Z34"/>
    <mergeCell ref="D36:Z36"/>
    <mergeCell ref="D37:Z37"/>
    <mergeCell ref="D26:Z26"/>
    <mergeCell ref="B86:B87"/>
    <mergeCell ref="C86:D86"/>
    <mergeCell ref="C72:D72"/>
    <mergeCell ref="B72:B73"/>
    <mergeCell ref="P72:P73"/>
    <mergeCell ref="Q72:R72"/>
    <mergeCell ref="N44:N45"/>
    <mergeCell ref="T42:T45"/>
    <mergeCell ref="S42:S43"/>
    <mergeCell ref="R42:R45"/>
    <mergeCell ref="Q42:Q43"/>
    <mergeCell ref="N42:N43"/>
    <mergeCell ref="O42:O45"/>
    <mergeCell ref="V65:V66"/>
    <mergeCell ref="W65:W66"/>
    <mergeCell ref="V62:V63"/>
    <mergeCell ref="U42:U43"/>
    <mergeCell ref="U60:U61"/>
    <mergeCell ref="V60:V61"/>
    <mergeCell ref="W60:W61"/>
    <mergeCell ref="X60:X61"/>
    <mergeCell ref="U44:U45"/>
    <mergeCell ref="Z58:Z59"/>
    <mergeCell ref="Z56:Z57"/>
    <mergeCell ref="W46:W51"/>
    <mergeCell ref="X46:X47"/>
    <mergeCell ref="Y46:Y51"/>
    <mergeCell ref="Z46:Z47"/>
    <mergeCell ref="V48:V49"/>
    <mergeCell ref="X48:X49"/>
    <mergeCell ref="V52:V53"/>
    <mergeCell ref="W52:W57"/>
    <mergeCell ref="X52:X53"/>
    <mergeCell ref="Y52:Y57"/>
    <mergeCell ref="Z52:Z53"/>
    <mergeCell ref="V54:V55"/>
    <mergeCell ref="Z50:Z51"/>
    <mergeCell ref="Y60:Y61"/>
    <mergeCell ref="Z60:Z61"/>
    <mergeCell ref="V46:V47"/>
    <mergeCell ref="B42:B45"/>
    <mergeCell ref="A60:A61"/>
    <mergeCell ref="B60:B61"/>
    <mergeCell ref="C60:C61"/>
    <mergeCell ref="D60:D61"/>
    <mergeCell ref="E60:E61"/>
    <mergeCell ref="B46:B51"/>
    <mergeCell ref="B58:B59"/>
    <mergeCell ref="C58:C59"/>
    <mergeCell ref="B52:B57"/>
    <mergeCell ref="M58:M59"/>
    <mergeCell ref="L58:L59"/>
    <mergeCell ref="L60:L61"/>
    <mergeCell ref="M60:M61"/>
    <mergeCell ref="N60:N61"/>
    <mergeCell ref="O60:O61"/>
    <mergeCell ref="P60:P61"/>
    <mergeCell ref="Q60:Q61"/>
    <mergeCell ref="R60:R61"/>
    <mergeCell ref="Q65:Q66"/>
    <mergeCell ref="R65:R66"/>
    <mergeCell ref="S65:S66"/>
    <mergeCell ref="T65:T66"/>
    <mergeCell ref="Z17:Z21"/>
    <mergeCell ref="V40:Z40"/>
    <mergeCell ref="V42:V43"/>
    <mergeCell ref="D28:Z28"/>
    <mergeCell ref="D30:Q30"/>
    <mergeCell ref="D32:Q32"/>
    <mergeCell ref="Z48:Z49"/>
    <mergeCell ref="V50:V51"/>
    <mergeCell ref="X50:X51"/>
    <mergeCell ref="W42:W45"/>
    <mergeCell ref="X42:X43"/>
    <mergeCell ref="Y42:Y45"/>
    <mergeCell ref="Z42:Z43"/>
    <mergeCell ref="V44:V45"/>
    <mergeCell ref="X44:X45"/>
    <mergeCell ref="Z44:Z45"/>
    <mergeCell ref="G60:G61"/>
    <mergeCell ref="V58:V59"/>
    <mergeCell ref="W58:W59"/>
    <mergeCell ref="X58:X59"/>
    <mergeCell ref="Q62:Q63"/>
    <mergeCell ref="R62:R63"/>
    <mergeCell ref="S62:S63"/>
    <mergeCell ref="T62:T63"/>
    <mergeCell ref="U62:U63"/>
    <mergeCell ref="Q58:Q59"/>
    <mergeCell ref="R58:R59"/>
    <mergeCell ref="S58:S59"/>
    <mergeCell ref="T58:T59"/>
    <mergeCell ref="U58:U59"/>
    <mergeCell ref="X54:X55"/>
    <mergeCell ref="Z54:Z55"/>
    <mergeCell ref="V56:V57"/>
    <mergeCell ref="X56:X57"/>
    <mergeCell ref="Y58:Y59"/>
    <mergeCell ref="T60:T61"/>
    <mergeCell ref="S60:S61"/>
    <mergeCell ref="W62:W63"/>
    <mergeCell ref="X62:X63"/>
    <mergeCell ref="Y62:Y63"/>
    <mergeCell ref="Z62:Z63"/>
    <mergeCell ref="P42:P43"/>
    <mergeCell ref="P44:P45"/>
    <mergeCell ref="S56:S57"/>
    <mergeCell ref="U50:U51"/>
    <mergeCell ref="Q46:Q47"/>
    <mergeCell ref="R46:R51"/>
    <mergeCell ref="S46:S47"/>
    <mergeCell ref="T46:T51"/>
    <mergeCell ref="U46:U47"/>
    <mergeCell ref="Q48:Q49"/>
    <mergeCell ref="S48:S49"/>
    <mergeCell ref="U48:U49"/>
    <mergeCell ref="U56:U57"/>
    <mergeCell ref="Q52:Q53"/>
    <mergeCell ref="R52:R57"/>
    <mergeCell ref="S52:S53"/>
    <mergeCell ref="T52:T57"/>
    <mergeCell ref="U52:U53"/>
    <mergeCell ref="Q54:Q55"/>
    <mergeCell ref="S54:S55"/>
    <mergeCell ref="U54:U55"/>
    <mergeCell ref="Q56:Q57"/>
    <mergeCell ref="S44:S45"/>
    <mergeCell ref="Q44:Q45"/>
    <mergeCell ref="P62:P63"/>
    <mergeCell ref="P54:P55"/>
    <mergeCell ref="P56:P57"/>
    <mergeCell ref="P58:P59"/>
    <mergeCell ref="P50:P51"/>
    <mergeCell ref="P52:P53"/>
    <mergeCell ref="W32:Z32"/>
    <mergeCell ref="M52:M57"/>
    <mergeCell ref="A24:C24"/>
    <mergeCell ref="A26:C26"/>
    <mergeCell ref="M42:M45"/>
    <mergeCell ref="M46:M51"/>
    <mergeCell ref="R30:V30"/>
    <mergeCell ref="F46:F47"/>
    <mergeCell ref="D24:Q24"/>
    <mergeCell ref="P46:P47"/>
    <mergeCell ref="Q50:Q51"/>
    <mergeCell ref="S50:S51"/>
    <mergeCell ref="Q40:U40"/>
    <mergeCell ref="L40:P40"/>
    <mergeCell ref="A40:K40"/>
    <mergeCell ref="A32:C32"/>
    <mergeCell ref="R32:V32"/>
    <mergeCell ref="P48:P49"/>
    <mergeCell ref="O46:O51"/>
    <mergeCell ref="O52:O57"/>
    <mergeCell ref="O58:O59"/>
    <mergeCell ref="O62:O63"/>
    <mergeCell ref="N48:N49"/>
    <mergeCell ref="N50:N51"/>
    <mergeCell ref="N52:N53"/>
    <mergeCell ref="N54:N55"/>
    <mergeCell ref="N56:N57"/>
    <mergeCell ref="N62:N63"/>
    <mergeCell ref="N58:N59"/>
    <mergeCell ref="E62:E63"/>
    <mergeCell ref="F52:F53"/>
    <mergeCell ref="E50:E51"/>
    <mergeCell ref="F62:F63"/>
    <mergeCell ref="G58:G59"/>
    <mergeCell ref="W30:Z30"/>
    <mergeCell ref="W24:Z24"/>
    <mergeCell ref="A70:Z70"/>
    <mergeCell ref="B62:B63"/>
    <mergeCell ref="C62:C63"/>
    <mergeCell ref="A28:C28"/>
    <mergeCell ref="D62:D63"/>
    <mergeCell ref="R24:V24"/>
    <mergeCell ref="A42:A45"/>
    <mergeCell ref="A46:A51"/>
    <mergeCell ref="M62:M63"/>
    <mergeCell ref="L65:L66"/>
    <mergeCell ref="N65:N66"/>
    <mergeCell ref="O65:O66"/>
    <mergeCell ref="L62:L63"/>
    <mergeCell ref="A30:C30"/>
    <mergeCell ref="A52:A57"/>
    <mergeCell ref="A58:A59"/>
    <mergeCell ref="A62:A63"/>
    <mergeCell ref="F58:F59"/>
    <mergeCell ref="L42:L43"/>
    <mergeCell ref="L44:L45"/>
    <mergeCell ref="F42:F43"/>
    <mergeCell ref="F44:F45"/>
    <mergeCell ref="G56:G57"/>
    <mergeCell ref="L54:L55"/>
    <mergeCell ref="C52:C57"/>
    <mergeCell ref="E54:E55"/>
    <mergeCell ref="D42:D45"/>
    <mergeCell ref="C46:C51"/>
    <mergeCell ref="D46:D51"/>
    <mergeCell ref="E42:E43"/>
    <mergeCell ref="E44:E45"/>
    <mergeCell ref="E46:E47"/>
    <mergeCell ref="G44:G45"/>
    <mergeCell ref="E48:E49"/>
    <mergeCell ref="F50:F51"/>
    <mergeCell ref="E56:E57"/>
    <mergeCell ref="E52:E53"/>
    <mergeCell ref="G42:G43"/>
    <mergeCell ref="C1:Z14"/>
    <mergeCell ref="A36:C36"/>
    <mergeCell ref="N46:N47"/>
    <mergeCell ref="A37:C37"/>
    <mergeCell ref="M65:M66"/>
    <mergeCell ref="G48:G49"/>
    <mergeCell ref="G50:G51"/>
    <mergeCell ref="L48:L49"/>
    <mergeCell ref="L46:L47"/>
    <mergeCell ref="L50:L51"/>
    <mergeCell ref="D52:D57"/>
    <mergeCell ref="G46:G47"/>
    <mergeCell ref="F54:F55"/>
    <mergeCell ref="G62:G63"/>
    <mergeCell ref="L52:L53"/>
    <mergeCell ref="L56:L57"/>
    <mergeCell ref="G52:G53"/>
    <mergeCell ref="G54:G55"/>
    <mergeCell ref="F56:F57"/>
    <mergeCell ref="F48:F49"/>
    <mergeCell ref="F60:F61"/>
    <mergeCell ref="E58:E59"/>
    <mergeCell ref="D58:D59"/>
    <mergeCell ref="C42:C45"/>
  </mergeCells>
  <printOptions horizontalCentered="1" verticalCentered="1"/>
  <pageMargins left="0.25" right="0.25" top="0.75" bottom="0.75" header="0.3" footer="0.3"/>
  <pageSetup paperSize="8" scale="32"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errorStyle="warning" allowBlank="1" showInputMessage="1" showErrorMessage="1" errorTitle="NO MODIFICAR FORMULA" error="no debe cambiar la formula.  No digite nada aquí">
          <xm:sqref>I42:J42 JE42:JF42 TA42:TB42 ACW42:ACX42 AMS42:AMT42 AWO42:AWP42 BGK42:BGL42 BQG42:BQH42 CAC42:CAD42 CJY42:CJZ42 CTU42:CTV42 DDQ42:DDR42 DNM42:DNN42 DXI42:DXJ42 EHE42:EHF42 ERA42:ERB42 FAW42:FAX42 FKS42:FKT42 FUO42:FUP42 GEK42:GEL42 GOG42:GOH42 GYC42:GYD42 HHY42:HHZ42 HRU42:HRV42 IBQ42:IBR42 ILM42:ILN42 IVI42:IVJ42 JFE42:JFF42 JPA42:JPB42 JYW42:JYX42 KIS42:KIT42 KSO42:KSP42 LCK42:LCL42 LMG42:LMH42 LWC42:LWD42 MFY42:MFZ42 MPU42:MPV42 MZQ42:MZR42 NJM42:NJN42 NTI42:NTJ42 ODE42:ODF42 ONA42:ONB42 OWW42:OWX42 PGS42:PGT42 PQO42:PQP42 QAK42:QAL42 QKG42:QKH42 QUC42:QUD42 RDY42:RDZ42 RNU42:RNV42 RXQ42:RXR42 SHM42:SHN42 SRI42:SRJ42 TBE42:TBF42 TLA42:TLB42 TUW42:TUX42 UES42:UET42 UOO42:UOP42 UYK42:UYL42 VIG42:VIH42 VSC42:VSD42 WBY42:WBZ42 WLU42:WLV42 WVQ42:WVR42 I65578:J65578 JE65578:JF65578 TA65578:TB65578 ACW65578:ACX65578 AMS65578:AMT65578 AWO65578:AWP65578 BGK65578:BGL65578 BQG65578:BQH65578 CAC65578:CAD65578 CJY65578:CJZ65578 CTU65578:CTV65578 DDQ65578:DDR65578 DNM65578:DNN65578 DXI65578:DXJ65578 EHE65578:EHF65578 ERA65578:ERB65578 FAW65578:FAX65578 FKS65578:FKT65578 FUO65578:FUP65578 GEK65578:GEL65578 GOG65578:GOH65578 GYC65578:GYD65578 HHY65578:HHZ65578 HRU65578:HRV65578 IBQ65578:IBR65578 ILM65578:ILN65578 IVI65578:IVJ65578 JFE65578:JFF65578 JPA65578:JPB65578 JYW65578:JYX65578 KIS65578:KIT65578 KSO65578:KSP65578 LCK65578:LCL65578 LMG65578:LMH65578 LWC65578:LWD65578 MFY65578:MFZ65578 MPU65578:MPV65578 MZQ65578:MZR65578 NJM65578:NJN65578 NTI65578:NTJ65578 ODE65578:ODF65578 ONA65578:ONB65578 OWW65578:OWX65578 PGS65578:PGT65578 PQO65578:PQP65578 QAK65578:QAL65578 QKG65578:QKH65578 QUC65578:QUD65578 RDY65578:RDZ65578 RNU65578:RNV65578 RXQ65578:RXR65578 SHM65578:SHN65578 SRI65578:SRJ65578 TBE65578:TBF65578 TLA65578:TLB65578 TUW65578:TUX65578 UES65578:UET65578 UOO65578:UOP65578 UYK65578:UYL65578 VIG65578:VIH65578 VSC65578:VSD65578 WBY65578:WBZ65578 WLU65578:WLV65578 WVQ65578:WVR65578 I131114:J131114 JE131114:JF131114 TA131114:TB131114 ACW131114:ACX131114 AMS131114:AMT131114 AWO131114:AWP131114 BGK131114:BGL131114 BQG131114:BQH131114 CAC131114:CAD131114 CJY131114:CJZ131114 CTU131114:CTV131114 DDQ131114:DDR131114 DNM131114:DNN131114 DXI131114:DXJ131114 EHE131114:EHF131114 ERA131114:ERB131114 FAW131114:FAX131114 FKS131114:FKT131114 FUO131114:FUP131114 GEK131114:GEL131114 GOG131114:GOH131114 GYC131114:GYD131114 HHY131114:HHZ131114 HRU131114:HRV131114 IBQ131114:IBR131114 ILM131114:ILN131114 IVI131114:IVJ131114 JFE131114:JFF131114 JPA131114:JPB131114 JYW131114:JYX131114 KIS131114:KIT131114 KSO131114:KSP131114 LCK131114:LCL131114 LMG131114:LMH131114 LWC131114:LWD131114 MFY131114:MFZ131114 MPU131114:MPV131114 MZQ131114:MZR131114 NJM131114:NJN131114 NTI131114:NTJ131114 ODE131114:ODF131114 ONA131114:ONB131114 OWW131114:OWX131114 PGS131114:PGT131114 PQO131114:PQP131114 QAK131114:QAL131114 QKG131114:QKH131114 QUC131114:QUD131114 RDY131114:RDZ131114 RNU131114:RNV131114 RXQ131114:RXR131114 SHM131114:SHN131114 SRI131114:SRJ131114 TBE131114:TBF131114 TLA131114:TLB131114 TUW131114:TUX131114 UES131114:UET131114 UOO131114:UOP131114 UYK131114:UYL131114 VIG131114:VIH131114 VSC131114:VSD131114 WBY131114:WBZ131114 WLU131114:WLV131114 WVQ131114:WVR131114 I196650:J196650 JE196650:JF196650 TA196650:TB196650 ACW196650:ACX196650 AMS196650:AMT196650 AWO196650:AWP196650 BGK196650:BGL196650 BQG196650:BQH196650 CAC196650:CAD196650 CJY196650:CJZ196650 CTU196650:CTV196650 DDQ196650:DDR196650 DNM196650:DNN196650 DXI196650:DXJ196650 EHE196650:EHF196650 ERA196650:ERB196650 FAW196650:FAX196650 FKS196650:FKT196650 FUO196650:FUP196650 GEK196650:GEL196650 GOG196650:GOH196650 GYC196650:GYD196650 HHY196650:HHZ196650 HRU196650:HRV196650 IBQ196650:IBR196650 ILM196650:ILN196650 IVI196650:IVJ196650 JFE196650:JFF196650 JPA196650:JPB196650 JYW196650:JYX196650 KIS196650:KIT196650 KSO196650:KSP196650 LCK196650:LCL196650 LMG196650:LMH196650 LWC196650:LWD196650 MFY196650:MFZ196650 MPU196650:MPV196650 MZQ196650:MZR196650 NJM196650:NJN196650 NTI196650:NTJ196650 ODE196650:ODF196650 ONA196650:ONB196650 OWW196650:OWX196650 PGS196650:PGT196650 PQO196650:PQP196650 QAK196650:QAL196650 QKG196650:QKH196650 QUC196650:QUD196650 RDY196650:RDZ196650 RNU196650:RNV196650 RXQ196650:RXR196650 SHM196650:SHN196650 SRI196650:SRJ196650 TBE196650:TBF196650 TLA196650:TLB196650 TUW196650:TUX196650 UES196650:UET196650 UOO196650:UOP196650 UYK196650:UYL196650 VIG196650:VIH196650 VSC196650:VSD196650 WBY196650:WBZ196650 WLU196650:WLV196650 WVQ196650:WVR196650 I262186:J262186 JE262186:JF262186 TA262186:TB262186 ACW262186:ACX262186 AMS262186:AMT262186 AWO262186:AWP262186 BGK262186:BGL262186 BQG262186:BQH262186 CAC262186:CAD262186 CJY262186:CJZ262186 CTU262186:CTV262186 DDQ262186:DDR262186 DNM262186:DNN262186 DXI262186:DXJ262186 EHE262186:EHF262186 ERA262186:ERB262186 FAW262186:FAX262186 FKS262186:FKT262186 FUO262186:FUP262186 GEK262186:GEL262186 GOG262186:GOH262186 GYC262186:GYD262186 HHY262186:HHZ262186 HRU262186:HRV262186 IBQ262186:IBR262186 ILM262186:ILN262186 IVI262186:IVJ262186 JFE262186:JFF262186 JPA262186:JPB262186 JYW262186:JYX262186 KIS262186:KIT262186 KSO262186:KSP262186 LCK262186:LCL262186 LMG262186:LMH262186 LWC262186:LWD262186 MFY262186:MFZ262186 MPU262186:MPV262186 MZQ262186:MZR262186 NJM262186:NJN262186 NTI262186:NTJ262186 ODE262186:ODF262186 ONA262186:ONB262186 OWW262186:OWX262186 PGS262186:PGT262186 PQO262186:PQP262186 QAK262186:QAL262186 QKG262186:QKH262186 QUC262186:QUD262186 RDY262186:RDZ262186 RNU262186:RNV262186 RXQ262186:RXR262186 SHM262186:SHN262186 SRI262186:SRJ262186 TBE262186:TBF262186 TLA262186:TLB262186 TUW262186:TUX262186 UES262186:UET262186 UOO262186:UOP262186 UYK262186:UYL262186 VIG262186:VIH262186 VSC262186:VSD262186 WBY262186:WBZ262186 WLU262186:WLV262186 WVQ262186:WVR262186 I327722:J327722 JE327722:JF327722 TA327722:TB327722 ACW327722:ACX327722 AMS327722:AMT327722 AWO327722:AWP327722 BGK327722:BGL327722 BQG327722:BQH327722 CAC327722:CAD327722 CJY327722:CJZ327722 CTU327722:CTV327722 DDQ327722:DDR327722 DNM327722:DNN327722 DXI327722:DXJ327722 EHE327722:EHF327722 ERA327722:ERB327722 FAW327722:FAX327722 FKS327722:FKT327722 FUO327722:FUP327722 GEK327722:GEL327722 GOG327722:GOH327722 GYC327722:GYD327722 HHY327722:HHZ327722 HRU327722:HRV327722 IBQ327722:IBR327722 ILM327722:ILN327722 IVI327722:IVJ327722 JFE327722:JFF327722 JPA327722:JPB327722 JYW327722:JYX327722 KIS327722:KIT327722 KSO327722:KSP327722 LCK327722:LCL327722 LMG327722:LMH327722 LWC327722:LWD327722 MFY327722:MFZ327722 MPU327722:MPV327722 MZQ327722:MZR327722 NJM327722:NJN327722 NTI327722:NTJ327722 ODE327722:ODF327722 ONA327722:ONB327722 OWW327722:OWX327722 PGS327722:PGT327722 PQO327722:PQP327722 QAK327722:QAL327722 QKG327722:QKH327722 QUC327722:QUD327722 RDY327722:RDZ327722 RNU327722:RNV327722 RXQ327722:RXR327722 SHM327722:SHN327722 SRI327722:SRJ327722 TBE327722:TBF327722 TLA327722:TLB327722 TUW327722:TUX327722 UES327722:UET327722 UOO327722:UOP327722 UYK327722:UYL327722 VIG327722:VIH327722 VSC327722:VSD327722 WBY327722:WBZ327722 WLU327722:WLV327722 WVQ327722:WVR327722 I393258:J393258 JE393258:JF393258 TA393258:TB393258 ACW393258:ACX393258 AMS393258:AMT393258 AWO393258:AWP393258 BGK393258:BGL393258 BQG393258:BQH393258 CAC393258:CAD393258 CJY393258:CJZ393258 CTU393258:CTV393258 DDQ393258:DDR393258 DNM393258:DNN393258 DXI393258:DXJ393258 EHE393258:EHF393258 ERA393258:ERB393258 FAW393258:FAX393258 FKS393258:FKT393258 FUO393258:FUP393258 GEK393258:GEL393258 GOG393258:GOH393258 GYC393258:GYD393258 HHY393258:HHZ393258 HRU393258:HRV393258 IBQ393258:IBR393258 ILM393258:ILN393258 IVI393258:IVJ393258 JFE393258:JFF393258 JPA393258:JPB393258 JYW393258:JYX393258 KIS393258:KIT393258 KSO393258:KSP393258 LCK393258:LCL393258 LMG393258:LMH393258 LWC393258:LWD393258 MFY393258:MFZ393258 MPU393258:MPV393258 MZQ393258:MZR393258 NJM393258:NJN393258 NTI393258:NTJ393258 ODE393258:ODF393258 ONA393258:ONB393258 OWW393258:OWX393258 PGS393258:PGT393258 PQO393258:PQP393258 QAK393258:QAL393258 QKG393258:QKH393258 QUC393258:QUD393258 RDY393258:RDZ393258 RNU393258:RNV393258 RXQ393258:RXR393258 SHM393258:SHN393258 SRI393258:SRJ393258 TBE393258:TBF393258 TLA393258:TLB393258 TUW393258:TUX393258 UES393258:UET393258 UOO393258:UOP393258 UYK393258:UYL393258 VIG393258:VIH393258 VSC393258:VSD393258 WBY393258:WBZ393258 WLU393258:WLV393258 WVQ393258:WVR393258 I458794:J458794 JE458794:JF458794 TA458794:TB458794 ACW458794:ACX458794 AMS458794:AMT458794 AWO458794:AWP458794 BGK458794:BGL458794 BQG458794:BQH458794 CAC458794:CAD458794 CJY458794:CJZ458794 CTU458794:CTV458794 DDQ458794:DDR458794 DNM458794:DNN458794 DXI458794:DXJ458794 EHE458794:EHF458794 ERA458794:ERB458794 FAW458794:FAX458794 FKS458794:FKT458794 FUO458794:FUP458794 GEK458794:GEL458794 GOG458794:GOH458794 GYC458794:GYD458794 HHY458794:HHZ458794 HRU458794:HRV458794 IBQ458794:IBR458794 ILM458794:ILN458794 IVI458794:IVJ458794 JFE458794:JFF458794 JPA458794:JPB458794 JYW458794:JYX458794 KIS458794:KIT458794 KSO458794:KSP458794 LCK458794:LCL458794 LMG458794:LMH458794 LWC458794:LWD458794 MFY458794:MFZ458794 MPU458794:MPV458794 MZQ458794:MZR458794 NJM458794:NJN458794 NTI458794:NTJ458794 ODE458794:ODF458794 ONA458794:ONB458794 OWW458794:OWX458794 PGS458794:PGT458794 PQO458794:PQP458794 QAK458794:QAL458794 QKG458794:QKH458794 QUC458794:QUD458794 RDY458794:RDZ458794 RNU458794:RNV458794 RXQ458794:RXR458794 SHM458794:SHN458794 SRI458794:SRJ458794 TBE458794:TBF458794 TLA458794:TLB458794 TUW458794:TUX458794 UES458794:UET458794 UOO458794:UOP458794 UYK458794:UYL458794 VIG458794:VIH458794 VSC458794:VSD458794 WBY458794:WBZ458794 WLU458794:WLV458794 WVQ458794:WVR458794 I524330:J524330 JE524330:JF524330 TA524330:TB524330 ACW524330:ACX524330 AMS524330:AMT524330 AWO524330:AWP524330 BGK524330:BGL524330 BQG524330:BQH524330 CAC524330:CAD524330 CJY524330:CJZ524330 CTU524330:CTV524330 DDQ524330:DDR524330 DNM524330:DNN524330 DXI524330:DXJ524330 EHE524330:EHF524330 ERA524330:ERB524330 FAW524330:FAX524330 FKS524330:FKT524330 FUO524330:FUP524330 GEK524330:GEL524330 GOG524330:GOH524330 GYC524330:GYD524330 HHY524330:HHZ524330 HRU524330:HRV524330 IBQ524330:IBR524330 ILM524330:ILN524330 IVI524330:IVJ524330 JFE524330:JFF524330 JPA524330:JPB524330 JYW524330:JYX524330 KIS524330:KIT524330 KSO524330:KSP524330 LCK524330:LCL524330 LMG524330:LMH524330 LWC524330:LWD524330 MFY524330:MFZ524330 MPU524330:MPV524330 MZQ524330:MZR524330 NJM524330:NJN524330 NTI524330:NTJ524330 ODE524330:ODF524330 ONA524330:ONB524330 OWW524330:OWX524330 PGS524330:PGT524330 PQO524330:PQP524330 QAK524330:QAL524330 QKG524330:QKH524330 QUC524330:QUD524330 RDY524330:RDZ524330 RNU524330:RNV524330 RXQ524330:RXR524330 SHM524330:SHN524330 SRI524330:SRJ524330 TBE524330:TBF524330 TLA524330:TLB524330 TUW524330:TUX524330 UES524330:UET524330 UOO524330:UOP524330 UYK524330:UYL524330 VIG524330:VIH524330 VSC524330:VSD524330 WBY524330:WBZ524330 WLU524330:WLV524330 WVQ524330:WVR524330 I589866:J589866 JE589866:JF589866 TA589866:TB589866 ACW589866:ACX589866 AMS589866:AMT589866 AWO589866:AWP589866 BGK589866:BGL589866 BQG589866:BQH589866 CAC589866:CAD589866 CJY589866:CJZ589866 CTU589866:CTV589866 DDQ589866:DDR589866 DNM589866:DNN589866 DXI589866:DXJ589866 EHE589866:EHF589866 ERA589866:ERB589866 FAW589866:FAX589866 FKS589866:FKT589866 FUO589866:FUP589866 GEK589866:GEL589866 GOG589866:GOH589866 GYC589866:GYD589866 HHY589866:HHZ589866 HRU589866:HRV589866 IBQ589866:IBR589866 ILM589866:ILN589866 IVI589866:IVJ589866 JFE589866:JFF589866 JPA589866:JPB589866 JYW589866:JYX589866 KIS589866:KIT589866 KSO589866:KSP589866 LCK589866:LCL589866 LMG589866:LMH589866 LWC589866:LWD589866 MFY589866:MFZ589866 MPU589866:MPV589866 MZQ589866:MZR589866 NJM589866:NJN589866 NTI589866:NTJ589866 ODE589866:ODF589866 ONA589866:ONB589866 OWW589866:OWX589866 PGS589866:PGT589866 PQO589866:PQP589866 QAK589866:QAL589866 QKG589866:QKH589866 QUC589866:QUD589866 RDY589866:RDZ589866 RNU589866:RNV589866 RXQ589866:RXR589866 SHM589866:SHN589866 SRI589866:SRJ589866 TBE589866:TBF589866 TLA589866:TLB589866 TUW589866:TUX589866 UES589866:UET589866 UOO589866:UOP589866 UYK589866:UYL589866 VIG589866:VIH589866 VSC589866:VSD589866 WBY589866:WBZ589866 WLU589866:WLV589866 WVQ589866:WVR589866 I655402:J655402 JE655402:JF655402 TA655402:TB655402 ACW655402:ACX655402 AMS655402:AMT655402 AWO655402:AWP655402 BGK655402:BGL655402 BQG655402:BQH655402 CAC655402:CAD655402 CJY655402:CJZ655402 CTU655402:CTV655402 DDQ655402:DDR655402 DNM655402:DNN655402 DXI655402:DXJ655402 EHE655402:EHF655402 ERA655402:ERB655402 FAW655402:FAX655402 FKS655402:FKT655402 FUO655402:FUP655402 GEK655402:GEL655402 GOG655402:GOH655402 GYC655402:GYD655402 HHY655402:HHZ655402 HRU655402:HRV655402 IBQ655402:IBR655402 ILM655402:ILN655402 IVI655402:IVJ655402 JFE655402:JFF655402 JPA655402:JPB655402 JYW655402:JYX655402 KIS655402:KIT655402 KSO655402:KSP655402 LCK655402:LCL655402 LMG655402:LMH655402 LWC655402:LWD655402 MFY655402:MFZ655402 MPU655402:MPV655402 MZQ655402:MZR655402 NJM655402:NJN655402 NTI655402:NTJ655402 ODE655402:ODF655402 ONA655402:ONB655402 OWW655402:OWX655402 PGS655402:PGT655402 PQO655402:PQP655402 QAK655402:QAL655402 QKG655402:QKH655402 QUC655402:QUD655402 RDY655402:RDZ655402 RNU655402:RNV655402 RXQ655402:RXR655402 SHM655402:SHN655402 SRI655402:SRJ655402 TBE655402:TBF655402 TLA655402:TLB655402 TUW655402:TUX655402 UES655402:UET655402 UOO655402:UOP655402 UYK655402:UYL655402 VIG655402:VIH655402 VSC655402:VSD655402 WBY655402:WBZ655402 WLU655402:WLV655402 WVQ655402:WVR655402 I720938:J720938 JE720938:JF720938 TA720938:TB720938 ACW720938:ACX720938 AMS720938:AMT720938 AWO720938:AWP720938 BGK720938:BGL720938 BQG720938:BQH720938 CAC720938:CAD720938 CJY720938:CJZ720938 CTU720938:CTV720938 DDQ720938:DDR720938 DNM720938:DNN720938 DXI720938:DXJ720938 EHE720938:EHF720938 ERA720938:ERB720938 FAW720938:FAX720938 FKS720938:FKT720938 FUO720938:FUP720938 GEK720938:GEL720938 GOG720938:GOH720938 GYC720938:GYD720938 HHY720938:HHZ720938 HRU720938:HRV720938 IBQ720938:IBR720938 ILM720938:ILN720938 IVI720938:IVJ720938 JFE720938:JFF720938 JPA720938:JPB720938 JYW720938:JYX720938 KIS720938:KIT720938 KSO720938:KSP720938 LCK720938:LCL720938 LMG720938:LMH720938 LWC720938:LWD720938 MFY720938:MFZ720938 MPU720938:MPV720938 MZQ720938:MZR720938 NJM720938:NJN720938 NTI720938:NTJ720938 ODE720938:ODF720938 ONA720938:ONB720938 OWW720938:OWX720938 PGS720938:PGT720938 PQO720938:PQP720938 QAK720938:QAL720938 QKG720938:QKH720938 QUC720938:QUD720938 RDY720938:RDZ720938 RNU720938:RNV720938 RXQ720938:RXR720938 SHM720938:SHN720938 SRI720938:SRJ720938 TBE720938:TBF720938 TLA720938:TLB720938 TUW720938:TUX720938 UES720938:UET720938 UOO720938:UOP720938 UYK720938:UYL720938 VIG720938:VIH720938 VSC720938:VSD720938 WBY720938:WBZ720938 WLU720938:WLV720938 WVQ720938:WVR720938 I786474:J786474 JE786474:JF786474 TA786474:TB786474 ACW786474:ACX786474 AMS786474:AMT786474 AWO786474:AWP786474 BGK786474:BGL786474 BQG786474:BQH786474 CAC786474:CAD786474 CJY786474:CJZ786474 CTU786474:CTV786474 DDQ786474:DDR786474 DNM786474:DNN786474 DXI786474:DXJ786474 EHE786474:EHF786474 ERA786474:ERB786474 FAW786474:FAX786474 FKS786474:FKT786474 FUO786474:FUP786474 GEK786474:GEL786474 GOG786474:GOH786474 GYC786474:GYD786474 HHY786474:HHZ786474 HRU786474:HRV786474 IBQ786474:IBR786474 ILM786474:ILN786474 IVI786474:IVJ786474 JFE786474:JFF786474 JPA786474:JPB786474 JYW786474:JYX786474 KIS786474:KIT786474 KSO786474:KSP786474 LCK786474:LCL786474 LMG786474:LMH786474 LWC786474:LWD786474 MFY786474:MFZ786474 MPU786474:MPV786474 MZQ786474:MZR786474 NJM786474:NJN786474 NTI786474:NTJ786474 ODE786474:ODF786474 ONA786474:ONB786474 OWW786474:OWX786474 PGS786474:PGT786474 PQO786474:PQP786474 QAK786474:QAL786474 QKG786474:QKH786474 QUC786474:QUD786474 RDY786474:RDZ786474 RNU786474:RNV786474 RXQ786474:RXR786474 SHM786474:SHN786474 SRI786474:SRJ786474 TBE786474:TBF786474 TLA786474:TLB786474 TUW786474:TUX786474 UES786474:UET786474 UOO786474:UOP786474 UYK786474:UYL786474 VIG786474:VIH786474 VSC786474:VSD786474 WBY786474:WBZ786474 WLU786474:WLV786474 WVQ786474:WVR786474 I852010:J852010 JE852010:JF852010 TA852010:TB852010 ACW852010:ACX852010 AMS852010:AMT852010 AWO852010:AWP852010 BGK852010:BGL852010 BQG852010:BQH852010 CAC852010:CAD852010 CJY852010:CJZ852010 CTU852010:CTV852010 DDQ852010:DDR852010 DNM852010:DNN852010 DXI852010:DXJ852010 EHE852010:EHF852010 ERA852010:ERB852010 FAW852010:FAX852010 FKS852010:FKT852010 FUO852010:FUP852010 GEK852010:GEL852010 GOG852010:GOH852010 GYC852010:GYD852010 HHY852010:HHZ852010 HRU852010:HRV852010 IBQ852010:IBR852010 ILM852010:ILN852010 IVI852010:IVJ852010 JFE852010:JFF852010 JPA852010:JPB852010 JYW852010:JYX852010 KIS852010:KIT852010 KSO852010:KSP852010 LCK852010:LCL852010 LMG852010:LMH852010 LWC852010:LWD852010 MFY852010:MFZ852010 MPU852010:MPV852010 MZQ852010:MZR852010 NJM852010:NJN852010 NTI852010:NTJ852010 ODE852010:ODF852010 ONA852010:ONB852010 OWW852010:OWX852010 PGS852010:PGT852010 PQO852010:PQP852010 QAK852010:QAL852010 QKG852010:QKH852010 QUC852010:QUD852010 RDY852010:RDZ852010 RNU852010:RNV852010 RXQ852010:RXR852010 SHM852010:SHN852010 SRI852010:SRJ852010 TBE852010:TBF852010 TLA852010:TLB852010 TUW852010:TUX852010 UES852010:UET852010 UOO852010:UOP852010 UYK852010:UYL852010 VIG852010:VIH852010 VSC852010:VSD852010 WBY852010:WBZ852010 WLU852010:WLV852010 WVQ852010:WVR852010 I917546:J917546 JE917546:JF917546 TA917546:TB917546 ACW917546:ACX917546 AMS917546:AMT917546 AWO917546:AWP917546 BGK917546:BGL917546 BQG917546:BQH917546 CAC917546:CAD917546 CJY917546:CJZ917546 CTU917546:CTV917546 DDQ917546:DDR917546 DNM917546:DNN917546 DXI917546:DXJ917546 EHE917546:EHF917546 ERA917546:ERB917546 FAW917546:FAX917546 FKS917546:FKT917546 FUO917546:FUP917546 GEK917546:GEL917546 GOG917546:GOH917546 GYC917546:GYD917546 HHY917546:HHZ917546 HRU917546:HRV917546 IBQ917546:IBR917546 ILM917546:ILN917546 IVI917546:IVJ917546 JFE917546:JFF917546 JPA917546:JPB917546 JYW917546:JYX917546 KIS917546:KIT917546 KSO917546:KSP917546 LCK917546:LCL917546 LMG917546:LMH917546 LWC917546:LWD917546 MFY917546:MFZ917546 MPU917546:MPV917546 MZQ917546:MZR917546 NJM917546:NJN917546 NTI917546:NTJ917546 ODE917546:ODF917546 ONA917546:ONB917546 OWW917546:OWX917546 PGS917546:PGT917546 PQO917546:PQP917546 QAK917546:QAL917546 QKG917546:QKH917546 QUC917546:QUD917546 RDY917546:RDZ917546 RNU917546:RNV917546 RXQ917546:RXR917546 SHM917546:SHN917546 SRI917546:SRJ917546 TBE917546:TBF917546 TLA917546:TLB917546 TUW917546:TUX917546 UES917546:UET917546 UOO917546:UOP917546 UYK917546:UYL917546 VIG917546:VIH917546 VSC917546:VSD917546 WBY917546:WBZ917546 WLU917546:WLV917546 WVQ917546:WVR917546 I983082:J983082 JE983082:JF983082 TA983082:TB983082 ACW983082:ACX983082 AMS983082:AMT983082 AWO983082:AWP983082 BGK983082:BGL983082 BQG983082:BQH983082 CAC983082:CAD983082 CJY983082:CJZ983082 CTU983082:CTV983082 DDQ983082:DDR983082 DNM983082:DNN983082 DXI983082:DXJ983082 EHE983082:EHF983082 ERA983082:ERB983082 FAW983082:FAX983082 FKS983082:FKT983082 FUO983082:FUP983082 GEK983082:GEL983082 GOG983082:GOH983082 GYC983082:GYD983082 HHY983082:HHZ983082 HRU983082:HRV983082 IBQ983082:IBR983082 ILM983082:ILN983082 IVI983082:IVJ983082 JFE983082:JFF983082 JPA983082:JPB983082 JYW983082:JYX983082 KIS983082:KIT983082 KSO983082:KSP983082 LCK983082:LCL983082 LMG983082:LMH983082 LWC983082:LWD983082 MFY983082:MFZ983082 MPU983082:MPV983082 MZQ983082:MZR983082 NJM983082:NJN983082 NTI983082:NTJ983082 ODE983082:ODF983082 ONA983082:ONB983082 OWW983082:OWX983082 PGS983082:PGT983082 PQO983082:PQP983082 QAK983082:QAL983082 QKG983082:QKH983082 QUC983082:QUD983082 RDY983082:RDZ983082 RNU983082:RNV983082 RXQ983082:RXR983082 SHM983082:SHN983082 SRI983082:SRJ983082 TBE983082:TBF983082 TLA983082:TLB983082 TUW983082:TUX983082 UES983082:UET983082 UOO983082:UOP983082 UYK983082:UYL983082 VIG983082:VIH983082 VSC983082:VSD983082 WBY983082:WBZ983082 WLU983082:WLV983082 WVQ983082:WVR983082 I44:J44 JE44:JF44 TA44:TB44 ACW44:ACX44 AMS44:AMT44 AWO44:AWP44 BGK44:BGL44 BQG44:BQH44 CAC44:CAD44 CJY44:CJZ44 CTU44:CTV44 DDQ44:DDR44 DNM44:DNN44 DXI44:DXJ44 EHE44:EHF44 ERA44:ERB44 FAW44:FAX44 FKS44:FKT44 FUO44:FUP44 GEK44:GEL44 GOG44:GOH44 GYC44:GYD44 HHY44:HHZ44 HRU44:HRV44 IBQ44:IBR44 ILM44:ILN44 IVI44:IVJ44 JFE44:JFF44 JPA44:JPB44 JYW44:JYX44 KIS44:KIT44 KSO44:KSP44 LCK44:LCL44 LMG44:LMH44 LWC44:LWD44 MFY44:MFZ44 MPU44:MPV44 MZQ44:MZR44 NJM44:NJN44 NTI44:NTJ44 ODE44:ODF44 ONA44:ONB44 OWW44:OWX44 PGS44:PGT44 PQO44:PQP44 QAK44:QAL44 QKG44:QKH44 QUC44:QUD44 RDY44:RDZ44 RNU44:RNV44 RXQ44:RXR44 SHM44:SHN44 SRI44:SRJ44 TBE44:TBF44 TLA44:TLB44 TUW44:TUX44 UES44:UET44 UOO44:UOP44 UYK44:UYL44 VIG44:VIH44 VSC44:VSD44 WBY44:WBZ44 WLU44:WLV44 WVQ44:WVR44 I65580:J65580 JE65580:JF65580 TA65580:TB65580 ACW65580:ACX65580 AMS65580:AMT65580 AWO65580:AWP65580 BGK65580:BGL65580 BQG65580:BQH65580 CAC65580:CAD65580 CJY65580:CJZ65580 CTU65580:CTV65580 DDQ65580:DDR65580 DNM65580:DNN65580 DXI65580:DXJ65580 EHE65580:EHF65580 ERA65580:ERB65580 FAW65580:FAX65580 FKS65580:FKT65580 FUO65580:FUP65580 GEK65580:GEL65580 GOG65580:GOH65580 GYC65580:GYD65580 HHY65580:HHZ65580 HRU65580:HRV65580 IBQ65580:IBR65580 ILM65580:ILN65580 IVI65580:IVJ65580 JFE65580:JFF65580 JPA65580:JPB65580 JYW65580:JYX65580 KIS65580:KIT65580 KSO65580:KSP65580 LCK65580:LCL65580 LMG65580:LMH65580 LWC65580:LWD65580 MFY65580:MFZ65580 MPU65580:MPV65580 MZQ65580:MZR65580 NJM65580:NJN65580 NTI65580:NTJ65580 ODE65580:ODF65580 ONA65580:ONB65580 OWW65580:OWX65580 PGS65580:PGT65580 PQO65580:PQP65580 QAK65580:QAL65580 QKG65580:QKH65580 QUC65580:QUD65580 RDY65580:RDZ65580 RNU65580:RNV65580 RXQ65580:RXR65580 SHM65580:SHN65580 SRI65580:SRJ65580 TBE65580:TBF65580 TLA65580:TLB65580 TUW65580:TUX65580 UES65580:UET65580 UOO65580:UOP65580 UYK65580:UYL65580 VIG65580:VIH65580 VSC65580:VSD65580 WBY65580:WBZ65580 WLU65580:WLV65580 WVQ65580:WVR65580 I131116:J131116 JE131116:JF131116 TA131116:TB131116 ACW131116:ACX131116 AMS131116:AMT131116 AWO131116:AWP131116 BGK131116:BGL131116 BQG131116:BQH131116 CAC131116:CAD131116 CJY131116:CJZ131116 CTU131116:CTV131116 DDQ131116:DDR131116 DNM131116:DNN131116 DXI131116:DXJ131116 EHE131116:EHF131116 ERA131116:ERB131116 FAW131116:FAX131116 FKS131116:FKT131116 FUO131116:FUP131116 GEK131116:GEL131116 GOG131116:GOH131116 GYC131116:GYD131116 HHY131116:HHZ131116 HRU131116:HRV131116 IBQ131116:IBR131116 ILM131116:ILN131116 IVI131116:IVJ131116 JFE131116:JFF131116 JPA131116:JPB131116 JYW131116:JYX131116 KIS131116:KIT131116 KSO131116:KSP131116 LCK131116:LCL131116 LMG131116:LMH131116 LWC131116:LWD131116 MFY131116:MFZ131116 MPU131116:MPV131116 MZQ131116:MZR131116 NJM131116:NJN131116 NTI131116:NTJ131116 ODE131116:ODF131116 ONA131116:ONB131116 OWW131116:OWX131116 PGS131116:PGT131116 PQO131116:PQP131116 QAK131116:QAL131116 QKG131116:QKH131116 QUC131116:QUD131116 RDY131116:RDZ131116 RNU131116:RNV131116 RXQ131116:RXR131116 SHM131116:SHN131116 SRI131116:SRJ131116 TBE131116:TBF131116 TLA131116:TLB131116 TUW131116:TUX131116 UES131116:UET131116 UOO131116:UOP131116 UYK131116:UYL131116 VIG131116:VIH131116 VSC131116:VSD131116 WBY131116:WBZ131116 WLU131116:WLV131116 WVQ131116:WVR131116 I196652:J196652 JE196652:JF196652 TA196652:TB196652 ACW196652:ACX196652 AMS196652:AMT196652 AWO196652:AWP196652 BGK196652:BGL196652 BQG196652:BQH196652 CAC196652:CAD196652 CJY196652:CJZ196652 CTU196652:CTV196652 DDQ196652:DDR196652 DNM196652:DNN196652 DXI196652:DXJ196652 EHE196652:EHF196652 ERA196652:ERB196652 FAW196652:FAX196652 FKS196652:FKT196652 FUO196652:FUP196652 GEK196652:GEL196652 GOG196652:GOH196652 GYC196652:GYD196652 HHY196652:HHZ196652 HRU196652:HRV196652 IBQ196652:IBR196652 ILM196652:ILN196652 IVI196652:IVJ196652 JFE196652:JFF196652 JPA196652:JPB196652 JYW196652:JYX196652 KIS196652:KIT196652 KSO196652:KSP196652 LCK196652:LCL196652 LMG196652:LMH196652 LWC196652:LWD196652 MFY196652:MFZ196652 MPU196652:MPV196652 MZQ196652:MZR196652 NJM196652:NJN196652 NTI196652:NTJ196652 ODE196652:ODF196652 ONA196652:ONB196652 OWW196652:OWX196652 PGS196652:PGT196652 PQO196652:PQP196652 QAK196652:QAL196652 QKG196652:QKH196652 QUC196652:QUD196652 RDY196652:RDZ196652 RNU196652:RNV196652 RXQ196652:RXR196652 SHM196652:SHN196652 SRI196652:SRJ196652 TBE196652:TBF196652 TLA196652:TLB196652 TUW196652:TUX196652 UES196652:UET196652 UOO196652:UOP196652 UYK196652:UYL196652 VIG196652:VIH196652 VSC196652:VSD196652 WBY196652:WBZ196652 WLU196652:WLV196652 WVQ196652:WVR196652 I262188:J262188 JE262188:JF262188 TA262188:TB262188 ACW262188:ACX262188 AMS262188:AMT262188 AWO262188:AWP262188 BGK262188:BGL262188 BQG262188:BQH262188 CAC262188:CAD262188 CJY262188:CJZ262188 CTU262188:CTV262188 DDQ262188:DDR262188 DNM262188:DNN262188 DXI262188:DXJ262188 EHE262188:EHF262188 ERA262188:ERB262188 FAW262188:FAX262188 FKS262188:FKT262188 FUO262188:FUP262188 GEK262188:GEL262188 GOG262188:GOH262188 GYC262188:GYD262188 HHY262188:HHZ262188 HRU262188:HRV262188 IBQ262188:IBR262188 ILM262188:ILN262188 IVI262188:IVJ262188 JFE262188:JFF262188 JPA262188:JPB262188 JYW262188:JYX262188 KIS262188:KIT262188 KSO262188:KSP262188 LCK262188:LCL262188 LMG262188:LMH262188 LWC262188:LWD262188 MFY262188:MFZ262188 MPU262188:MPV262188 MZQ262188:MZR262188 NJM262188:NJN262188 NTI262188:NTJ262188 ODE262188:ODF262188 ONA262188:ONB262188 OWW262188:OWX262188 PGS262188:PGT262188 PQO262188:PQP262188 QAK262188:QAL262188 QKG262188:QKH262188 QUC262188:QUD262188 RDY262188:RDZ262188 RNU262188:RNV262188 RXQ262188:RXR262188 SHM262188:SHN262188 SRI262188:SRJ262188 TBE262188:TBF262188 TLA262188:TLB262188 TUW262188:TUX262188 UES262188:UET262188 UOO262188:UOP262188 UYK262188:UYL262188 VIG262188:VIH262188 VSC262188:VSD262188 WBY262188:WBZ262188 WLU262188:WLV262188 WVQ262188:WVR262188 I327724:J327724 JE327724:JF327724 TA327724:TB327724 ACW327724:ACX327724 AMS327724:AMT327724 AWO327724:AWP327724 BGK327724:BGL327724 BQG327724:BQH327724 CAC327724:CAD327724 CJY327724:CJZ327724 CTU327724:CTV327724 DDQ327724:DDR327724 DNM327724:DNN327724 DXI327724:DXJ327724 EHE327724:EHF327724 ERA327724:ERB327724 FAW327724:FAX327724 FKS327724:FKT327724 FUO327724:FUP327724 GEK327724:GEL327724 GOG327724:GOH327724 GYC327724:GYD327724 HHY327724:HHZ327724 HRU327724:HRV327724 IBQ327724:IBR327724 ILM327724:ILN327724 IVI327724:IVJ327724 JFE327724:JFF327724 JPA327724:JPB327724 JYW327724:JYX327724 KIS327724:KIT327724 KSO327724:KSP327724 LCK327724:LCL327724 LMG327724:LMH327724 LWC327724:LWD327724 MFY327724:MFZ327724 MPU327724:MPV327724 MZQ327724:MZR327724 NJM327724:NJN327724 NTI327724:NTJ327724 ODE327724:ODF327724 ONA327724:ONB327724 OWW327724:OWX327724 PGS327724:PGT327724 PQO327724:PQP327724 QAK327724:QAL327724 QKG327724:QKH327724 QUC327724:QUD327724 RDY327724:RDZ327724 RNU327724:RNV327724 RXQ327724:RXR327724 SHM327724:SHN327724 SRI327724:SRJ327724 TBE327724:TBF327724 TLA327724:TLB327724 TUW327724:TUX327724 UES327724:UET327724 UOO327724:UOP327724 UYK327724:UYL327724 VIG327724:VIH327724 VSC327724:VSD327724 WBY327724:WBZ327724 WLU327724:WLV327724 WVQ327724:WVR327724 I393260:J393260 JE393260:JF393260 TA393260:TB393260 ACW393260:ACX393260 AMS393260:AMT393260 AWO393260:AWP393260 BGK393260:BGL393260 BQG393260:BQH393260 CAC393260:CAD393260 CJY393260:CJZ393260 CTU393260:CTV393260 DDQ393260:DDR393260 DNM393260:DNN393260 DXI393260:DXJ393260 EHE393260:EHF393260 ERA393260:ERB393260 FAW393260:FAX393260 FKS393260:FKT393260 FUO393260:FUP393260 GEK393260:GEL393260 GOG393260:GOH393260 GYC393260:GYD393260 HHY393260:HHZ393260 HRU393260:HRV393260 IBQ393260:IBR393260 ILM393260:ILN393260 IVI393260:IVJ393260 JFE393260:JFF393260 JPA393260:JPB393260 JYW393260:JYX393260 KIS393260:KIT393260 KSO393260:KSP393260 LCK393260:LCL393260 LMG393260:LMH393260 LWC393260:LWD393260 MFY393260:MFZ393260 MPU393260:MPV393260 MZQ393260:MZR393260 NJM393260:NJN393260 NTI393260:NTJ393260 ODE393260:ODF393260 ONA393260:ONB393260 OWW393260:OWX393260 PGS393260:PGT393260 PQO393260:PQP393260 QAK393260:QAL393260 QKG393260:QKH393260 QUC393260:QUD393260 RDY393260:RDZ393260 RNU393260:RNV393260 RXQ393260:RXR393260 SHM393260:SHN393260 SRI393260:SRJ393260 TBE393260:TBF393260 TLA393260:TLB393260 TUW393260:TUX393260 UES393260:UET393260 UOO393260:UOP393260 UYK393260:UYL393260 VIG393260:VIH393260 VSC393260:VSD393260 WBY393260:WBZ393260 WLU393260:WLV393260 WVQ393260:WVR393260 I458796:J458796 JE458796:JF458796 TA458796:TB458796 ACW458796:ACX458796 AMS458796:AMT458796 AWO458796:AWP458796 BGK458796:BGL458796 BQG458796:BQH458796 CAC458796:CAD458796 CJY458796:CJZ458796 CTU458796:CTV458796 DDQ458796:DDR458796 DNM458796:DNN458796 DXI458796:DXJ458796 EHE458796:EHF458796 ERA458796:ERB458796 FAW458796:FAX458796 FKS458796:FKT458796 FUO458796:FUP458796 GEK458796:GEL458796 GOG458796:GOH458796 GYC458796:GYD458796 HHY458796:HHZ458796 HRU458796:HRV458796 IBQ458796:IBR458796 ILM458796:ILN458796 IVI458796:IVJ458796 JFE458796:JFF458796 JPA458796:JPB458796 JYW458796:JYX458796 KIS458796:KIT458796 KSO458796:KSP458796 LCK458796:LCL458796 LMG458796:LMH458796 LWC458796:LWD458796 MFY458796:MFZ458796 MPU458796:MPV458796 MZQ458796:MZR458796 NJM458796:NJN458796 NTI458796:NTJ458796 ODE458796:ODF458796 ONA458796:ONB458796 OWW458796:OWX458796 PGS458796:PGT458796 PQO458796:PQP458796 QAK458796:QAL458796 QKG458796:QKH458796 QUC458796:QUD458796 RDY458796:RDZ458796 RNU458796:RNV458796 RXQ458796:RXR458796 SHM458796:SHN458796 SRI458796:SRJ458796 TBE458796:TBF458796 TLA458796:TLB458796 TUW458796:TUX458796 UES458796:UET458796 UOO458796:UOP458796 UYK458796:UYL458796 VIG458796:VIH458796 VSC458796:VSD458796 WBY458796:WBZ458796 WLU458796:WLV458796 WVQ458796:WVR458796 I524332:J524332 JE524332:JF524332 TA524332:TB524332 ACW524332:ACX524332 AMS524332:AMT524332 AWO524332:AWP524332 BGK524332:BGL524332 BQG524332:BQH524332 CAC524332:CAD524332 CJY524332:CJZ524332 CTU524332:CTV524332 DDQ524332:DDR524332 DNM524332:DNN524332 DXI524332:DXJ524332 EHE524332:EHF524332 ERA524332:ERB524332 FAW524332:FAX524332 FKS524332:FKT524332 FUO524332:FUP524332 GEK524332:GEL524332 GOG524332:GOH524332 GYC524332:GYD524332 HHY524332:HHZ524332 HRU524332:HRV524332 IBQ524332:IBR524332 ILM524332:ILN524332 IVI524332:IVJ524332 JFE524332:JFF524332 JPA524332:JPB524332 JYW524332:JYX524332 KIS524332:KIT524332 KSO524332:KSP524332 LCK524332:LCL524332 LMG524332:LMH524332 LWC524332:LWD524332 MFY524332:MFZ524332 MPU524332:MPV524332 MZQ524332:MZR524332 NJM524332:NJN524332 NTI524332:NTJ524332 ODE524332:ODF524332 ONA524332:ONB524332 OWW524332:OWX524332 PGS524332:PGT524332 PQO524332:PQP524332 QAK524332:QAL524332 QKG524332:QKH524332 QUC524332:QUD524332 RDY524332:RDZ524332 RNU524332:RNV524332 RXQ524332:RXR524332 SHM524332:SHN524332 SRI524332:SRJ524332 TBE524332:TBF524332 TLA524332:TLB524332 TUW524332:TUX524332 UES524332:UET524332 UOO524332:UOP524332 UYK524332:UYL524332 VIG524332:VIH524332 VSC524332:VSD524332 WBY524332:WBZ524332 WLU524332:WLV524332 WVQ524332:WVR524332 I589868:J589868 JE589868:JF589868 TA589868:TB589868 ACW589868:ACX589868 AMS589868:AMT589868 AWO589868:AWP589868 BGK589868:BGL589868 BQG589868:BQH589868 CAC589868:CAD589868 CJY589868:CJZ589868 CTU589868:CTV589868 DDQ589868:DDR589868 DNM589868:DNN589868 DXI589868:DXJ589868 EHE589868:EHF589868 ERA589868:ERB589868 FAW589868:FAX589868 FKS589868:FKT589868 FUO589868:FUP589868 GEK589868:GEL589868 GOG589868:GOH589868 GYC589868:GYD589868 HHY589868:HHZ589868 HRU589868:HRV589868 IBQ589868:IBR589868 ILM589868:ILN589868 IVI589868:IVJ589868 JFE589868:JFF589868 JPA589868:JPB589868 JYW589868:JYX589868 KIS589868:KIT589868 KSO589868:KSP589868 LCK589868:LCL589868 LMG589868:LMH589868 LWC589868:LWD589868 MFY589868:MFZ589868 MPU589868:MPV589868 MZQ589868:MZR589868 NJM589868:NJN589868 NTI589868:NTJ589868 ODE589868:ODF589868 ONA589868:ONB589868 OWW589868:OWX589868 PGS589868:PGT589868 PQO589868:PQP589868 QAK589868:QAL589868 QKG589868:QKH589868 QUC589868:QUD589868 RDY589868:RDZ589868 RNU589868:RNV589868 RXQ589868:RXR589868 SHM589868:SHN589868 SRI589868:SRJ589868 TBE589868:TBF589868 TLA589868:TLB589868 TUW589868:TUX589868 UES589868:UET589868 UOO589868:UOP589868 UYK589868:UYL589868 VIG589868:VIH589868 VSC589868:VSD589868 WBY589868:WBZ589868 WLU589868:WLV589868 WVQ589868:WVR589868 I655404:J655404 JE655404:JF655404 TA655404:TB655404 ACW655404:ACX655404 AMS655404:AMT655404 AWO655404:AWP655404 BGK655404:BGL655404 BQG655404:BQH655404 CAC655404:CAD655404 CJY655404:CJZ655404 CTU655404:CTV655404 DDQ655404:DDR655404 DNM655404:DNN655404 DXI655404:DXJ655404 EHE655404:EHF655404 ERA655404:ERB655404 FAW655404:FAX655404 FKS655404:FKT655404 FUO655404:FUP655404 GEK655404:GEL655404 GOG655404:GOH655404 GYC655404:GYD655404 HHY655404:HHZ655404 HRU655404:HRV655404 IBQ655404:IBR655404 ILM655404:ILN655404 IVI655404:IVJ655404 JFE655404:JFF655404 JPA655404:JPB655404 JYW655404:JYX655404 KIS655404:KIT655404 KSO655404:KSP655404 LCK655404:LCL655404 LMG655404:LMH655404 LWC655404:LWD655404 MFY655404:MFZ655404 MPU655404:MPV655404 MZQ655404:MZR655404 NJM655404:NJN655404 NTI655404:NTJ655404 ODE655404:ODF655404 ONA655404:ONB655404 OWW655404:OWX655404 PGS655404:PGT655404 PQO655404:PQP655404 QAK655404:QAL655404 QKG655404:QKH655404 QUC655404:QUD655404 RDY655404:RDZ655404 RNU655404:RNV655404 RXQ655404:RXR655404 SHM655404:SHN655404 SRI655404:SRJ655404 TBE655404:TBF655404 TLA655404:TLB655404 TUW655404:TUX655404 UES655404:UET655404 UOO655404:UOP655404 UYK655404:UYL655404 VIG655404:VIH655404 VSC655404:VSD655404 WBY655404:WBZ655404 WLU655404:WLV655404 WVQ655404:WVR655404 I720940:J720940 JE720940:JF720940 TA720940:TB720940 ACW720940:ACX720940 AMS720940:AMT720940 AWO720940:AWP720940 BGK720940:BGL720940 BQG720940:BQH720940 CAC720940:CAD720940 CJY720940:CJZ720940 CTU720940:CTV720940 DDQ720940:DDR720940 DNM720940:DNN720940 DXI720940:DXJ720940 EHE720940:EHF720940 ERA720940:ERB720940 FAW720940:FAX720940 FKS720940:FKT720940 FUO720940:FUP720940 GEK720940:GEL720940 GOG720940:GOH720940 GYC720940:GYD720940 HHY720940:HHZ720940 HRU720940:HRV720940 IBQ720940:IBR720940 ILM720940:ILN720940 IVI720940:IVJ720940 JFE720940:JFF720940 JPA720940:JPB720940 JYW720940:JYX720940 KIS720940:KIT720940 KSO720940:KSP720940 LCK720940:LCL720940 LMG720940:LMH720940 LWC720940:LWD720940 MFY720940:MFZ720940 MPU720940:MPV720940 MZQ720940:MZR720940 NJM720940:NJN720940 NTI720940:NTJ720940 ODE720940:ODF720940 ONA720940:ONB720940 OWW720940:OWX720940 PGS720940:PGT720940 PQO720940:PQP720940 QAK720940:QAL720940 QKG720940:QKH720940 QUC720940:QUD720940 RDY720940:RDZ720940 RNU720940:RNV720940 RXQ720940:RXR720940 SHM720940:SHN720940 SRI720940:SRJ720940 TBE720940:TBF720940 TLA720940:TLB720940 TUW720940:TUX720940 UES720940:UET720940 UOO720940:UOP720940 UYK720940:UYL720940 VIG720940:VIH720940 VSC720940:VSD720940 WBY720940:WBZ720940 WLU720940:WLV720940 WVQ720940:WVR720940 I786476:J786476 JE786476:JF786476 TA786476:TB786476 ACW786476:ACX786476 AMS786476:AMT786476 AWO786476:AWP786476 BGK786476:BGL786476 BQG786476:BQH786476 CAC786476:CAD786476 CJY786476:CJZ786476 CTU786476:CTV786476 DDQ786476:DDR786476 DNM786476:DNN786476 DXI786476:DXJ786476 EHE786476:EHF786476 ERA786476:ERB786476 FAW786476:FAX786476 FKS786476:FKT786476 FUO786476:FUP786476 GEK786476:GEL786476 GOG786476:GOH786476 GYC786476:GYD786476 HHY786476:HHZ786476 HRU786476:HRV786476 IBQ786476:IBR786476 ILM786476:ILN786476 IVI786476:IVJ786476 JFE786476:JFF786476 JPA786476:JPB786476 JYW786476:JYX786476 KIS786476:KIT786476 KSO786476:KSP786476 LCK786476:LCL786476 LMG786476:LMH786476 LWC786476:LWD786476 MFY786476:MFZ786476 MPU786476:MPV786476 MZQ786476:MZR786476 NJM786476:NJN786476 NTI786476:NTJ786476 ODE786476:ODF786476 ONA786476:ONB786476 OWW786476:OWX786476 PGS786476:PGT786476 PQO786476:PQP786476 QAK786476:QAL786476 QKG786476:QKH786476 QUC786476:QUD786476 RDY786476:RDZ786476 RNU786476:RNV786476 RXQ786476:RXR786476 SHM786476:SHN786476 SRI786476:SRJ786476 TBE786476:TBF786476 TLA786476:TLB786476 TUW786476:TUX786476 UES786476:UET786476 UOO786476:UOP786476 UYK786476:UYL786476 VIG786476:VIH786476 VSC786476:VSD786476 WBY786476:WBZ786476 WLU786476:WLV786476 WVQ786476:WVR786476 I852012:J852012 JE852012:JF852012 TA852012:TB852012 ACW852012:ACX852012 AMS852012:AMT852012 AWO852012:AWP852012 BGK852012:BGL852012 BQG852012:BQH852012 CAC852012:CAD852012 CJY852012:CJZ852012 CTU852012:CTV852012 DDQ852012:DDR852012 DNM852012:DNN852012 DXI852012:DXJ852012 EHE852012:EHF852012 ERA852012:ERB852012 FAW852012:FAX852012 FKS852012:FKT852012 FUO852012:FUP852012 GEK852012:GEL852012 GOG852012:GOH852012 GYC852012:GYD852012 HHY852012:HHZ852012 HRU852012:HRV852012 IBQ852012:IBR852012 ILM852012:ILN852012 IVI852012:IVJ852012 JFE852012:JFF852012 JPA852012:JPB852012 JYW852012:JYX852012 KIS852012:KIT852012 KSO852012:KSP852012 LCK852012:LCL852012 LMG852012:LMH852012 LWC852012:LWD852012 MFY852012:MFZ852012 MPU852012:MPV852012 MZQ852012:MZR852012 NJM852012:NJN852012 NTI852012:NTJ852012 ODE852012:ODF852012 ONA852012:ONB852012 OWW852012:OWX852012 PGS852012:PGT852012 PQO852012:PQP852012 QAK852012:QAL852012 QKG852012:QKH852012 QUC852012:QUD852012 RDY852012:RDZ852012 RNU852012:RNV852012 RXQ852012:RXR852012 SHM852012:SHN852012 SRI852012:SRJ852012 TBE852012:TBF852012 TLA852012:TLB852012 TUW852012:TUX852012 UES852012:UET852012 UOO852012:UOP852012 UYK852012:UYL852012 VIG852012:VIH852012 VSC852012:VSD852012 WBY852012:WBZ852012 WLU852012:WLV852012 WVQ852012:WVR852012 I917548:J917548 JE917548:JF917548 TA917548:TB917548 ACW917548:ACX917548 AMS917548:AMT917548 AWO917548:AWP917548 BGK917548:BGL917548 BQG917548:BQH917548 CAC917548:CAD917548 CJY917548:CJZ917548 CTU917548:CTV917548 DDQ917548:DDR917548 DNM917548:DNN917548 DXI917548:DXJ917548 EHE917548:EHF917548 ERA917548:ERB917548 FAW917548:FAX917548 FKS917548:FKT917548 FUO917548:FUP917548 GEK917548:GEL917548 GOG917548:GOH917548 GYC917548:GYD917548 HHY917548:HHZ917548 HRU917548:HRV917548 IBQ917548:IBR917548 ILM917548:ILN917548 IVI917548:IVJ917548 JFE917548:JFF917548 JPA917548:JPB917548 JYW917548:JYX917548 KIS917548:KIT917548 KSO917548:KSP917548 LCK917548:LCL917548 LMG917548:LMH917548 LWC917548:LWD917548 MFY917548:MFZ917548 MPU917548:MPV917548 MZQ917548:MZR917548 NJM917548:NJN917548 NTI917548:NTJ917548 ODE917548:ODF917548 ONA917548:ONB917548 OWW917548:OWX917548 PGS917548:PGT917548 PQO917548:PQP917548 QAK917548:QAL917548 QKG917548:QKH917548 QUC917548:QUD917548 RDY917548:RDZ917548 RNU917548:RNV917548 RXQ917548:RXR917548 SHM917548:SHN917548 SRI917548:SRJ917548 TBE917548:TBF917548 TLA917548:TLB917548 TUW917548:TUX917548 UES917548:UET917548 UOO917548:UOP917548 UYK917548:UYL917548 VIG917548:VIH917548 VSC917548:VSD917548 WBY917548:WBZ917548 WLU917548:WLV917548 WVQ917548:WVR917548 I983084:J983084 JE983084:JF983084 TA983084:TB983084 ACW983084:ACX983084 AMS983084:AMT983084 AWO983084:AWP983084 BGK983084:BGL983084 BQG983084:BQH983084 CAC983084:CAD983084 CJY983084:CJZ983084 CTU983084:CTV983084 DDQ983084:DDR983084 DNM983084:DNN983084 DXI983084:DXJ983084 EHE983084:EHF983084 ERA983084:ERB983084 FAW983084:FAX983084 FKS983084:FKT983084 FUO983084:FUP983084 GEK983084:GEL983084 GOG983084:GOH983084 GYC983084:GYD983084 HHY983084:HHZ983084 HRU983084:HRV983084 IBQ983084:IBR983084 ILM983084:ILN983084 IVI983084:IVJ983084 JFE983084:JFF983084 JPA983084:JPB983084 JYW983084:JYX983084 KIS983084:KIT983084 KSO983084:KSP983084 LCK983084:LCL983084 LMG983084:LMH983084 LWC983084:LWD983084 MFY983084:MFZ983084 MPU983084:MPV983084 MZQ983084:MZR983084 NJM983084:NJN983084 NTI983084:NTJ983084 ODE983084:ODF983084 ONA983084:ONB983084 OWW983084:OWX983084 PGS983084:PGT983084 PQO983084:PQP983084 QAK983084:QAL983084 QKG983084:QKH983084 QUC983084:QUD983084 RDY983084:RDZ983084 RNU983084:RNV983084 RXQ983084:RXR983084 SHM983084:SHN983084 SRI983084:SRJ983084 TBE983084:TBF983084 TLA983084:TLB983084 TUW983084:TUX983084 UES983084:UET983084 UOO983084:UOP983084 UYK983084:UYL983084 VIG983084:VIH983084 VSC983084:VSD983084 WBY983084:WBZ983084 WLU983084:WLV983084 WVQ983084:WVR983084 I48:J48 JE48:JF48 TA48:TB48 ACW48:ACX48 AMS48:AMT48 AWO48:AWP48 BGK48:BGL48 BQG48:BQH48 CAC48:CAD48 CJY48:CJZ48 CTU48:CTV48 DDQ48:DDR48 DNM48:DNN48 DXI48:DXJ48 EHE48:EHF48 ERA48:ERB48 FAW48:FAX48 FKS48:FKT48 FUO48:FUP48 GEK48:GEL48 GOG48:GOH48 GYC48:GYD48 HHY48:HHZ48 HRU48:HRV48 IBQ48:IBR48 ILM48:ILN48 IVI48:IVJ48 JFE48:JFF48 JPA48:JPB48 JYW48:JYX48 KIS48:KIT48 KSO48:KSP48 LCK48:LCL48 LMG48:LMH48 LWC48:LWD48 MFY48:MFZ48 MPU48:MPV48 MZQ48:MZR48 NJM48:NJN48 NTI48:NTJ48 ODE48:ODF48 ONA48:ONB48 OWW48:OWX48 PGS48:PGT48 PQO48:PQP48 QAK48:QAL48 QKG48:QKH48 QUC48:QUD48 RDY48:RDZ48 RNU48:RNV48 RXQ48:RXR48 SHM48:SHN48 SRI48:SRJ48 TBE48:TBF48 TLA48:TLB48 TUW48:TUX48 UES48:UET48 UOO48:UOP48 UYK48:UYL48 VIG48:VIH48 VSC48:VSD48 WBY48:WBZ48 WLU48:WLV48 WVQ48:WVR48 I65584:J65584 JE65584:JF65584 TA65584:TB65584 ACW65584:ACX65584 AMS65584:AMT65584 AWO65584:AWP65584 BGK65584:BGL65584 BQG65584:BQH65584 CAC65584:CAD65584 CJY65584:CJZ65584 CTU65584:CTV65584 DDQ65584:DDR65584 DNM65584:DNN65584 DXI65584:DXJ65584 EHE65584:EHF65584 ERA65584:ERB65584 FAW65584:FAX65584 FKS65584:FKT65584 FUO65584:FUP65584 GEK65584:GEL65584 GOG65584:GOH65584 GYC65584:GYD65584 HHY65584:HHZ65584 HRU65584:HRV65584 IBQ65584:IBR65584 ILM65584:ILN65584 IVI65584:IVJ65584 JFE65584:JFF65584 JPA65584:JPB65584 JYW65584:JYX65584 KIS65584:KIT65584 KSO65584:KSP65584 LCK65584:LCL65584 LMG65584:LMH65584 LWC65584:LWD65584 MFY65584:MFZ65584 MPU65584:MPV65584 MZQ65584:MZR65584 NJM65584:NJN65584 NTI65584:NTJ65584 ODE65584:ODF65584 ONA65584:ONB65584 OWW65584:OWX65584 PGS65584:PGT65584 PQO65584:PQP65584 QAK65584:QAL65584 QKG65584:QKH65584 QUC65584:QUD65584 RDY65584:RDZ65584 RNU65584:RNV65584 RXQ65584:RXR65584 SHM65584:SHN65584 SRI65584:SRJ65584 TBE65584:TBF65584 TLA65584:TLB65584 TUW65584:TUX65584 UES65584:UET65584 UOO65584:UOP65584 UYK65584:UYL65584 VIG65584:VIH65584 VSC65584:VSD65584 WBY65584:WBZ65584 WLU65584:WLV65584 WVQ65584:WVR65584 I131120:J131120 JE131120:JF131120 TA131120:TB131120 ACW131120:ACX131120 AMS131120:AMT131120 AWO131120:AWP131120 BGK131120:BGL131120 BQG131120:BQH131120 CAC131120:CAD131120 CJY131120:CJZ131120 CTU131120:CTV131120 DDQ131120:DDR131120 DNM131120:DNN131120 DXI131120:DXJ131120 EHE131120:EHF131120 ERA131120:ERB131120 FAW131120:FAX131120 FKS131120:FKT131120 FUO131120:FUP131120 GEK131120:GEL131120 GOG131120:GOH131120 GYC131120:GYD131120 HHY131120:HHZ131120 HRU131120:HRV131120 IBQ131120:IBR131120 ILM131120:ILN131120 IVI131120:IVJ131120 JFE131120:JFF131120 JPA131120:JPB131120 JYW131120:JYX131120 KIS131120:KIT131120 KSO131120:KSP131120 LCK131120:LCL131120 LMG131120:LMH131120 LWC131120:LWD131120 MFY131120:MFZ131120 MPU131120:MPV131120 MZQ131120:MZR131120 NJM131120:NJN131120 NTI131120:NTJ131120 ODE131120:ODF131120 ONA131120:ONB131120 OWW131120:OWX131120 PGS131120:PGT131120 PQO131120:PQP131120 QAK131120:QAL131120 QKG131120:QKH131120 QUC131120:QUD131120 RDY131120:RDZ131120 RNU131120:RNV131120 RXQ131120:RXR131120 SHM131120:SHN131120 SRI131120:SRJ131120 TBE131120:TBF131120 TLA131120:TLB131120 TUW131120:TUX131120 UES131120:UET131120 UOO131120:UOP131120 UYK131120:UYL131120 VIG131120:VIH131120 VSC131120:VSD131120 WBY131120:WBZ131120 WLU131120:WLV131120 WVQ131120:WVR131120 I196656:J196656 JE196656:JF196656 TA196656:TB196656 ACW196656:ACX196656 AMS196656:AMT196656 AWO196656:AWP196656 BGK196656:BGL196656 BQG196656:BQH196656 CAC196656:CAD196656 CJY196656:CJZ196656 CTU196656:CTV196656 DDQ196656:DDR196656 DNM196656:DNN196656 DXI196656:DXJ196656 EHE196656:EHF196656 ERA196656:ERB196656 FAW196656:FAX196656 FKS196656:FKT196656 FUO196656:FUP196656 GEK196656:GEL196656 GOG196656:GOH196656 GYC196656:GYD196656 HHY196656:HHZ196656 HRU196656:HRV196656 IBQ196656:IBR196656 ILM196656:ILN196656 IVI196656:IVJ196656 JFE196656:JFF196656 JPA196656:JPB196656 JYW196656:JYX196656 KIS196656:KIT196656 KSO196656:KSP196656 LCK196656:LCL196656 LMG196656:LMH196656 LWC196656:LWD196656 MFY196656:MFZ196656 MPU196656:MPV196656 MZQ196656:MZR196656 NJM196656:NJN196656 NTI196656:NTJ196656 ODE196656:ODF196656 ONA196656:ONB196656 OWW196656:OWX196656 PGS196656:PGT196656 PQO196656:PQP196656 QAK196656:QAL196656 QKG196656:QKH196656 QUC196656:QUD196656 RDY196656:RDZ196656 RNU196656:RNV196656 RXQ196656:RXR196656 SHM196656:SHN196656 SRI196656:SRJ196656 TBE196656:TBF196656 TLA196656:TLB196656 TUW196656:TUX196656 UES196656:UET196656 UOO196656:UOP196656 UYK196656:UYL196656 VIG196656:VIH196656 VSC196656:VSD196656 WBY196656:WBZ196656 WLU196656:WLV196656 WVQ196656:WVR196656 I262192:J262192 JE262192:JF262192 TA262192:TB262192 ACW262192:ACX262192 AMS262192:AMT262192 AWO262192:AWP262192 BGK262192:BGL262192 BQG262192:BQH262192 CAC262192:CAD262192 CJY262192:CJZ262192 CTU262192:CTV262192 DDQ262192:DDR262192 DNM262192:DNN262192 DXI262192:DXJ262192 EHE262192:EHF262192 ERA262192:ERB262192 FAW262192:FAX262192 FKS262192:FKT262192 FUO262192:FUP262192 GEK262192:GEL262192 GOG262192:GOH262192 GYC262192:GYD262192 HHY262192:HHZ262192 HRU262192:HRV262192 IBQ262192:IBR262192 ILM262192:ILN262192 IVI262192:IVJ262192 JFE262192:JFF262192 JPA262192:JPB262192 JYW262192:JYX262192 KIS262192:KIT262192 KSO262192:KSP262192 LCK262192:LCL262192 LMG262192:LMH262192 LWC262192:LWD262192 MFY262192:MFZ262192 MPU262192:MPV262192 MZQ262192:MZR262192 NJM262192:NJN262192 NTI262192:NTJ262192 ODE262192:ODF262192 ONA262192:ONB262192 OWW262192:OWX262192 PGS262192:PGT262192 PQO262192:PQP262192 QAK262192:QAL262192 QKG262192:QKH262192 QUC262192:QUD262192 RDY262192:RDZ262192 RNU262192:RNV262192 RXQ262192:RXR262192 SHM262192:SHN262192 SRI262192:SRJ262192 TBE262192:TBF262192 TLA262192:TLB262192 TUW262192:TUX262192 UES262192:UET262192 UOO262192:UOP262192 UYK262192:UYL262192 VIG262192:VIH262192 VSC262192:VSD262192 WBY262192:WBZ262192 WLU262192:WLV262192 WVQ262192:WVR262192 I327728:J327728 JE327728:JF327728 TA327728:TB327728 ACW327728:ACX327728 AMS327728:AMT327728 AWO327728:AWP327728 BGK327728:BGL327728 BQG327728:BQH327728 CAC327728:CAD327728 CJY327728:CJZ327728 CTU327728:CTV327728 DDQ327728:DDR327728 DNM327728:DNN327728 DXI327728:DXJ327728 EHE327728:EHF327728 ERA327728:ERB327728 FAW327728:FAX327728 FKS327728:FKT327728 FUO327728:FUP327728 GEK327728:GEL327728 GOG327728:GOH327728 GYC327728:GYD327728 HHY327728:HHZ327728 HRU327728:HRV327728 IBQ327728:IBR327728 ILM327728:ILN327728 IVI327728:IVJ327728 JFE327728:JFF327728 JPA327728:JPB327728 JYW327728:JYX327728 KIS327728:KIT327728 KSO327728:KSP327728 LCK327728:LCL327728 LMG327728:LMH327728 LWC327728:LWD327728 MFY327728:MFZ327728 MPU327728:MPV327728 MZQ327728:MZR327728 NJM327728:NJN327728 NTI327728:NTJ327728 ODE327728:ODF327728 ONA327728:ONB327728 OWW327728:OWX327728 PGS327728:PGT327728 PQO327728:PQP327728 QAK327728:QAL327728 QKG327728:QKH327728 QUC327728:QUD327728 RDY327728:RDZ327728 RNU327728:RNV327728 RXQ327728:RXR327728 SHM327728:SHN327728 SRI327728:SRJ327728 TBE327728:TBF327728 TLA327728:TLB327728 TUW327728:TUX327728 UES327728:UET327728 UOO327728:UOP327728 UYK327728:UYL327728 VIG327728:VIH327728 VSC327728:VSD327728 WBY327728:WBZ327728 WLU327728:WLV327728 WVQ327728:WVR327728 I393264:J393264 JE393264:JF393264 TA393264:TB393264 ACW393264:ACX393264 AMS393264:AMT393264 AWO393264:AWP393264 BGK393264:BGL393264 BQG393264:BQH393264 CAC393264:CAD393264 CJY393264:CJZ393264 CTU393264:CTV393264 DDQ393264:DDR393264 DNM393264:DNN393264 DXI393264:DXJ393264 EHE393264:EHF393264 ERA393264:ERB393264 FAW393264:FAX393264 FKS393264:FKT393264 FUO393264:FUP393264 GEK393264:GEL393264 GOG393264:GOH393264 GYC393264:GYD393264 HHY393264:HHZ393264 HRU393264:HRV393264 IBQ393264:IBR393264 ILM393264:ILN393264 IVI393264:IVJ393264 JFE393264:JFF393264 JPA393264:JPB393264 JYW393264:JYX393264 KIS393264:KIT393264 KSO393264:KSP393264 LCK393264:LCL393264 LMG393264:LMH393264 LWC393264:LWD393264 MFY393264:MFZ393264 MPU393264:MPV393264 MZQ393264:MZR393264 NJM393264:NJN393264 NTI393264:NTJ393264 ODE393264:ODF393264 ONA393264:ONB393264 OWW393264:OWX393264 PGS393264:PGT393264 PQO393264:PQP393264 QAK393264:QAL393264 QKG393264:QKH393264 QUC393264:QUD393264 RDY393264:RDZ393264 RNU393264:RNV393264 RXQ393264:RXR393264 SHM393264:SHN393264 SRI393264:SRJ393264 TBE393264:TBF393264 TLA393264:TLB393264 TUW393264:TUX393264 UES393264:UET393264 UOO393264:UOP393264 UYK393264:UYL393264 VIG393264:VIH393264 VSC393264:VSD393264 WBY393264:WBZ393264 WLU393264:WLV393264 WVQ393264:WVR393264 I458800:J458800 JE458800:JF458800 TA458800:TB458800 ACW458800:ACX458800 AMS458800:AMT458800 AWO458800:AWP458800 BGK458800:BGL458800 BQG458800:BQH458800 CAC458800:CAD458800 CJY458800:CJZ458800 CTU458800:CTV458800 DDQ458800:DDR458800 DNM458800:DNN458800 DXI458800:DXJ458800 EHE458800:EHF458800 ERA458800:ERB458800 FAW458800:FAX458800 FKS458800:FKT458800 FUO458800:FUP458800 GEK458800:GEL458800 GOG458800:GOH458800 GYC458800:GYD458800 HHY458800:HHZ458800 HRU458800:HRV458800 IBQ458800:IBR458800 ILM458800:ILN458800 IVI458800:IVJ458800 JFE458800:JFF458800 JPA458800:JPB458800 JYW458800:JYX458800 KIS458800:KIT458800 KSO458800:KSP458800 LCK458800:LCL458800 LMG458800:LMH458800 LWC458800:LWD458800 MFY458800:MFZ458800 MPU458800:MPV458800 MZQ458800:MZR458800 NJM458800:NJN458800 NTI458800:NTJ458800 ODE458800:ODF458800 ONA458800:ONB458800 OWW458800:OWX458800 PGS458800:PGT458800 PQO458800:PQP458800 QAK458800:QAL458800 QKG458800:QKH458800 QUC458800:QUD458800 RDY458800:RDZ458800 RNU458800:RNV458800 RXQ458800:RXR458800 SHM458800:SHN458800 SRI458800:SRJ458800 TBE458800:TBF458800 TLA458800:TLB458800 TUW458800:TUX458800 UES458800:UET458800 UOO458800:UOP458800 UYK458800:UYL458800 VIG458800:VIH458800 VSC458800:VSD458800 WBY458800:WBZ458800 WLU458800:WLV458800 WVQ458800:WVR458800 I524336:J524336 JE524336:JF524336 TA524336:TB524336 ACW524336:ACX524336 AMS524336:AMT524336 AWO524336:AWP524336 BGK524336:BGL524336 BQG524336:BQH524336 CAC524336:CAD524336 CJY524336:CJZ524336 CTU524336:CTV524336 DDQ524336:DDR524336 DNM524336:DNN524336 DXI524336:DXJ524336 EHE524336:EHF524336 ERA524336:ERB524336 FAW524336:FAX524336 FKS524336:FKT524336 FUO524336:FUP524336 GEK524336:GEL524336 GOG524336:GOH524336 GYC524336:GYD524336 HHY524336:HHZ524336 HRU524336:HRV524336 IBQ524336:IBR524336 ILM524336:ILN524336 IVI524336:IVJ524336 JFE524336:JFF524336 JPA524336:JPB524336 JYW524336:JYX524336 KIS524336:KIT524336 KSO524336:KSP524336 LCK524336:LCL524336 LMG524336:LMH524336 LWC524336:LWD524336 MFY524336:MFZ524336 MPU524336:MPV524336 MZQ524336:MZR524336 NJM524336:NJN524336 NTI524336:NTJ524336 ODE524336:ODF524336 ONA524336:ONB524336 OWW524336:OWX524336 PGS524336:PGT524336 PQO524336:PQP524336 QAK524336:QAL524336 QKG524336:QKH524336 QUC524336:QUD524336 RDY524336:RDZ524336 RNU524336:RNV524336 RXQ524336:RXR524336 SHM524336:SHN524336 SRI524336:SRJ524336 TBE524336:TBF524336 TLA524336:TLB524336 TUW524336:TUX524336 UES524336:UET524336 UOO524336:UOP524336 UYK524336:UYL524336 VIG524336:VIH524336 VSC524336:VSD524336 WBY524336:WBZ524336 WLU524336:WLV524336 WVQ524336:WVR524336 I589872:J589872 JE589872:JF589872 TA589872:TB589872 ACW589872:ACX589872 AMS589872:AMT589872 AWO589872:AWP589872 BGK589872:BGL589872 BQG589872:BQH589872 CAC589872:CAD589872 CJY589872:CJZ589872 CTU589872:CTV589872 DDQ589872:DDR589872 DNM589872:DNN589872 DXI589872:DXJ589872 EHE589872:EHF589872 ERA589872:ERB589872 FAW589872:FAX589872 FKS589872:FKT589872 FUO589872:FUP589872 GEK589872:GEL589872 GOG589872:GOH589872 GYC589872:GYD589872 HHY589872:HHZ589872 HRU589872:HRV589872 IBQ589872:IBR589872 ILM589872:ILN589872 IVI589872:IVJ589872 JFE589872:JFF589872 JPA589872:JPB589872 JYW589872:JYX589872 KIS589872:KIT589872 KSO589872:KSP589872 LCK589872:LCL589872 LMG589872:LMH589872 LWC589872:LWD589872 MFY589872:MFZ589872 MPU589872:MPV589872 MZQ589872:MZR589872 NJM589872:NJN589872 NTI589872:NTJ589872 ODE589872:ODF589872 ONA589872:ONB589872 OWW589872:OWX589872 PGS589872:PGT589872 PQO589872:PQP589872 QAK589872:QAL589872 QKG589872:QKH589872 QUC589872:QUD589872 RDY589872:RDZ589872 RNU589872:RNV589872 RXQ589872:RXR589872 SHM589872:SHN589872 SRI589872:SRJ589872 TBE589872:TBF589872 TLA589872:TLB589872 TUW589872:TUX589872 UES589872:UET589872 UOO589872:UOP589872 UYK589872:UYL589872 VIG589872:VIH589872 VSC589872:VSD589872 WBY589872:WBZ589872 WLU589872:WLV589872 WVQ589872:WVR589872 I655408:J655408 JE655408:JF655408 TA655408:TB655408 ACW655408:ACX655408 AMS655408:AMT655408 AWO655408:AWP655408 BGK655408:BGL655408 BQG655408:BQH655408 CAC655408:CAD655408 CJY655408:CJZ655408 CTU655408:CTV655408 DDQ655408:DDR655408 DNM655408:DNN655408 DXI655408:DXJ655408 EHE655408:EHF655408 ERA655408:ERB655408 FAW655408:FAX655408 FKS655408:FKT655408 FUO655408:FUP655408 GEK655408:GEL655408 GOG655408:GOH655408 GYC655408:GYD655408 HHY655408:HHZ655408 HRU655408:HRV655408 IBQ655408:IBR655408 ILM655408:ILN655408 IVI655408:IVJ655408 JFE655408:JFF655408 JPA655408:JPB655408 JYW655408:JYX655408 KIS655408:KIT655408 KSO655408:KSP655408 LCK655408:LCL655408 LMG655408:LMH655408 LWC655408:LWD655408 MFY655408:MFZ655408 MPU655408:MPV655408 MZQ655408:MZR655408 NJM655408:NJN655408 NTI655408:NTJ655408 ODE655408:ODF655408 ONA655408:ONB655408 OWW655408:OWX655408 PGS655408:PGT655408 PQO655408:PQP655408 QAK655408:QAL655408 QKG655408:QKH655408 QUC655408:QUD655408 RDY655408:RDZ655408 RNU655408:RNV655408 RXQ655408:RXR655408 SHM655408:SHN655408 SRI655408:SRJ655408 TBE655408:TBF655408 TLA655408:TLB655408 TUW655408:TUX655408 UES655408:UET655408 UOO655408:UOP655408 UYK655408:UYL655408 VIG655408:VIH655408 VSC655408:VSD655408 WBY655408:WBZ655408 WLU655408:WLV655408 WVQ655408:WVR655408 I720944:J720944 JE720944:JF720944 TA720944:TB720944 ACW720944:ACX720944 AMS720944:AMT720944 AWO720944:AWP720944 BGK720944:BGL720944 BQG720944:BQH720944 CAC720944:CAD720944 CJY720944:CJZ720944 CTU720944:CTV720944 DDQ720944:DDR720944 DNM720944:DNN720944 DXI720944:DXJ720944 EHE720944:EHF720944 ERA720944:ERB720944 FAW720944:FAX720944 FKS720944:FKT720944 FUO720944:FUP720944 GEK720944:GEL720944 GOG720944:GOH720944 GYC720944:GYD720944 HHY720944:HHZ720944 HRU720944:HRV720944 IBQ720944:IBR720944 ILM720944:ILN720944 IVI720944:IVJ720944 JFE720944:JFF720944 JPA720944:JPB720944 JYW720944:JYX720944 KIS720944:KIT720944 KSO720944:KSP720944 LCK720944:LCL720944 LMG720944:LMH720944 LWC720944:LWD720944 MFY720944:MFZ720944 MPU720944:MPV720944 MZQ720944:MZR720944 NJM720944:NJN720944 NTI720944:NTJ720944 ODE720944:ODF720944 ONA720944:ONB720944 OWW720944:OWX720944 PGS720944:PGT720944 PQO720944:PQP720944 QAK720944:QAL720944 QKG720944:QKH720944 QUC720944:QUD720944 RDY720944:RDZ720944 RNU720944:RNV720944 RXQ720944:RXR720944 SHM720944:SHN720944 SRI720944:SRJ720944 TBE720944:TBF720944 TLA720944:TLB720944 TUW720944:TUX720944 UES720944:UET720944 UOO720944:UOP720944 UYK720944:UYL720944 VIG720944:VIH720944 VSC720944:VSD720944 WBY720944:WBZ720944 WLU720944:WLV720944 WVQ720944:WVR720944 I786480:J786480 JE786480:JF786480 TA786480:TB786480 ACW786480:ACX786480 AMS786480:AMT786480 AWO786480:AWP786480 BGK786480:BGL786480 BQG786480:BQH786480 CAC786480:CAD786480 CJY786480:CJZ786480 CTU786480:CTV786480 DDQ786480:DDR786480 DNM786480:DNN786480 DXI786480:DXJ786480 EHE786480:EHF786480 ERA786480:ERB786480 FAW786480:FAX786480 FKS786480:FKT786480 FUO786480:FUP786480 GEK786480:GEL786480 GOG786480:GOH786480 GYC786480:GYD786480 HHY786480:HHZ786480 HRU786480:HRV786480 IBQ786480:IBR786480 ILM786480:ILN786480 IVI786480:IVJ786480 JFE786480:JFF786480 JPA786480:JPB786480 JYW786480:JYX786480 KIS786480:KIT786480 KSO786480:KSP786480 LCK786480:LCL786480 LMG786480:LMH786480 LWC786480:LWD786480 MFY786480:MFZ786480 MPU786480:MPV786480 MZQ786480:MZR786480 NJM786480:NJN786480 NTI786480:NTJ786480 ODE786480:ODF786480 ONA786480:ONB786480 OWW786480:OWX786480 PGS786480:PGT786480 PQO786480:PQP786480 QAK786480:QAL786480 QKG786480:QKH786480 QUC786480:QUD786480 RDY786480:RDZ786480 RNU786480:RNV786480 RXQ786480:RXR786480 SHM786480:SHN786480 SRI786480:SRJ786480 TBE786480:TBF786480 TLA786480:TLB786480 TUW786480:TUX786480 UES786480:UET786480 UOO786480:UOP786480 UYK786480:UYL786480 VIG786480:VIH786480 VSC786480:VSD786480 WBY786480:WBZ786480 WLU786480:WLV786480 WVQ786480:WVR786480 I852016:J852016 JE852016:JF852016 TA852016:TB852016 ACW852016:ACX852016 AMS852016:AMT852016 AWO852016:AWP852016 BGK852016:BGL852016 BQG852016:BQH852016 CAC852016:CAD852016 CJY852016:CJZ852016 CTU852016:CTV852016 DDQ852016:DDR852016 DNM852016:DNN852016 DXI852016:DXJ852016 EHE852016:EHF852016 ERA852016:ERB852016 FAW852016:FAX852016 FKS852016:FKT852016 FUO852016:FUP852016 GEK852016:GEL852016 GOG852016:GOH852016 GYC852016:GYD852016 HHY852016:HHZ852016 HRU852016:HRV852016 IBQ852016:IBR852016 ILM852016:ILN852016 IVI852016:IVJ852016 JFE852016:JFF852016 JPA852016:JPB852016 JYW852016:JYX852016 KIS852016:KIT852016 KSO852016:KSP852016 LCK852016:LCL852016 LMG852016:LMH852016 LWC852016:LWD852016 MFY852016:MFZ852016 MPU852016:MPV852016 MZQ852016:MZR852016 NJM852016:NJN852016 NTI852016:NTJ852016 ODE852016:ODF852016 ONA852016:ONB852016 OWW852016:OWX852016 PGS852016:PGT852016 PQO852016:PQP852016 QAK852016:QAL852016 QKG852016:QKH852016 QUC852016:QUD852016 RDY852016:RDZ852016 RNU852016:RNV852016 RXQ852016:RXR852016 SHM852016:SHN852016 SRI852016:SRJ852016 TBE852016:TBF852016 TLA852016:TLB852016 TUW852016:TUX852016 UES852016:UET852016 UOO852016:UOP852016 UYK852016:UYL852016 VIG852016:VIH852016 VSC852016:VSD852016 WBY852016:WBZ852016 WLU852016:WLV852016 WVQ852016:WVR852016 I917552:J917552 JE917552:JF917552 TA917552:TB917552 ACW917552:ACX917552 AMS917552:AMT917552 AWO917552:AWP917552 BGK917552:BGL917552 BQG917552:BQH917552 CAC917552:CAD917552 CJY917552:CJZ917552 CTU917552:CTV917552 DDQ917552:DDR917552 DNM917552:DNN917552 DXI917552:DXJ917552 EHE917552:EHF917552 ERA917552:ERB917552 FAW917552:FAX917552 FKS917552:FKT917552 FUO917552:FUP917552 GEK917552:GEL917552 GOG917552:GOH917552 GYC917552:GYD917552 HHY917552:HHZ917552 HRU917552:HRV917552 IBQ917552:IBR917552 ILM917552:ILN917552 IVI917552:IVJ917552 JFE917552:JFF917552 JPA917552:JPB917552 JYW917552:JYX917552 KIS917552:KIT917552 KSO917552:KSP917552 LCK917552:LCL917552 LMG917552:LMH917552 LWC917552:LWD917552 MFY917552:MFZ917552 MPU917552:MPV917552 MZQ917552:MZR917552 NJM917552:NJN917552 NTI917552:NTJ917552 ODE917552:ODF917552 ONA917552:ONB917552 OWW917552:OWX917552 PGS917552:PGT917552 PQO917552:PQP917552 QAK917552:QAL917552 QKG917552:QKH917552 QUC917552:QUD917552 RDY917552:RDZ917552 RNU917552:RNV917552 RXQ917552:RXR917552 SHM917552:SHN917552 SRI917552:SRJ917552 TBE917552:TBF917552 TLA917552:TLB917552 TUW917552:TUX917552 UES917552:UET917552 UOO917552:UOP917552 UYK917552:UYL917552 VIG917552:VIH917552 VSC917552:VSD917552 WBY917552:WBZ917552 WLU917552:WLV917552 WVQ917552:WVR917552 I983088:J983088 JE983088:JF983088 TA983088:TB983088 ACW983088:ACX983088 AMS983088:AMT983088 AWO983088:AWP983088 BGK983088:BGL983088 BQG983088:BQH983088 CAC983088:CAD983088 CJY983088:CJZ983088 CTU983088:CTV983088 DDQ983088:DDR983088 DNM983088:DNN983088 DXI983088:DXJ983088 EHE983088:EHF983088 ERA983088:ERB983088 FAW983088:FAX983088 FKS983088:FKT983088 FUO983088:FUP983088 GEK983088:GEL983088 GOG983088:GOH983088 GYC983088:GYD983088 HHY983088:HHZ983088 HRU983088:HRV983088 IBQ983088:IBR983088 ILM983088:ILN983088 IVI983088:IVJ983088 JFE983088:JFF983088 JPA983088:JPB983088 JYW983088:JYX983088 KIS983088:KIT983088 KSO983088:KSP983088 LCK983088:LCL983088 LMG983088:LMH983088 LWC983088:LWD983088 MFY983088:MFZ983088 MPU983088:MPV983088 MZQ983088:MZR983088 NJM983088:NJN983088 NTI983088:NTJ983088 ODE983088:ODF983088 ONA983088:ONB983088 OWW983088:OWX983088 PGS983088:PGT983088 PQO983088:PQP983088 QAK983088:QAL983088 QKG983088:QKH983088 QUC983088:QUD983088 RDY983088:RDZ983088 RNU983088:RNV983088 RXQ983088:RXR983088 SHM983088:SHN983088 SRI983088:SRJ983088 TBE983088:TBF983088 TLA983088:TLB983088 TUW983088:TUX983088 UES983088:UET983088 UOO983088:UOP983088 UYK983088:UYL983088 VIG983088:VIH983088 VSC983088:VSD983088 WBY983088:WBZ983088 WLU983088:WLV983088 WVQ983088:WVR983088 I50:J50 JE50:JF50 TA50:TB50 ACW50:ACX50 AMS50:AMT50 AWO50:AWP50 BGK50:BGL50 BQG50:BQH50 CAC50:CAD50 CJY50:CJZ50 CTU50:CTV50 DDQ50:DDR50 DNM50:DNN50 DXI50:DXJ50 EHE50:EHF50 ERA50:ERB50 FAW50:FAX50 FKS50:FKT50 FUO50:FUP50 GEK50:GEL50 GOG50:GOH50 GYC50:GYD50 HHY50:HHZ50 HRU50:HRV50 IBQ50:IBR50 ILM50:ILN50 IVI50:IVJ50 JFE50:JFF50 JPA50:JPB50 JYW50:JYX50 KIS50:KIT50 KSO50:KSP50 LCK50:LCL50 LMG50:LMH50 LWC50:LWD50 MFY50:MFZ50 MPU50:MPV50 MZQ50:MZR50 NJM50:NJN50 NTI50:NTJ50 ODE50:ODF50 ONA50:ONB50 OWW50:OWX50 PGS50:PGT50 PQO50:PQP50 QAK50:QAL50 QKG50:QKH50 QUC50:QUD50 RDY50:RDZ50 RNU50:RNV50 RXQ50:RXR50 SHM50:SHN50 SRI50:SRJ50 TBE50:TBF50 TLA50:TLB50 TUW50:TUX50 UES50:UET50 UOO50:UOP50 UYK50:UYL50 VIG50:VIH50 VSC50:VSD50 WBY50:WBZ50 WLU50:WLV50 WVQ50:WVR50 I65586:J65586 JE65586:JF65586 TA65586:TB65586 ACW65586:ACX65586 AMS65586:AMT65586 AWO65586:AWP65586 BGK65586:BGL65586 BQG65586:BQH65586 CAC65586:CAD65586 CJY65586:CJZ65586 CTU65586:CTV65586 DDQ65586:DDR65586 DNM65586:DNN65586 DXI65586:DXJ65586 EHE65586:EHF65586 ERA65586:ERB65586 FAW65586:FAX65586 FKS65586:FKT65586 FUO65586:FUP65586 GEK65586:GEL65586 GOG65586:GOH65586 GYC65586:GYD65586 HHY65586:HHZ65586 HRU65586:HRV65586 IBQ65586:IBR65586 ILM65586:ILN65586 IVI65586:IVJ65586 JFE65586:JFF65586 JPA65586:JPB65586 JYW65586:JYX65586 KIS65586:KIT65586 KSO65586:KSP65586 LCK65586:LCL65586 LMG65586:LMH65586 LWC65586:LWD65586 MFY65586:MFZ65586 MPU65586:MPV65586 MZQ65586:MZR65586 NJM65586:NJN65586 NTI65586:NTJ65586 ODE65586:ODF65586 ONA65586:ONB65586 OWW65586:OWX65586 PGS65586:PGT65586 PQO65586:PQP65586 QAK65586:QAL65586 QKG65586:QKH65586 QUC65586:QUD65586 RDY65586:RDZ65586 RNU65586:RNV65586 RXQ65586:RXR65586 SHM65586:SHN65586 SRI65586:SRJ65586 TBE65586:TBF65586 TLA65586:TLB65586 TUW65586:TUX65586 UES65586:UET65586 UOO65586:UOP65586 UYK65586:UYL65586 VIG65586:VIH65586 VSC65586:VSD65586 WBY65586:WBZ65586 WLU65586:WLV65586 WVQ65586:WVR65586 I131122:J131122 JE131122:JF131122 TA131122:TB131122 ACW131122:ACX131122 AMS131122:AMT131122 AWO131122:AWP131122 BGK131122:BGL131122 BQG131122:BQH131122 CAC131122:CAD131122 CJY131122:CJZ131122 CTU131122:CTV131122 DDQ131122:DDR131122 DNM131122:DNN131122 DXI131122:DXJ131122 EHE131122:EHF131122 ERA131122:ERB131122 FAW131122:FAX131122 FKS131122:FKT131122 FUO131122:FUP131122 GEK131122:GEL131122 GOG131122:GOH131122 GYC131122:GYD131122 HHY131122:HHZ131122 HRU131122:HRV131122 IBQ131122:IBR131122 ILM131122:ILN131122 IVI131122:IVJ131122 JFE131122:JFF131122 JPA131122:JPB131122 JYW131122:JYX131122 KIS131122:KIT131122 KSO131122:KSP131122 LCK131122:LCL131122 LMG131122:LMH131122 LWC131122:LWD131122 MFY131122:MFZ131122 MPU131122:MPV131122 MZQ131122:MZR131122 NJM131122:NJN131122 NTI131122:NTJ131122 ODE131122:ODF131122 ONA131122:ONB131122 OWW131122:OWX131122 PGS131122:PGT131122 PQO131122:PQP131122 QAK131122:QAL131122 QKG131122:QKH131122 QUC131122:QUD131122 RDY131122:RDZ131122 RNU131122:RNV131122 RXQ131122:RXR131122 SHM131122:SHN131122 SRI131122:SRJ131122 TBE131122:TBF131122 TLA131122:TLB131122 TUW131122:TUX131122 UES131122:UET131122 UOO131122:UOP131122 UYK131122:UYL131122 VIG131122:VIH131122 VSC131122:VSD131122 WBY131122:WBZ131122 WLU131122:WLV131122 WVQ131122:WVR131122 I196658:J196658 JE196658:JF196658 TA196658:TB196658 ACW196658:ACX196658 AMS196658:AMT196658 AWO196658:AWP196658 BGK196658:BGL196658 BQG196658:BQH196658 CAC196658:CAD196658 CJY196658:CJZ196658 CTU196658:CTV196658 DDQ196658:DDR196658 DNM196658:DNN196658 DXI196658:DXJ196658 EHE196658:EHF196658 ERA196658:ERB196658 FAW196658:FAX196658 FKS196658:FKT196658 FUO196658:FUP196658 GEK196658:GEL196658 GOG196658:GOH196658 GYC196658:GYD196658 HHY196658:HHZ196658 HRU196658:HRV196658 IBQ196658:IBR196658 ILM196658:ILN196658 IVI196658:IVJ196658 JFE196658:JFF196658 JPA196658:JPB196658 JYW196658:JYX196658 KIS196658:KIT196658 KSO196658:KSP196658 LCK196658:LCL196658 LMG196658:LMH196658 LWC196658:LWD196658 MFY196658:MFZ196658 MPU196658:MPV196658 MZQ196658:MZR196658 NJM196658:NJN196658 NTI196658:NTJ196658 ODE196658:ODF196658 ONA196658:ONB196658 OWW196658:OWX196658 PGS196658:PGT196658 PQO196658:PQP196658 QAK196658:QAL196658 QKG196658:QKH196658 QUC196658:QUD196658 RDY196658:RDZ196658 RNU196658:RNV196658 RXQ196658:RXR196658 SHM196658:SHN196658 SRI196658:SRJ196658 TBE196658:TBF196658 TLA196658:TLB196658 TUW196658:TUX196658 UES196658:UET196658 UOO196658:UOP196658 UYK196658:UYL196658 VIG196658:VIH196658 VSC196658:VSD196658 WBY196658:WBZ196658 WLU196658:WLV196658 WVQ196658:WVR196658 I262194:J262194 JE262194:JF262194 TA262194:TB262194 ACW262194:ACX262194 AMS262194:AMT262194 AWO262194:AWP262194 BGK262194:BGL262194 BQG262194:BQH262194 CAC262194:CAD262194 CJY262194:CJZ262194 CTU262194:CTV262194 DDQ262194:DDR262194 DNM262194:DNN262194 DXI262194:DXJ262194 EHE262194:EHF262194 ERA262194:ERB262194 FAW262194:FAX262194 FKS262194:FKT262194 FUO262194:FUP262194 GEK262194:GEL262194 GOG262194:GOH262194 GYC262194:GYD262194 HHY262194:HHZ262194 HRU262194:HRV262194 IBQ262194:IBR262194 ILM262194:ILN262194 IVI262194:IVJ262194 JFE262194:JFF262194 JPA262194:JPB262194 JYW262194:JYX262194 KIS262194:KIT262194 KSO262194:KSP262194 LCK262194:LCL262194 LMG262194:LMH262194 LWC262194:LWD262194 MFY262194:MFZ262194 MPU262194:MPV262194 MZQ262194:MZR262194 NJM262194:NJN262194 NTI262194:NTJ262194 ODE262194:ODF262194 ONA262194:ONB262194 OWW262194:OWX262194 PGS262194:PGT262194 PQO262194:PQP262194 QAK262194:QAL262194 QKG262194:QKH262194 QUC262194:QUD262194 RDY262194:RDZ262194 RNU262194:RNV262194 RXQ262194:RXR262194 SHM262194:SHN262194 SRI262194:SRJ262194 TBE262194:TBF262194 TLA262194:TLB262194 TUW262194:TUX262194 UES262194:UET262194 UOO262194:UOP262194 UYK262194:UYL262194 VIG262194:VIH262194 VSC262194:VSD262194 WBY262194:WBZ262194 WLU262194:WLV262194 WVQ262194:WVR262194 I327730:J327730 JE327730:JF327730 TA327730:TB327730 ACW327730:ACX327730 AMS327730:AMT327730 AWO327730:AWP327730 BGK327730:BGL327730 BQG327730:BQH327730 CAC327730:CAD327730 CJY327730:CJZ327730 CTU327730:CTV327730 DDQ327730:DDR327730 DNM327730:DNN327730 DXI327730:DXJ327730 EHE327730:EHF327730 ERA327730:ERB327730 FAW327730:FAX327730 FKS327730:FKT327730 FUO327730:FUP327730 GEK327730:GEL327730 GOG327730:GOH327730 GYC327730:GYD327730 HHY327730:HHZ327730 HRU327730:HRV327730 IBQ327730:IBR327730 ILM327730:ILN327730 IVI327730:IVJ327730 JFE327730:JFF327730 JPA327730:JPB327730 JYW327730:JYX327730 KIS327730:KIT327730 KSO327730:KSP327730 LCK327730:LCL327730 LMG327730:LMH327730 LWC327730:LWD327730 MFY327730:MFZ327730 MPU327730:MPV327730 MZQ327730:MZR327730 NJM327730:NJN327730 NTI327730:NTJ327730 ODE327730:ODF327730 ONA327730:ONB327730 OWW327730:OWX327730 PGS327730:PGT327730 PQO327730:PQP327730 QAK327730:QAL327730 QKG327730:QKH327730 QUC327730:QUD327730 RDY327730:RDZ327730 RNU327730:RNV327730 RXQ327730:RXR327730 SHM327730:SHN327730 SRI327730:SRJ327730 TBE327730:TBF327730 TLA327730:TLB327730 TUW327730:TUX327730 UES327730:UET327730 UOO327730:UOP327730 UYK327730:UYL327730 VIG327730:VIH327730 VSC327730:VSD327730 WBY327730:WBZ327730 WLU327730:WLV327730 WVQ327730:WVR327730 I393266:J393266 JE393266:JF393266 TA393266:TB393266 ACW393266:ACX393266 AMS393266:AMT393266 AWO393266:AWP393266 BGK393266:BGL393266 BQG393266:BQH393266 CAC393266:CAD393266 CJY393266:CJZ393266 CTU393266:CTV393266 DDQ393266:DDR393266 DNM393266:DNN393266 DXI393266:DXJ393266 EHE393266:EHF393266 ERA393266:ERB393266 FAW393266:FAX393266 FKS393266:FKT393266 FUO393266:FUP393266 GEK393266:GEL393266 GOG393266:GOH393266 GYC393266:GYD393266 HHY393266:HHZ393266 HRU393266:HRV393266 IBQ393266:IBR393266 ILM393266:ILN393266 IVI393266:IVJ393266 JFE393266:JFF393266 JPA393266:JPB393266 JYW393266:JYX393266 KIS393266:KIT393266 KSO393266:KSP393266 LCK393266:LCL393266 LMG393266:LMH393266 LWC393266:LWD393266 MFY393266:MFZ393266 MPU393266:MPV393266 MZQ393266:MZR393266 NJM393266:NJN393266 NTI393266:NTJ393266 ODE393266:ODF393266 ONA393266:ONB393266 OWW393266:OWX393266 PGS393266:PGT393266 PQO393266:PQP393266 QAK393266:QAL393266 QKG393266:QKH393266 QUC393266:QUD393266 RDY393266:RDZ393266 RNU393266:RNV393266 RXQ393266:RXR393266 SHM393266:SHN393266 SRI393266:SRJ393266 TBE393266:TBF393266 TLA393266:TLB393266 TUW393266:TUX393266 UES393266:UET393266 UOO393266:UOP393266 UYK393266:UYL393266 VIG393266:VIH393266 VSC393266:VSD393266 WBY393266:WBZ393266 WLU393266:WLV393266 WVQ393266:WVR393266 I458802:J458802 JE458802:JF458802 TA458802:TB458802 ACW458802:ACX458802 AMS458802:AMT458802 AWO458802:AWP458802 BGK458802:BGL458802 BQG458802:BQH458802 CAC458802:CAD458802 CJY458802:CJZ458802 CTU458802:CTV458802 DDQ458802:DDR458802 DNM458802:DNN458802 DXI458802:DXJ458802 EHE458802:EHF458802 ERA458802:ERB458802 FAW458802:FAX458802 FKS458802:FKT458802 FUO458802:FUP458802 GEK458802:GEL458802 GOG458802:GOH458802 GYC458802:GYD458802 HHY458802:HHZ458802 HRU458802:HRV458802 IBQ458802:IBR458802 ILM458802:ILN458802 IVI458802:IVJ458802 JFE458802:JFF458802 JPA458802:JPB458802 JYW458802:JYX458802 KIS458802:KIT458802 KSO458802:KSP458802 LCK458802:LCL458802 LMG458802:LMH458802 LWC458802:LWD458802 MFY458802:MFZ458802 MPU458802:MPV458802 MZQ458802:MZR458802 NJM458802:NJN458802 NTI458802:NTJ458802 ODE458802:ODF458802 ONA458802:ONB458802 OWW458802:OWX458802 PGS458802:PGT458802 PQO458802:PQP458802 QAK458802:QAL458802 QKG458802:QKH458802 QUC458802:QUD458802 RDY458802:RDZ458802 RNU458802:RNV458802 RXQ458802:RXR458802 SHM458802:SHN458802 SRI458802:SRJ458802 TBE458802:TBF458802 TLA458802:TLB458802 TUW458802:TUX458802 UES458802:UET458802 UOO458802:UOP458802 UYK458802:UYL458802 VIG458802:VIH458802 VSC458802:VSD458802 WBY458802:WBZ458802 WLU458802:WLV458802 WVQ458802:WVR458802 I524338:J524338 JE524338:JF524338 TA524338:TB524338 ACW524338:ACX524338 AMS524338:AMT524338 AWO524338:AWP524338 BGK524338:BGL524338 BQG524338:BQH524338 CAC524338:CAD524338 CJY524338:CJZ524338 CTU524338:CTV524338 DDQ524338:DDR524338 DNM524338:DNN524338 DXI524338:DXJ524338 EHE524338:EHF524338 ERA524338:ERB524338 FAW524338:FAX524338 FKS524338:FKT524338 FUO524338:FUP524338 GEK524338:GEL524338 GOG524338:GOH524338 GYC524338:GYD524338 HHY524338:HHZ524338 HRU524338:HRV524338 IBQ524338:IBR524338 ILM524338:ILN524338 IVI524338:IVJ524338 JFE524338:JFF524338 JPA524338:JPB524338 JYW524338:JYX524338 KIS524338:KIT524338 KSO524338:KSP524338 LCK524338:LCL524338 LMG524338:LMH524338 LWC524338:LWD524338 MFY524338:MFZ524338 MPU524338:MPV524338 MZQ524338:MZR524338 NJM524338:NJN524338 NTI524338:NTJ524338 ODE524338:ODF524338 ONA524338:ONB524338 OWW524338:OWX524338 PGS524338:PGT524338 PQO524338:PQP524338 QAK524338:QAL524338 QKG524338:QKH524338 QUC524338:QUD524338 RDY524338:RDZ524338 RNU524338:RNV524338 RXQ524338:RXR524338 SHM524338:SHN524338 SRI524338:SRJ524338 TBE524338:TBF524338 TLA524338:TLB524338 TUW524338:TUX524338 UES524338:UET524338 UOO524338:UOP524338 UYK524338:UYL524338 VIG524338:VIH524338 VSC524338:VSD524338 WBY524338:WBZ524338 WLU524338:WLV524338 WVQ524338:WVR524338 I589874:J589874 JE589874:JF589874 TA589874:TB589874 ACW589874:ACX589874 AMS589874:AMT589874 AWO589874:AWP589874 BGK589874:BGL589874 BQG589874:BQH589874 CAC589874:CAD589874 CJY589874:CJZ589874 CTU589874:CTV589874 DDQ589874:DDR589874 DNM589874:DNN589874 DXI589874:DXJ589874 EHE589874:EHF589874 ERA589874:ERB589874 FAW589874:FAX589874 FKS589874:FKT589874 FUO589874:FUP589874 GEK589874:GEL589874 GOG589874:GOH589874 GYC589874:GYD589874 HHY589874:HHZ589874 HRU589874:HRV589874 IBQ589874:IBR589874 ILM589874:ILN589874 IVI589874:IVJ589874 JFE589874:JFF589874 JPA589874:JPB589874 JYW589874:JYX589874 KIS589874:KIT589874 KSO589874:KSP589874 LCK589874:LCL589874 LMG589874:LMH589874 LWC589874:LWD589874 MFY589874:MFZ589874 MPU589874:MPV589874 MZQ589874:MZR589874 NJM589874:NJN589874 NTI589874:NTJ589874 ODE589874:ODF589874 ONA589874:ONB589874 OWW589874:OWX589874 PGS589874:PGT589874 PQO589874:PQP589874 QAK589874:QAL589874 QKG589874:QKH589874 QUC589874:QUD589874 RDY589874:RDZ589874 RNU589874:RNV589874 RXQ589874:RXR589874 SHM589874:SHN589874 SRI589874:SRJ589874 TBE589874:TBF589874 TLA589874:TLB589874 TUW589874:TUX589874 UES589874:UET589874 UOO589874:UOP589874 UYK589874:UYL589874 VIG589874:VIH589874 VSC589874:VSD589874 WBY589874:WBZ589874 WLU589874:WLV589874 WVQ589874:WVR589874 I655410:J655410 JE655410:JF655410 TA655410:TB655410 ACW655410:ACX655410 AMS655410:AMT655410 AWO655410:AWP655410 BGK655410:BGL655410 BQG655410:BQH655410 CAC655410:CAD655410 CJY655410:CJZ655410 CTU655410:CTV655410 DDQ655410:DDR655410 DNM655410:DNN655410 DXI655410:DXJ655410 EHE655410:EHF655410 ERA655410:ERB655410 FAW655410:FAX655410 FKS655410:FKT655410 FUO655410:FUP655410 GEK655410:GEL655410 GOG655410:GOH655410 GYC655410:GYD655410 HHY655410:HHZ655410 HRU655410:HRV655410 IBQ655410:IBR655410 ILM655410:ILN655410 IVI655410:IVJ655410 JFE655410:JFF655410 JPA655410:JPB655410 JYW655410:JYX655410 KIS655410:KIT655410 KSO655410:KSP655410 LCK655410:LCL655410 LMG655410:LMH655410 LWC655410:LWD655410 MFY655410:MFZ655410 MPU655410:MPV655410 MZQ655410:MZR655410 NJM655410:NJN655410 NTI655410:NTJ655410 ODE655410:ODF655410 ONA655410:ONB655410 OWW655410:OWX655410 PGS655410:PGT655410 PQO655410:PQP655410 QAK655410:QAL655410 QKG655410:QKH655410 QUC655410:QUD655410 RDY655410:RDZ655410 RNU655410:RNV655410 RXQ655410:RXR655410 SHM655410:SHN655410 SRI655410:SRJ655410 TBE655410:TBF655410 TLA655410:TLB655410 TUW655410:TUX655410 UES655410:UET655410 UOO655410:UOP655410 UYK655410:UYL655410 VIG655410:VIH655410 VSC655410:VSD655410 WBY655410:WBZ655410 WLU655410:WLV655410 WVQ655410:WVR655410 I720946:J720946 JE720946:JF720946 TA720946:TB720946 ACW720946:ACX720946 AMS720946:AMT720946 AWO720946:AWP720946 BGK720946:BGL720946 BQG720946:BQH720946 CAC720946:CAD720946 CJY720946:CJZ720946 CTU720946:CTV720946 DDQ720946:DDR720946 DNM720946:DNN720946 DXI720946:DXJ720946 EHE720946:EHF720946 ERA720946:ERB720946 FAW720946:FAX720946 FKS720946:FKT720946 FUO720946:FUP720946 GEK720946:GEL720946 GOG720946:GOH720946 GYC720946:GYD720946 HHY720946:HHZ720946 HRU720946:HRV720946 IBQ720946:IBR720946 ILM720946:ILN720946 IVI720946:IVJ720946 JFE720946:JFF720946 JPA720946:JPB720946 JYW720946:JYX720946 KIS720946:KIT720946 KSO720946:KSP720946 LCK720946:LCL720946 LMG720946:LMH720946 LWC720946:LWD720946 MFY720946:MFZ720946 MPU720946:MPV720946 MZQ720946:MZR720946 NJM720946:NJN720946 NTI720946:NTJ720946 ODE720946:ODF720946 ONA720946:ONB720946 OWW720946:OWX720946 PGS720946:PGT720946 PQO720946:PQP720946 QAK720946:QAL720946 QKG720946:QKH720946 QUC720946:QUD720946 RDY720946:RDZ720946 RNU720946:RNV720946 RXQ720946:RXR720946 SHM720946:SHN720946 SRI720946:SRJ720946 TBE720946:TBF720946 TLA720946:TLB720946 TUW720946:TUX720946 UES720946:UET720946 UOO720946:UOP720946 UYK720946:UYL720946 VIG720946:VIH720946 VSC720946:VSD720946 WBY720946:WBZ720946 WLU720946:WLV720946 WVQ720946:WVR720946 I786482:J786482 JE786482:JF786482 TA786482:TB786482 ACW786482:ACX786482 AMS786482:AMT786482 AWO786482:AWP786482 BGK786482:BGL786482 BQG786482:BQH786482 CAC786482:CAD786482 CJY786482:CJZ786482 CTU786482:CTV786482 DDQ786482:DDR786482 DNM786482:DNN786482 DXI786482:DXJ786482 EHE786482:EHF786482 ERA786482:ERB786482 FAW786482:FAX786482 FKS786482:FKT786482 FUO786482:FUP786482 GEK786482:GEL786482 GOG786482:GOH786482 GYC786482:GYD786482 HHY786482:HHZ786482 HRU786482:HRV786482 IBQ786482:IBR786482 ILM786482:ILN786482 IVI786482:IVJ786482 JFE786482:JFF786482 JPA786482:JPB786482 JYW786482:JYX786482 KIS786482:KIT786482 KSO786482:KSP786482 LCK786482:LCL786482 LMG786482:LMH786482 LWC786482:LWD786482 MFY786482:MFZ786482 MPU786482:MPV786482 MZQ786482:MZR786482 NJM786482:NJN786482 NTI786482:NTJ786482 ODE786482:ODF786482 ONA786482:ONB786482 OWW786482:OWX786482 PGS786482:PGT786482 PQO786482:PQP786482 QAK786482:QAL786482 QKG786482:QKH786482 QUC786482:QUD786482 RDY786482:RDZ786482 RNU786482:RNV786482 RXQ786482:RXR786482 SHM786482:SHN786482 SRI786482:SRJ786482 TBE786482:TBF786482 TLA786482:TLB786482 TUW786482:TUX786482 UES786482:UET786482 UOO786482:UOP786482 UYK786482:UYL786482 VIG786482:VIH786482 VSC786482:VSD786482 WBY786482:WBZ786482 WLU786482:WLV786482 WVQ786482:WVR786482 I852018:J852018 JE852018:JF852018 TA852018:TB852018 ACW852018:ACX852018 AMS852018:AMT852018 AWO852018:AWP852018 BGK852018:BGL852018 BQG852018:BQH852018 CAC852018:CAD852018 CJY852018:CJZ852018 CTU852018:CTV852018 DDQ852018:DDR852018 DNM852018:DNN852018 DXI852018:DXJ852018 EHE852018:EHF852018 ERA852018:ERB852018 FAW852018:FAX852018 FKS852018:FKT852018 FUO852018:FUP852018 GEK852018:GEL852018 GOG852018:GOH852018 GYC852018:GYD852018 HHY852018:HHZ852018 HRU852018:HRV852018 IBQ852018:IBR852018 ILM852018:ILN852018 IVI852018:IVJ852018 JFE852018:JFF852018 JPA852018:JPB852018 JYW852018:JYX852018 KIS852018:KIT852018 KSO852018:KSP852018 LCK852018:LCL852018 LMG852018:LMH852018 LWC852018:LWD852018 MFY852018:MFZ852018 MPU852018:MPV852018 MZQ852018:MZR852018 NJM852018:NJN852018 NTI852018:NTJ852018 ODE852018:ODF852018 ONA852018:ONB852018 OWW852018:OWX852018 PGS852018:PGT852018 PQO852018:PQP852018 QAK852018:QAL852018 QKG852018:QKH852018 QUC852018:QUD852018 RDY852018:RDZ852018 RNU852018:RNV852018 RXQ852018:RXR852018 SHM852018:SHN852018 SRI852018:SRJ852018 TBE852018:TBF852018 TLA852018:TLB852018 TUW852018:TUX852018 UES852018:UET852018 UOO852018:UOP852018 UYK852018:UYL852018 VIG852018:VIH852018 VSC852018:VSD852018 WBY852018:WBZ852018 WLU852018:WLV852018 WVQ852018:WVR852018 I917554:J917554 JE917554:JF917554 TA917554:TB917554 ACW917554:ACX917554 AMS917554:AMT917554 AWO917554:AWP917554 BGK917554:BGL917554 BQG917554:BQH917554 CAC917554:CAD917554 CJY917554:CJZ917554 CTU917554:CTV917554 DDQ917554:DDR917554 DNM917554:DNN917554 DXI917554:DXJ917554 EHE917554:EHF917554 ERA917554:ERB917554 FAW917554:FAX917554 FKS917554:FKT917554 FUO917554:FUP917554 GEK917554:GEL917554 GOG917554:GOH917554 GYC917554:GYD917554 HHY917554:HHZ917554 HRU917554:HRV917554 IBQ917554:IBR917554 ILM917554:ILN917554 IVI917554:IVJ917554 JFE917554:JFF917554 JPA917554:JPB917554 JYW917554:JYX917554 KIS917554:KIT917554 KSO917554:KSP917554 LCK917554:LCL917554 LMG917554:LMH917554 LWC917554:LWD917554 MFY917554:MFZ917554 MPU917554:MPV917554 MZQ917554:MZR917554 NJM917554:NJN917554 NTI917554:NTJ917554 ODE917554:ODF917554 ONA917554:ONB917554 OWW917554:OWX917554 PGS917554:PGT917554 PQO917554:PQP917554 QAK917554:QAL917554 QKG917554:QKH917554 QUC917554:QUD917554 RDY917554:RDZ917554 RNU917554:RNV917554 RXQ917554:RXR917554 SHM917554:SHN917554 SRI917554:SRJ917554 TBE917554:TBF917554 TLA917554:TLB917554 TUW917554:TUX917554 UES917554:UET917554 UOO917554:UOP917554 UYK917554:UYL917554 VIG917554:VIH917554 VSC917554:VSD917554 WBY917554:WBZ917554 WLU917554:WLV917554 WVQ917554:WVR917554 I983090:J983090 JE983090:JF983090 TA983090:TB983090 ACW983090:ACX983090 AMS983090:AMT983090 AWO983090:AWP983090 BGK983090:BGL983090 BQG983090:BQH983090 CAC983090:CAD983090 CJY983090:CJZ983090 CTU983090:CTV983090 DDQ983090:DDR983090 DNM983090:DNN983090 DXI983090:DXJ983090 EHE983090:EHF983090 ERA983090:ERB983090 FAW983090:FAX983090 FKS983090:FKT983090 FUO983090:FUP983090 GEK983090:GEL983090 GOG983090:GOH983090 GYC983090:GYD983090 HHY983090:HHZ983090 HRU983090:HRV983090 IBQ983090:IBR983090 ILM983090:ILN983090 IVI983090:IVJ983090 JFE983090:JFF983090 JPA983090:JPB983090 JYW983090:JYX983090 KIS983090:KIT983090 KSO983090:KSP983090 LCK983090:LCL983090 LMG983090:LMH983090 LWC983090:LWD983090 MFY983090:MFZ983090 MPU983090:MPV983090 MZQ983090:MZR983090 NJM983090:NJN983090 NTI983090:NTJ983090 ODE983090:ODF983090 ONA983090:ONB983090 OWW983090:OWX983090 PGS983090:PGT983090 PQO983090:PQP983090 QAK983090:QAL983090 QKG983090:QKH983090 QUC983090:QUD983090 RDY983090:RDZ983090 RNU983090:RNV983090 RXQ983090:RXR983090 SHM983090:SHN983090 SRI983090:SRJ983090 TBE983090:TBF983090 TLA983090:TLB983090 TUW983090:TUX983090 UES983090:UET983090 UOO983090:UOP983090 UYK983090:UYL983090 VIG983090:VIH983090 VSC983090:VSD983090 WBY983090:WBZ983090 WLU983090:WLV983090 WVQ983090:WVR983090 I52:J52 JE52:JF52 TA52:TB52 ACW52:ACX52 AMS52:AMT52 AWO52:AWP52 BGK52:BGL52 BQG52:BQH52 CAC52:CAD52 CJY52:CJZ52 CTU52:CTV52 DDQ52:DDR52 DNM52:DNN52 DXI52:DXJ52 EHE52:EHF52 ERA52:ERB52 FAW52:FAX52 FKS52:FKT52 FUO52:FUP52 GEK52:GEL52 GOG52:GOH52 GYC52:GYD52 HHY52:HHZ52 HRU52:HRV52 IBQ52:IBR52 ILM52:ILN52 IVI52:IVJ52 JFE52:JFF52 JPA52:JPB52 JYW52:JYX52 KIS52:KIT52 KSO52:KSP52 LCK52:LCL52 LMG52:LMH52 LWC52:LWD52 MFY52:MFZ52 MPU52:MPV52 MZQ52:MZR52 NJM52:NJN52 NTI52:NTJ52 ODE52:ODF52 ONA52:ONB52 OWW52:OWX52 PGS52:PGT52 PQO52:PQP52 QAK52:QAL52 QKG52:QKH52 QUC52:QUD52 RDY52:RDZ52 RNU52:RNV52 RXQ52:RXR52 SHM52:SHN52 SRI52:SRJ52 TBE52:TBF52 TLA52:TLB52 TUW52:TUX52 UES52:UET52 UOO52:UOP52 UYK52:UYL52 VIG52:VIH52 VSC52:VSD52 WBY52:WBZ52 WLU52:WLV52 WVQ52:WVR52 I65588:J65588 JE65588:JF65588 TA65588:TB65588 ACW65588:ACX65588 AMS65588:AMT65588 AWO65588:AWP65588 BGK65588:BGL65588 BQG65588:BQH65588 CAC65588:CAD65588 CJY65588:CJZ65588 CTU65588:CTV65588 DDQ65588:DDR65588 DNM65588:DNN65588 DXI65588:DXJ65588 EHE65588:EHF65588 ERA65588:ERB65588 FAW65588:FAX65588 FKS65588:FKT65588 FUO65588:FUP65588 GEK65588:GEL65588 GOG65588:GOH65588 GYC65588:GYD65588 HHY65588:HHZ65588 HRU65588:HRV65588 IBQ65588:IBR65588 ILM65588:ILN65588 IVI65588:IVJ65588 JFE65588:JFF65588 JPA65588:JPB65588 JYW65588:JYX65588 KIS65588:KIT65588 KSO65588:KSP65588 LCK65588:LCL65588 LMG65588:LMH65588 LWC65588:LWD65588 MFY65588:MFZ65588 MPU65588:MPV65588 MZQ65588:MZR65588 NJM65588:NJN65588 NTI65588:NTJ65588 ODE65588:ODF65588 ONA65588:ONB65588 OWW65588:OWX65588 PGS65588:PGT65588 PQO65588:PQP65588 QAK65588:QAL65588 QKG65588:QKH65588 QUC65588:QUD65588 RDY65588:RDZ65588 RNU65588:RNV65588 RXQ65588:RXR65588 SHM65588:SHN65588 SRI65588:SRJ65588 TBE65588:TBF65588 TLA65588:TLB65588 TUW65588:TUX65588 UES65588:UET65588 UOO65588:UOP65588 UYK65588:UYL65588 VIG65588:VIH65588 VSC65588:VSD65588 WBY65588:WBZ65588 WLU65588:WLV65588 WVQ65588:WVR65588 I131124:J131124 JE131124:JF131124 TA131124:TB131124 ACW131124:ACX131124 AMS131124:AMT131124 AWO131124:AWP131124 BGK131124:BGL131124 BQG131124:BQH131124 CAC131124:CAD131124 CJY131124:CJZ131124 CTU131124:CTV131124 DDQ131124:DDR131124 DNM131124:DNN131124 DXI131124:DXJ131124 EHE131124:EHF131124 ERA131124:ERB131124 FAW131124:FAX131124 FKS131124:FKT131124 FUO131124:FUP131124 GEK131124:GEL131124 GOG131124:GOH131124 GYC131124:GYD131124 HHY131124:HHZ131124 HRU131124:HRV131124 IBQ131124:IBR131124 ILM131124:ILN131124 IVI131124:IVJ131124 JFE131124:JFF131124 JPA131124:JPB131124 JYW131124:JYX131124 KIS131124:KIT131124 KSO131124:KSP131124 LCK131124:LCL131124 LMG131124:LMH131124 LWC131124:LWD131124 MFY131124:MFZ131124 MPU131124:MPV131124 MZQ131124:MZR131124 NJM131124:NJN131124 NTI131124:NTJ131124 ODE131124:ODF131124 ONA131124:ONB131124 OWW131124:OWX131124 PGS131124:PGT131124 PQO131124:PQP131124 QAK131124:QAL131124 QKG131124:QKH131124 QUC131124:QUD131124 RDY131124:RDZ131124 RNU131124:RNV131124 RXQ131124:RXR131124 SHM131124:SHN131124 SRI131124:SRJ131124 TBE131124:TBF131124 TLA131124:TLB131124 TUW131124:TUX131124 UES131124:UET131124 UOO131124:UOP131124 UYK131124:UYL131124 VIG131124:VIH131124 VSC131124:VSD131124 WBY131124:WBZ131124 WLU131124:WLV131124 WVQ131124:WVR131124 I196660:J196660 JE196660:JF196660 TA196660:TB196660 ACW196660:ACX196660 AMS196660:AMT196660 AWO196660:AWP196660 BGK196660:BGL196660 BQG196660:BQH196660 CAC196660:CAD196660 CJY196660:CJZ196660 CTU196660:CTV196660 DDQ196660:DDR196660 DNM196660:DNN196660 DXI196660:DXJ196660 EHE196660:EHF196660 ERA196660:ERB196660 FAW196660:FAX196660 FKS196660:FKT196660 FUO196660:FUP196660 GEK196660:GEL196660 GOG196660:GOH196660 GYC196660:GYD196660 HHY196660:HHZ196660 HRU196660:HRV196660 IBQ196660:IBR196660 ILM196660:ILN196660 IVI196660:IVJ196660 JFE196660:JFF196660 JPA196660:JPB196660 JYW196660:JYX196660 KIS196660:KIT196660 KSO196660:KSP196660 LCK196660:LCL196660 LMG196660:LMH196660 LWC196660:LWD196660 MFY196660:MFZ196660 MPU196660:MPV196660 MZQ196660:MZR196660 NJM196660:NJN196660 NTI196660:NTJ196660 ODE196660:ODF196660 ONA196660:ONB196660 OWW196660:OWX196660 PGS196660:PGT196660 PQO196660:PQP196660 QAK196660:QAL196660 QKG196660:QKH196660 QUC196660:QUD196660 RDY196660:RDZ196660 RNU196660:RNV196660 RXQ196660:RXR196660 SHM196660:SHN196660 SRI196660:SRJ196660 TBE196660:TBF196660 TLA196660:TLB196660 TUW196660:TUX196660 UES196660:UET196660 UOO196660:UOP196660 UYK196660:UYL196660 VIG196660:VIH196660 VSC196660:VSD196660 WBY196660:WBZ196660 WLU196660:WLV196660 WVQ196660:WVR196660 I262196:J262196 JE262196:JF262196 TA262196:TB262196 ACW262196:ACX262196 AMS262196:AMT262196 AWO262196:AWP262196 BGK262196:BGL262196 BQG262196:BQH262196 CAC262196:CAD262196 CJY262196:CJZ262196 CTU262196:CTV262196 DDQ262196:DDR262196 DNM262196:DNN262196 DXI262196:DXJ262196 EHE262196:EHF262196 ERA262196:ERB262196 FAW262196:FAX262196 FKS262196:FKT262196 FUO262196:FUP262196 GEK262196:GEL262196 GOG262196:GOH262196 GYC262196:GYD262196 HHY262196:HHZ262196 HRU262196:HRV262196 IBQ262196:IBR262196 ILM262196:ILN262196 IVI262196:IVJ262196 JFE262196:JFF262196 JPA262196:JPB262196 JYW262196:JYX262196 KIS262196:KIT262196 KSO262196:KSP262196 LCK262196:LCL262196 LMG262196:LMH262196 LWC262196:LWD262196 MFY262196:MFZ262196 MPU262196:MPV262196 MZQ262196:MZR262196 NJM262196:NJN262196 NTI262196:NTJ262196 ODE262196:ODF262196 ONA262196:ONB262196 OWW262196:OWX262196 PGS262196:PGT262196 PQO262196:PQP262196 QAK262196:QAL262196 QKG262196:QKH262196 QUC262196:QUD262196 RDY262196:RDZ262196 RNU262196:RNV262196 RXQ262196:RXR262196 SHM262196:SHN262196 SRI262196:SRJ262196 TBE262196:TBF262196 TLA262196:TLB262196 TUW262196:TUX262196 UES262196:UET262196 UOO262196:UOP262196 UYK262196:UYL262196 VIG262196:VIH262196 VSC262196:VSD262196 WBY262196:WBZ262196 WLU262196:WLV262196 WVQ262196:WVR262196 I327732:J327732 JE327732:JF327732 TA327732:TB327732 ACW327732:ACX327732 AMS327732:AMT327732 AWO327732:AWP327732 BGK327732:BGL327732 BQG327732:BQH327732 CAC327732:CAD327732 CJY327732:CJZ327732 CTU327732:CTV327732 DDQ327732:DDR327732 DNM327732:DNN327732 DXI327732:DXJ327732 EHE327732:EHF327732 ERA327732:ERB327732 FAW327732:FAX327732 FKS327732:FKT327732 FUO327732:FUP327732 GEK327732:GEL327732 GOG327732:GOH327732 GYC327732:GYD327732 HHY327732:HHZ327732 HRU327732:HRV327732 IBQ327732:IBR327732 ILM327732:ILN327732 IVI327732:IVJ327732 JFE327732:JFF327732 JPA327732:JPB327732 JYW327732:JYX327732 KIS327732:KIT327732 KSO327732:KSP327732 LCK327732:LCL327732 LMG327732:LMH327732 LWC327732:LWD327732 MFY327732:MFZ327732 MPU327732:MPV327732 MZQ327732:MZR327732 NJM327732:NJN327732 NTI327732:NTJ327732 ODE327732:ODF327732 ONA327732:ONB327732 OWW327732:OWX327732 PGS327732:PGT327732 PQO327732:PQP327732 QAK327732:QAL327732 QKG327732:QKH327732 QUC327732:QUD327732 RDY327732:RDZ327732 RNU327732:RNV327732 RXQ327732:RXR327732 SHM327732:SHN327732 SRI327732:SRJ327732 TBE327732:TBF327732 TLA327732:TLB327732 TUW327732:TUX327732 UES327732:UET327732 UOO327732:UOP327732 UYK327732:UYL327732 VIG327732:VIH327732 VSC327732:VSD327732 WBY327732:WBZ327732 WLU327732:WLV327732 WVQ327732:WVR327732 I393268:J393268 JE393268:JF393268 TA393268:TB393268 ACW393268:ACX393268 AMS393268:AMT393268 AWO393268:AWP393268 BGK393268:BGL393268 BQG393268:BQH393268 CAC393268:CAD393268 CJY393268:CJZ393268 CTU393268:CTV393268 DDQ393268:DDR393268 DNM393268:DNN393268 DXI393268:DXJ393268 EHE393268:EHF393268 ERA393268:ERB393268 FAW393268:FAX393268 FKS393268:FKT393268 FUO393268:FUP393268 GEK393268:GEL393268 GOG393268:GOH393268 GYC393268:GYD393268 HHY393268:HHZ393268 HRU393268:HRV393268 IBQ393268:IBR393268 ILM393268:ILN393268 IVI393268:IVJ393268 JFE393268:JFF393268 JPA393268:JPB393268 JYW393268:JYX393268 KIS393268:KIT393268 KSO393268:KSP393268 LCK393268:LCL393268 LMG393268:LMH393268 LWC393268:LWD393268 MFY393268:MFZ393268 MPU393268:MPV393268 MZQ393268:MZR393268 NJM393268:NJN393268 NTI393268:NTJ393268 ODE393268:ODF393268 ONA393268:ONB393268 OWW393268:OWX393268 PGS393268:PGT393268 PQO393268:PQP393268 QAK393268:QAL393268 QKG393268:QKH393268 QUC393268:QUD393268 RDY393268:RDZ393268 RNU393268:RNV393268 RXQ393268:RXR393268 SHM393268:SHN393268 SRI393268:SRJ393268 TBE393268:TBF393268 TLA393268:TLB393268 TUW393268:TUX393268 UES393268:UET393268 UOO393268:UOP393268 UYK393268:UYL393268 VIG393268:VIH393268 VSC393268:VSD393268 WBY393268:WBZ393268 WLU393268:WLV393268 WVQ393268:WVR393268 I458804:J458804 JE458804:JF458804 TA458804:TB458804 ACW458804:ACX458804 AMS458804:AMT458804 AWO458804:AWP458804 BGK458804:BGL458804 BQG458804:BQH458804 CAC458804:CAD458804 CJY458804:CJZ458804 CTU458804:CTV458804 DDQ458804:DDR458804 DNM458804:DNN458804 DXI458804:DXJ458804 EHE458804:EHF458804 ERA458804:ERB458804 FAW458804:FAX458804 FKS458804:FKT458804 FUO458804:FUP458804 GEK458804:GEL458804 GOG458804:GOH458804 GYC458804:GYD458804 HHY458804:HHZ458804 HRU458804:HRV458804 IBQ458804:IBR458804 ILM458804:ILN458804 IVI458804:IVJ458804 JFE458804:JFF458804 JPA458804:JPB458804 JYW458804:JYX458804 KIS458804:KIT458804 KSO458804:KSP458804 LCK458804:LCL458804 LMG458804:LMH458804 LWC458804:LWD458804 MFY458804:MFZ458804 MPU458804:MPV458804 MZQ458804:MZR458804 NJM458804:NJN458804 NTI458804:NTJ458804 ODE458804:ODF458804 ONA458804:ONB458804 OWW458804:OWX458804 PGS458804:PGT458804 PQO458804:PQP458804 QAK458804:QAL458804 QKG458804:QKH458804 QUC458804:QUD458804 RDY458804:RDZ458804 RNU458804:RNV458804 RXQ458804:RXR458804 SHM458804:SHN458804 SRI458804:SRJ458804 TBE458804:TBF458804 TLA458804:TLB458804 TUW458804:TUX458804 UES458804:UET458804 UOO458804:UOP458804 UYK458804:UYL458804 VIG458804:VIH458804 VSC458804:VSD458804 WBY458804:WBZ458804 WLU458804:WLV458804 WVQ458804:WVR458804 I524340:J524340 JE524340:JF524340 TA524340:TB524340 ACW524340:ACX524340 AMS524340:AMT524340 AWO524340:AWP524340 BGK524340:BGL524340 BQG524340:BQH524340 CAC524340:CAD524340 CJY524340:CJZ524340 CTU524340:CTV524340 DDQ524340:DDR524340 DNM524340:DNN524340 DXI524340:DXJ524340 EHE524340:EHF524340 ERA524340:ERB524340 FAW524340:FAX524340 FKS524340:FKT524340 FUO524340:FUP524340 GEK524340:GEL524340 GOG524340:GOH524340 GYC524340:GYD524340 HHY524340:HHZ524340 HRU524340:HRV524340 IBQ524340:IBR524340 ILM524340:ILN524340 IVI524340:IVJ524340 JFE524340:JFF524340 JPA524340:JPB524340 JYW524340:JYX524340 KIS524340:KIT524340 KSO524340:KSP524340 LCK524340:LCL524340 LMG524340:LMH524340 LWC524340:LWD524340 MFY524340:MFZ524340 MPU524340:MPV524340 MZQ524340:MZR524340 NJM524340:NJN524340 NTI524340:NTJ524340 ODE524340:ODF524340 ONA524340:ONB524340 OWW524340:OWX524340 PGS524340:PGT524340 PQO524340:PQP524340 QAK524340:QAL524340 QKG524340:QKH524340 QUC524340:QUD524340 RDY524340:RDZ524340 RNU524340:RNV524340 RXQ524340:RXR524340 SHM524340:SHN524340 SRI524340:SRJ524340 TBE524340:TBF524340 TLA524340:TLB524340 TUW524340:TUX524340 UES524340:UET524340 UOO524340:UOP524340 UYK524340:UYL524340 VIG524340:VIH524340 VSC524340:VSD524340 WBY524340:WBZ524340 WLU524340:WLV524340 WVQ524340:WVR524340 I589876:J589876 JE589876:JF589876 TA589876:TB589876 ACW589876:ACX589876 AMS589876:AMT589876 AWO589876:AWP589876 BGK589876:BGL589876 BQG589876:BQH589876 CAC589876:CAD589876 CJY589876:CJZ589876 CTU589876:CTV589876 DDQ589876:DDR589876 DNM589876:DNN589876 DXI589876:DXJ589876 EHE589876:EHF589876 ERA589876:ERB589876 FAW589876:FAX589876 FKS589876:FKT589876 FUO589876:FUP589876 GEK589876:GEL589876 GOG589876:GOH589876 GYC589876:GYD589876 HHY589876:HHZ589876 HRU589876:HRV589876 IBQ589876:IBR589876 ILM589876:ILN589876 IVI589876:IVJ589876 JFE589876:JFF589876 JPA589876:JPB589876 JYW589876:JYX589876 KIS589876:KIT589876 KSO589876:KSP589876 LCK589876:LCL589876 LMG589876:LMH589876 LWC589876:LWD589876 MFY589876:MFZ589876 MPU589876:MPV589876 MZQ589876:MZR589876 NJM589876:NJN589876 NTI589876:NTJ589876 ODE589876:ODF589876 ONA589876:ONB589876 OWW589876:OWX589876 PGS589876:PGT589876 PQO589876:PQP589876 QAK589876:QAL589876 QKG589876:QKH589876 QUC589876:QUD589876 RDY589876:RDZ589876 RNU589876:RNV589876 RXQ589876:RXR589876 SHM589876:SHN589876 SRI589876:SRJ589876 TBE589876:TBF589876 TLA589876:TLB589876 TUW589876:TUX589876 UES589876:UET589876 UOO589876:UOP589876 UYK589876:UYL589876 VIG589876:VIH589876 VSC589876:VSD589876 WBY589876:WBZ589876 WLU589876:WLV589876 WVQ589876:WVR589876 I655412:J655412 JE655412:JF655412 TA655412:TB655412 ACW655412:ACX655412 AMS655412:AMT655412 AWO655412:AWP655412 BGK655412:BGL655412 BQG655412:BQH655412 CAC655412:CAD655412 CJY655412:CJZ655412 CTU655412:CTV655412 DDQ655412:DDR655412 DNM655412:DNN655412 DXI655412:DXJ655412 EHE655412:EHF655412 ERA655412:ERB655412 FAW655412:FAX655412 FKS655412:FKT655412 FUO655412:FUP655412 GEK655412:GEL655412 GOG655412:GOH655412 GYC655412:GYD655412 HHY655412:HHZ655412 HRU655412:HRV655412 IBQ655412:IBR655412 ILM655412:ILN655412 IVI655412:IVJ655412 JFE655412:JFF655412 JPA655412:JPB655412 JYW655412:JYX655412 KIS655412:KIT655412 KSO655412:KSP655412 LCK655412:LCL655412 LMG655412:LMH655412 LWC655412:LWD655412 MFY655412:MFZ655412 MPU655412:MPV655412 MZQ655412:MZR655412 NJM655412:NJN655412 NTI655412:NTJ655412 ODE655412:ODF655412 ONA655412:ONB655412 OWW655412:OWX655412 PGS655412:PGT655412 PQO655412:PQP655412 QAK655412:QAL655412 QKG655412:QKH655412 QUC655412:QUD655412 RDY655412:RDZ655412 RNU655412:RNV655412 RXQ655412:RXR655412 SHM655412:SHN655412 SRI655412:SRJ655412 TBE655412:TBF655412 TLA655412:TLB655412 TUW655412:TUX655412 UES655412:UET655412 UOO655412:UOP655412 UYK655412:UYL655412 VIG655412:VIH655412 VSC655412:VSD655412 WBY655412:WBZ655412 WLU655412:WLV655412 WVQ655412:WVR655412 I720948:J720948 JE720948:JF720948 TA720948:TB720948 ACW720948:ACX720948 AMS720948:AMT720948 AWO720948:AWP720948 BGK720948:BGL720948 BQG720948:BQH720948 CAC720948:CAD720948 CJY720948:CJZ720948 CTU720948:CTV720948 DDQ720948:DDR720948 DNM720948:DNN720948 DXI720948:DXJ720948 EHE720948:EHF720948 ERA720948:ERB720948 FAW720948:FAX720948 FKS720948:FKT720948 FUO720948:FUP720948 GEK720948:GEL720948 GOG720948:GOH720948 GYC720948:GYD720948 HHY720948:HHZ720948 HRU720948:HRV720948 IBQ720948:IBR720948 ILM720948:ILN720948 IVI720948:IVJ720948 JFE720948:JFF720948 JPA720948:JPB720948 JYW720948:JYX720948 KIS720948:KIT720948 KSO720948:KSP720948 LCK720948:LCL720948 LMG720948:LMH720948 LWC720948:LWD720948 MFY720948:MFZ720948 MPU720948:MPV720948 MZQ720948:MZR720948 NJM720948:NJN720948 NTI720948:NTJ720948 ODE720948:ODF720948 ONA720948:ONB720948 OWW720948:OWX720948 PGS720948:PGT720948 PQO720948:PQP720948 QAK720948:QAL720948 QKG720948:QKH720948 QUC720948:QUD720948 RDY720948:RDZ720948 RNU720948:RNV720948 RXQ720948:RXR720948 SHM720948:SHN720948 SRI720948:SRJ720948 TBE720948:TBF720948 TLA720948:TLB720948 TUW720948:TUX720948 UES720948:UET720948 UOO720948:UOP720948 UYK720948:UYL720948 VIG720948:VIH720948 VSC720948:VSD720948 WBY720948:WBZ720948 WLU720948:WLV720948 WVQ720948:WVR720948 I786484:J786484 JE786484:JF786484 TA786484:TB786484 ACW786484:ACX786484 AMS786484:AMT786484 AWO786484:AWP786484 BGK786484:BGL786484 BQG786484:BQH786484 CAC786484:CAD786484 CJY786484:CJZ786484 CTU786484:CTV786484 DDQ786484:DDR786484 DNM786484:DNN786484 DXI786484:DXJ786484 EHE786484:EHF786484 ERA786484:ERB786484 FAW786484:FAX786484 FKS786484:FKT786484 FUO786484:FUP786484 GEK786484:GEL786484 GOG786484:GOH786484 GYC786484:GYD786484 HHY786484:HHZ786484 HRU786484:HRV786484 IBQ786484:IBR786484 ILM786484:ILN786484 IVI786484:IVJ786484 JFE786484:JFF786484 JPA786484:JPB786484 JYW786484:JYX786484 KIS786484:KIT786484 KSO786484:KSP786484 LCK786484:LCL786484 LMG786484:LMH786484 LWC786484:LWD786484 MFY786484:MFZ786484 MPU786484:MPV786484 MZQ786484:MZR786484 NJM786484:NJN786484 NTI786484:NTJ786484 ODE786484:ODF786484 ONA786484:ONB786484 OWW786484:OWX786484 PGS786484:PGT786484 PQO786484:PQP786484 QAK786484:QAL786484 QKG786484:QKH786484 QUC786484:QUD786484 RDY786484:RDZ786484 RNU786484:RNV786484 RXQ786484:RXR786484 SHM786484:SHN786484 SRI786484:SRJ786484 TBE786484:TBF786484 TLA786484:TLB786484 TUW786484:TUX786484 UES786484:UET786484 UOO786484:UOP786484 UYK786484:UYL786484 VIG786484:VIH786484 VSC786484:VSD786484 WBY786484:WBZ786484 WLU786484:WLV786484 WVQ786484:WVR786484 I852020:J852020 JE852020:JF852020 TA852020:TB852020 ACW852020:ACX852020 AMS852020:AMT852020 AWO852020:AWP852020 BGK852020:BGL852020 BQG852020:BQH852020 CAC852020:CAD852020 CJY852020:CJZ852020 CTU852020:CTV852020 DDQ852020:DDR852020 DNM852020:DNN852020 DXI852020:DXJ852020 EHE852020:EHF852020 ERA852020:ERB852020 FAW852020:FAX852020 FKS852020:FKT852020 FUO852020:FUP852020 GEK852020:GEL852020 GOG852020:GOH852020 GYC852020:GYD852020 HHY852020:HHZ852020 HRU852020:HRV852020 IBQ852020:IBR852020 ILM852020:ILN852020 IVI852020:IVJ852020 JFE852020:JFF852020 JPA852020:JPB852020 JYW852020:JYX852020 KIS852020:KIT852020 KSO852020:KSP852020 LCK852020:LCL852020 LMG852020:LMH852020 LWC852020:LWD852020 MFY852020:MFZ852020 MPU852020:MPV852020 MZQ852020:MZR852020 NJM852020:NJN852020 NTI852020:NTJ852020 ODE852020:ODF852020 ONA852020:ONB852020 OWW852020:OWX852020 PGS852020:PGT852020 PQO852020:PQP852020 QAK852020:QAL852020 QKG852020:QKH852020 QUC852020:QUD852020 RDY852020:RDZ852020 RNU852020:RNV852020 RXQ852020:RXR852020 SHM852020:SHN852020 SRI852020:SRJ852020 TBE852020:TBF852020 TLA852020:TLB852020 TUW852020:TUX852020 UES852020:UET852020 UOO852020:UOP852020 UYK852020:UYL852020 VIG852020:VIH852020 VSC852020:VSD852020 WBY852020:WBZ852020 WLU852020:WLV852020 WVQ852020:WVR852020 I917556:J917556 JE917556:JF917556 TA917556:TB917556 ACW917556:ACX917556 AMS917556:AMT917556 AWO917556:AWP917556 BGK917556:BGL917556 BQG917556:BQH917556 CAC917556:CAD917556 CJY917556:CJZ917556 CTU917556:CTV917556 DDQ917556:DDR917556 DNM917556:DNN917556 DXI917556:DXJ917556 EHE917556:EHF917556 ERA917556:ERB917556 FAW917556:FAX917556 FKS917556:FKT917556 FUO917556:FUP917556 GEK917556:GEL917556 GOG917556:GOH917556 GYC917556:GYD917556 HHY917556:HHZ917556 HRU917556:HRV917556 IBQ917556:IBR917556 ILM917556:ILN917556 IVI917556:IVJ917556 JFE917556:JFF917556 JPA917556:JPB917556 JYW917556:JYX917556 KIS917556:KIT917556 KSO917556:KSP917556 LCK917556:LCL917556 LMG917556:LMH917556 LWC917556:LWD917556 MFY917556:MFZ917556 MPU917556:MPV917556 MZQ917556:MZR917556 NJM917556:NJN917556 NTI917556:NTJ917556 ODE917556:ODF917556 ONA917556:ONB917556 OWW917556:OWX917556 PGS917556:PGT917556 PQO917556:PQP917556 QAK917556:QAL917556 QKG917556:QKH917556 QUC917556:QUD917556 RDY917556:RDZ917556 RNU917556:RNV917556 RXQ917556:RXR917556 SHM917556:SHN917556 SRI917556:SRJ917556 TBE917556:TBF917556 TLA917556:TLB917556 TUW917556:TUX917556 UES917556:UET917556 UOO917556:UOP917556 UYK917556:UYL917556 VIG917556:VIH917556 VSC917556:VSD917556 WBY917556:WBZ917556 WLU917556:WLV917556 WVQ917556:WVR917556 I983092:J983092 JE983092:JF983092 TA983092:TB983092 ACW983092:ACX983092 AMS983092:AMT983092 AWO983092:AWP983092 BGK983092:BGL983092 BQG983092:BQH983092 CAC983092:CAD983092 CJY983092:CJZ983092 CTU983092:CTV983092 DDQ983092:DDR983092 DNM983092:DNN983092 DXI983092:DXJ983092 EHE983092:EHF983092 ERA983092:ERB983092 FAW983092:FAX983092 FKS983092:FKT983092 FUO983092:FUP983092 GEK983092:GEL983092 GOG983092:GOH983092 GYC983092:GYD983092 HHY983092:HHZ983092 HRU983092:HRV983092 IBQ983092:IBR983092 ILM983092:ILN983092 IVI983092:IVJ983092 JFE983092:JFF983092 JPA983092:JPB983092 JYW983092:JYX983092 KIS983092:KIT983092 KSO983092:KSP983092 LCK983092:LCL983092 LMG983092:LMH983092 LWC983092:LWD983092 MFY983092:MFZ983092 MPU983092:MPV983092 MZQ983092:MZR983092 NJM983092:NJN983092 NTI983092:NTJ983092 ODE983092:ODF983092 ONA983092:ONB983092 OWW983092:OWX983092 PGS983092:PGT983092 PQO983092:PQP983092 QAK983092:QAL983092 QKG983092:QKH983092 QUC983092:QUD983092 RDY983092:RDZ983092 RNU983092:RNV983092 RXQ983092:RXR983092 SHM983092:SHN983092 SRI983092:SRJ983092 TBE983092:TBF983092 TLA983092:TLB983092 TUW983092:TUX983092 UES983092:UET983092 UOO983092:UOP983092 UYK983092:UYL983092 VIG983092:VIH983092 VSC983092:VSD983092 WBY983092:WBZ983092 WLU983092:WLV983092 WVQ983092:WVR983092 I46:J46 JE46:JF46 TA46:TB46 ACW46:ACX46 AMS46:AMT46 AWO46:AWP46 BGK46:BGL46 BQG46:BQH46 CAC46:CAD46 CJY46:CJZ46 CTU46:CTV46 DDQ46:DDR46 DNM46:DNN46 DXI46:DXJ46 EHE46:EHF46 ERA46:ERB46 FAW46:FAX46 FKS46:FKT46 FUO46:FUP46 GEK46:GEL46 GOG46:GOH46 GYC46:GYD46 HHY46:HHZ46 HRU46:HRV46 IBQ46:IBR46 ILM46:ILN46 IVI46:IVJ46 JFE46:JFF46 JPA46:JPB46 JYW46:JYX46 KIS46:KIT46 KSO46:KSP46 LCK46:LCL46 LMG46:LMH46 LWC46:LWD46 MFY46:MFZ46 MPU46:MPV46 MZQ46:MZR46 NJM46:NJN46 NTI46:NTJ46 ODE46:ODF46 ONA46:ONB46 OWW46:OWX46 PGS46:PGT46 PQO46:PQP46 QAK46:QAL46 QKG46:QKH46 QUC46:QUD46 RDY46:RDZ46 RNU46:RNV46 RXQ46:RXR46 SHM46:SHN46 SRI46:SRJ46 TBE46:TBF46 TLA46:TLB46 TUW46:TUX46 UES46:UET46 UOO46:UOP46 UYK46:UYL46 VIG46:VIH46 VSC46:VSD46 WBY46:WBZ46 WLU46:WLV46 WVQ46:WVR46 I65582:J65582 JE65582:JF65582 TA65582:TB65582 ACW65582:ACX65582 AMS65582:AMT65582 AWO65582:AWP65582 BGK65582:BGL65582 BQG65582:BQH65582 CAC65582:CAD65582 CJY65582:CJZ65582 CTU65582:CTV65582 DDQ65582:DDR65582 DNM65582:DNN65582 DXI65582:DXJ65582 EHE65582:EHF65582 ERA65582:ERB65582 FAW65582:FAX65582 FKS65582:FKT65582 FUO65582:FUP65582 GEK65582:GEL65582 GOG65582:GOH65582 GYC65582:GYD65582 HHY65582:HHZ65582 HRU65582:HRV65582 IBQ65582:IBR65582 ILM65582:ILN65582 IVI65582:IVJ65582 JFE65582:JFF65582 JPA65582:JPB65582 JYW65582:JYX65582 KIS65582:KIT65582 KSO65582:KSP65582 LCK65582:LCL65582 LMG65582:LMH65582 LWC65582:LWD65582 MFY65582:MFZ65582 MPU65582:MPV65582 MZQ65582:MZR65582 NJM65582:NJN65582 NTI65582:NTJ65582 ODE65582:ODF65582 ONA65582:ONB65582 OWW65582:OWX65582 PGS65582:PGT65582 PQO65582:PQP65582 QAK65582:QAL65582 QKG65582:QKH65582 QUC65582:QUD65582 RDY65582:RDZ65582 RNU65582:RNV65582 RXQ65582:RXR65582 SHM65582:SHN65582 SRI65582:SRJ65582 TBE65582:TBF65582 TLA65582:TLB65582 TUW65582:TUX65582 UES65582:UET65582 UOO65582:UOP65582 UYK65582:UYL65582 VIG65582:VIH65582 VSC65582:VSD65582 WBY65582:WBZ65582 WLU65582:WLV65582 WVQ65582:WVR65582 I131118:J131118 JE131118:JF131118 TA131118:TB131118 ACW131118:ACX131118 AMS131118:AMT131118 AWO131118:AWP131118 BGK131118:BGL131118 BQG131118:BQH131118 CAC131118:CAD131118 CJY131118:CJZ131118 CTU131118:CTV131118 DDQ131118:DDR131118 DNM131118:DNN131118 DXI131118:DXJ131118 EHE131118:EHF131118 ERA131118:ERB131118 FAW131118:FAX131118 FKS131118:FKT131118 FUO131118:FUP131118 GEK131118:GEL131118 GOG131118:GOH131118 GYC131118:GYD131118 HHY131118:HHZ131118 HRU131118:HRV131118 IBQ131118:IBR131118 ILM131118:ILN131118 IVI131118:IVJ131118 JFE131118:JFF131118 JPA131118:JPB131118 JYW131118:JYX131118 KIS131118:KIT131118 KSO131118:KSP131118 LCK131118:LCL131118 LMG131118:LMH131118 LWC131118:LWD131118 MFY131118:MFZ131118 MPU131118:MPV131118 MZQ131118:MZR131118 NJM131118:NJN131118 NTI131118:NTJ131118 ODE131118:ODF131118 ONA131118:ONB131118 OWW131118:OWX131118 PGS131118:PGT131118 PQO131118:PQP131118 QAK131118:QAL131118 QKG131118:QKH131118 QUC131118:QUD131118 RDY131118:RDZ131118 RNU131118:RNV131118 RXQ131118:RXR131118 SHM131118:SHN131118 SRI131118:SRJ131118 TBE131118:TBF131118 TLA131118:TLB131118 TUW131118:TUX131118 UES131118:UET131118 UOO131118:UOP131118 UYK131118:UYL131118 VIG131118:VIH131118 VSC131118:VSD131118 WBY131118:WBZ131118 WLU131118:WLV131118 WVQ131118:WVR131118 I196654:J196654 JE196654:JF196654 TA196654:TB196654 ACW196654:ACX196654 AMS196654:AMT196654 AWO196654:AWP196654 BGK196654:BGL196654 BQG196654:BQH196654 CAC196654:CAD196654 CJY196654:CJZ196654 CTU196654:CTV196654 DDQ196654:DDR196654 DNM196654:DNN196654 DXI196654:DXJ196654 EHE196654:EHF196654 ERA196654:ERB196654 FAW196654:FAX196654 FKS196654:FKT196654 FUO196654:FUP196654 GEK196654:GEL196654 GOG196654:GOH196654 GYC196654:GYD196654 HHY196654:HHZ196654 HRU196654:HRV196654 IBQ196654:IBR196654 ILM196654:ILN196654 IVI196654:IVJ196654 JFE196654:JFF196654 JPA196654:JPB196654 JYW196654:JYX196654 KIS196654:KIT196654 KSO196654:KSP196654 LCK196654:LCL196654 LMG196654:LMH196654 LWC196654:LWD196654 MFY196654:MFZ196654 MPU196654:MPV196654 MZQ196654:MZR196654 NJM196654:NJN196654 NTI196654:NTJ196654 ODE196654:ODF196654 ONA196654:ONB196654 OWW196654:OWX196654 PGS196654:PGT196654 PQO196654:PQP196654 QAK196654:QAL196654 QKG196654:QKH196654 QUC196654:QUD196654 RDY196654:RDZ196654 RNU196654:RNV196654 RXQ196654:RXR196654 SHM196654:SHN196654 SRI196654:SRJ196654 TBE196654:TBF196654 TLA196654:TLB196654 TUW196654:TUX196654 UES196654:UET196654 UOO196654:UOP196654 UYK196654:UYL196654 VIG196654:VIH196654 VSC196654:VSD196654 WBY196654:WBZ196654 WLU196654:WLV196654 WVQ196654:WVR196654 I262190:J262190 JE262190:JF262190 TA262190:TB262190 ACW262190:ACX262190 AMS262190:AMT262190 AWO262190:AWP262190 BGK262190:BGL262190 BQG262190:BQH262190 CAC262190:CAD262190 CJY262190:CJZ262190 CTU262190:CTV262190 DDQ262190:DDR262190 DNM262190:DNN262190 DXI262190:DXJ262190 EHE262190:EHF262190 ERA262190:ERB262190 FAW262190:FAX262190 FKS262190:FKT262190 FUO262190:FUP262190 GEK262190:GEL262190 GOG262190:GOH262190 GYC262190:GYD262190 HHY262190:HHZ262190 HRU262190:HRV262190 IBQ262190:IBR262190 ILM262190:ILN262190 IVI262190:IVJ262190 JFE262190:JFF262190 JPA262190:JPB262190 JYW262190:JYX262190 KIS262190:KIT262190 KSO262190:KSP262190 LCK262190:LCL262190 LMG262190:LMH262190 LWC262190:LWD262190 MFY262190:MFZ262190 MPU262190:MPV262190 MZQ262190:MZR262190 NJM262190:NJN262190 NTI262190:NTJ262190 ODE262190:ODF262190 ONA262190:ONB262190 OWW262190:OWX262190 PGS262190:PGT262190 PQO262190:PQP262190 QAK262190:QAL262190 QKG262190:QKH262190 QUC262190:QUD262190 RDY262190:RDZ262190 RNU262190:RNV262190 RXQ262190:RXR262190 SHM262190:SHN262190 SRI262190:SRJ262190 TBE262190:TBF262190 TLA262190:TLB262190 TUW262190:TUX262190 UES262190:UET262190 UOO262190:UOP262190 UYK262190:UYL262190 VIG262190:VIH262190 VSC262190:VSD262190 WBY262190:WBZ262190 WLU262190:WLV262190 WVQ262190:WVR262190 I327726:J327726 JE327726:JF327726 TA327726:TB327726 ACW327726:ACX327726 AMS327726:AMT327726 AWO327726:AWP327726 BGK327726:BGL327726 BQG327726:BQH327726 CAC327726:CAD327726 CJY327726:CJZ327726 CTU327726:CTV327726 DDQ327726:DDR327726 DNM327726:DNN327726 DXI327726:DXJ327726 EHE327726:EHF327726 ERA327726:ERB327726 FAW327726:FAX327726 FKS327726:FKT327726 FUO327726:FUP327726 GEK327726:GEL327726 GOG327726:GOH327726 GYC327726:GYD327726 HHY327726:HHZ327726 HRU327726:HRV327726 IBQ327726:IBR327726 ILM327726:ILN327726 IVI327726:IVJ327726 JFE327726:JFF327726 JPA327726:JPB327726 JYW327726:JYX327726 KIS327726:KIT327726 KSO327726:KSP327726 LCK327726:LCL327726 LMG327726:LMH327726 LWC327726:LWD327726 MFY327726:MFZ327726 MPU327726:MPV327726 MZQ327726:MZR327726 NJM327726:NJN327726 NTI327726:NTJ327726 ODE327726:ODF327726 ONA327726:ONB327726 OWW327726:OWX327726 PGS327726:PGT327726 PQO327726:PQP327726 QAK327726:QAL327726 QKG327726:QKH327726 QUC327726:QUD327726 RDY327726:RDZ327726 RNU327726:RNV327726 RXQ327726:RXR327726 SHM327726:SHN327726 SRI327726:SRJ327726 TBE327726:TBF327726 TLA327726:TLB327726 TUW327726:TUX327726 UES327726:UET327726 UOO327726:UOP327726 UYK327726:UYL327726 VIG327726:VIH327726 VSC327726:VSD327726 WBY327726:WBZ327726 WLU327726:WLV327726 WVQ327726:WVR327726 I393262:J393262 JE393262:JF393262 TA393262:TB393262 ACW393262:ACX393262 AMS393262:AMT393262 AWO393262:AWP393262 BGK393262:BGL393262 BQG393262:BQH393262 CAC393262:CAD393262 CJY393262:CJZ393262 CTU393262:CTV393262 DDQ393262:DDR393262 DNM393262:DNN393262 DXI393262:DXJ393262 EHE393262:EHF393262 ERA393262:ERB393262 FAW393262:FAX393262 FKS393262:FKT393262 FUO393262:FUP393262 GEK393262:GEL393262 GOG393262:GOH393262 GYC393262:GYD393262 HHY393262:HHZ393262 HRU393262:HRV393262 IBQ393262:IBR393262 ILM393262:ILN393262 IVI393262:IVJ393262 JFE393262:JFF393262 JPA393262:JPB393262 JYW393262:JYX393262 KIS393262:KIT393262 KSO393262:KSP393262 LCK393262:LCL393262 LMG393262:LMH393262 LWC393262:LWD393262 MFY393262:MFZ393262 MPU393262:MPV393262 MZQ393262:MZR393262 NJM393262:NJN393262 NTI393262:NTJ393262 ODE393262:ODF393262 ONA393262:ONB393262 OWW393262:OWX393262 PGS393262:PGT393262 PQO393262:PQP393262 QAK393262:QAL393262 QKG393262:QKH393262 QUC393262:QUD393262 RDY393262:RDZ393262 RNU393262:RNV393262 RXQ393262:RXR393262 SHM393262:SHN393262 SRI393262:SRJ393262 TBE393262:TBF393262 TLA393262:TLB393262 TUW393262:TUX393262 UES393262:UET393262 UOO393262:UOP393262 UYK393262:UYL393262 VIG393262:VIH393262 VSC393262:VSD393262 WBY393262:WBZ393262 WLU393262:WLV393262 WVQ393262:WVR393262 I458798:J458798 JE458798:JF458798 TA458798:TB458798 ACW458798:ACX458798 AMS458798:AMT458798 AWO458798:AWP458798 BGK458798:BGL458798 BQG458798:BQH458798 CAC458798:CAD458798 CJY458798:CJZ458798 CTU458798:CTV458798 DDQ458798:DDR458798 DNM458798:DNN458798 DXI458798:DXJ458798 EHE458798:EHF458798 ERA458798:ERB458798 FAW458798:FAX458798 FKS458798:FKT458798 FUO458798:FUP458798 GEK458798:GEL458798 GOG458798:GOH458798 GYC458798:GYD458798 HHY458798:HHZ458798 HRU458798:HRV458798 IBQ458798:IBR458798 ILM458798:ILN458798 IVI458798:IVJ458798 JFE458798:JFF458798 JPA458798:JPB458798 JYW458798:JYX458798 KIS458798:KIT458798 KSO458798:KSP458798 LCK458798:LCL458798 LMG458798:LMH458798 LWC458798:LWD458798 MFY458798:MFZ458798 MPU458798:MPV458798 MZQ458798:MZR458798 NJM458798:NJN458798 NTI458798:NTJ458798 ODE458798:ODF458798 ONA458798:ONB458798 OWW458798:OWX458798 PGS458798:PGT458798 PQO458798:PQP458798 QAK458798:QAL458798 QKG458798:QKH458798 QUC458798:QUD458798 RDY458798:RDZ458798 RNU458798:RNV458798 RXQ458798:RXR458798 SHM458798:SHN458798 SRI458798:SRJ458798 TBE458798:TBF458798 TLA458798:TLB458798 TUW458798:TUX458798 UES458798:UET458798 UOO458798:UOP458798 UYK458798:UYL458798 VIG458798:VIH458798 VSC458798:VSD458798 WBY458798:WBZ458798 WLU458798:WLV458798 WVQ458798:WVR458798 I524334:J524334 JE524334:JF524334 TA524334:TB524334 ACW524334:ACX524334 AMS524334:AMT524334 AWO524334:AWP524334 BGK524334:BGL524334 BQG524334:BQH524334 CAC524334:CAD524334 CJY524334:CJZ524334 CTU524334:CTV524334 DDQ524334:DDR524334 DNM524334:DNN524334 DXI524334:DXJ524334 EHE524334:EHF524334 ERA524334:ERB524334 FAW524334:FAX524334 FKS524334:FKT524334 FUO524334:FUP524334 GEK524334:GEL524334 GOG524334:GOH524334 GYC524334:GYD524334 HHY524334:HHZ524334 HRU524334:HRV524334 IBQ524334:IBR524334 ILM524334:ILN524334 IVI524334:IVJ524334 JFE524334:JFF524334 JPA524334:JPB524334 JYW524334:JYX524334 KIS524334:KIT524334 KSO524334:KSP524334 LCK524334:LCL524334 LMG524334:LMH524334 LWC524334:LWD524334 MFY524334:MFZ524334 MPU524334:MPV524334 MZQ524334:MZR524334 NJM524334:NJN524334 NTI524334:NTJ524334 ODE524334:ODF524334 ONA524334:ONB524334 OWW524334:OWX524334 PGS524334:PGT524334 PQO524334:PQP524334 QAK524334:QAL524334 QKG524334:QKH524334 QUC524334:QUD524334 RDY524334:RDZ524334 RNU524334:RNV524334 RXQ524334:RXR524334 SHM524334:SHN524334 SRI524334:SRJ524334 TBE524334:TBF524334 TLA524334:TLB524334 TUW524334:TUX524334 UES524334:UET524334 UOO524334:UOP524334 UYK524334:UYL524334 VIG524334:VIH524334 VSC524334:VSD524334 WBY524334:WBZ524334 WLU524334:WLV524334 WVQ524334:WVR524334 I589870:J589870 JE589870:JF589870 TA589870:TB589870 ACW589870:ACX589870 AMS589870:AMT589870 AWO589870:AWP589870 BGK589870:BGL589870 BQG589870:BQH589870 CAC589870:CAD589870 CJY589870:CJZ589870 CTU589870:CTV589870 DDQ589870:DDR589870 DNM589870:DNN589870 DXI589870:DXJ589870 EHE589870:EHF589870 ERA589870:ERB589870 FAW589870:FAX589870 FKS589870:FKT589870 FUO589870:FUP589870 GEK589870:GEL589870 GOG589870:GOH589870 GYC589870:GYD589870 HHY589870:HHZ589870 HRU589870:HRV589870 IBQ589870:IBR589870 ILM589870:ILN589870 IVI589870:IVJ589870 JFE589870:JFF589870 JPA589870:JPB589870 JYW589870:JYX589870 KIS589870:KIT589870 KSO589870:KSP589870 LCK589870:LCL589870 LMG589870:LMH589870 LWC589870:LWD589870 MFY589870:MFZ589870 MPU589870:MPV589870 MZQ589870:MZR589870 NJM589870:NJN589870 NTI589870:NTJ589870 ODE589870:ODF589870 ONA589870:ONB589870 OWW589870:OWX589870 PGS589870:PGT589870 PQO589870:PQP589870 QAK589870:QAL589870 QKG589870:QKH589870 QUC589870:QUD589870 RDY589870:RDZ589870 RNU589870:RNV589870 RXQ589870:RXR589870 SHM589870:SHN589870 SRI589870:SRJ589870 TBE589870:TBF589870 TLA589870:TLB589870 TUW589870:TUX589870 UES589870:UET589870 UOO589870:UOP589870 UYK589870:UYL589870 VIG589870:VIH589870 VSC589870:VSD589870 WBY589870:WBZ589870 WLU589870:WLV589870 WVQ589870:WVR589870 I655406:J655406 JE655406:JF655406 TA655406:TB655406 ACW655406:ACX655406 AMS655406:AMT655406 AWO655406:AWP655406 BGK655406:BGL655406 BQG655406:BQH655406 CAC655406:CAD655406 CJY655406:CJZ655406 CTU655406:CTV655406 DDQ655406:DDR655406 DNM655406:DNN655406 DXI655406:DXJ655406 EHE655406:EHF655406 ERA655406:ERB655406 FAW655406:FAX655406 FKS655406:FKT655406 FUO655406:FUP655406 GEK655406:GEL655406 GOG655406:GOH655406 GYC655406:GYD655406 HHY655406:HHZ655406 HRU655406:HRV655406 IBQ655406:IBR655406 ILM655406:ILN655406 IVI655406:IVJ655406 JFE655406:JFF655406 JPA655406:JPB655406 JYW655406:JYX655406 KIS655406:KIT655406 KSO655406:KSP655406 LCK655406:LCL655406 LMG655406:LMH655406 LWC655406:LWD655406 MFY655406:MFZ655406 MPU655406:MPV655406 MZQ655406:MZR655406 NJM655406:NJN655406 NTI655406:NTJ655406 ODE655406:ODF655406 ONA655406:ONB655406 OWW655406:OWX655406 PGS655406:PGT655406 PQO655406:PQP655406 QAK655406:QAL655406 QKG655406:QKH655406 QUC655406:QUD655406 RDY655406:RDZ655406 RNU655406:RNV655406 RXQ655406:RXR655406 SHM655406:SHN655406 SRI655406:SRJ655406 TBE655406:TBF655406 TLA655406:TLB655406 TUW655406:TUX655406 UES655406:UET655406 UOO655406:UOP655406 UYK655406:UYL655406 VIG655406:VIH655406 VSC655406:VSD655406 WBY655406:WBZ655406 WLU655406:WLV655406 WVQ655406:WVR655406 I720942:J720942 JE720942:JF720942 TA720942:TB720942 ACW720942:ACX720942 AMS720942:AMT720942 AWO720942:AWP720942 BGK720942:BGL720942 BQG720942:BQH720942 CAC720942:CAD720942 CJY720942:CJZ720942 CTU720942:CTV720942 DDQ720942:DDR720942 DNM720942:DNN720942 DXI720942:DXJ720942 EHE720942:EHF720942 ERA720942:ERB720942 FAW720942:FAX720942 FKS720942:FKT720942 FUO720942:FUP720942 GEK720942:GEL720942 GOG720942:GOH720942 GYC720942:GYD720942 HHY720942:HHZ720942 HRU720942:HRV720942 IBQ720942:IBR720942 ILM720942:ILN720942 IVI720942:IVJ720942 JFE720942:JFF720942 JPA720942:JPB720942 JYW720942:JYX720942 KIS720942:KIT720942 KSO720942:KSP720942 LCK720942:LCL720942 LMG720942:LMH720942 LWC720942:LWD720942 MFY720942:MFZ720942 MPU720942:MPV720942 MZQ720942:MZR720942 NJM720942:NJN720942 NTI720942:NTJ720942 ODE720942:ODF720942 ONA720942:ONB720942 OWW720942:OWX720942 PGS720942:PGT720942 PQO720942:PQP720942 QAK720942:QAL720942 QKG720942:QKH720942 QUC720942:QUD720942 RDY720942:RDZ720942 RNU720942:RNV720942 RXQ720942:RXR720942 SHM720942:SHN720942 SRI720942:SRJ720942 TBE720942:TBF720942 TLA720942:TLB720942 TUW720942:TUX720942 UES720942:UET720942 UOO720942:UOP720942 UYK720942:UYL720942 VIG720942:VIH720942 VSC720942:VSD720942 WBY720942:WBZ720942 WLU720942:WLV720942 WVQ720942:WVR720942 I786478:J786478 JE786478:JF786478 TA786478:TB786478 ACW786478:ACX786478 AMS786478:AMT786478 AWO786478:AWP786478 BGK786478:BGL786478 BQG786478:BQH786478 CAC786478:CAD786478 CJY786478:CJZ786478 CTU786478:CTV786478 DDQ786478:DDR786478 DNM786478:DNN786478 DXI786478:DXJ786478 EHE786478:EHF786478 ERA786478:ERB786478 FAW786478:FAX786478 FKS786478:FKT786478 FUO786478:FUP786478 GEK786478:GEL786478 GOG786478:GOH786478 GYC786478:GYD786478 HHY786478:HHZ786478 HRU786478:HRV786478 IBQ786478:IBR786478 ILM786478:ILN786478 IVI786478:IVJ786478 JFE786478:JFF786478 JPA786478:JPB786478 JYW786478:JYX786478 KIS786478:KIT786478 KSO786478:KSP786478 LCK786478:LCL786478 LMG786478:LMH786478 LWC786478:LWD786478 MFY786478:MFZ786478 MPU786478:MPV786478 MZQ786478:MZR786478 NJM786478:NJN786478 NTI786478:NTJ786478 ODE786478:ODF786478 ONA786478:ONB786478 OWW786478:OWX786478 PGS786478:PGT786478 PQO786478:PQP786478 QAK786478:QAL786478 QKG786478:QKH786478 QUC786478:QUD786478 RDY786478:RDZ786478 RNU786478:RNV786478 RXQ786478:RXR786478 SHM786478:SHN786478 SRI786478:SRJ786478 TBE786478:TBF786478 TLA786478:TLB786478 TUW786478:TUX786478 UES786478:UET786478 UOO786478:UOP786478 UYK786478:UYL786478 VIG786478:VIH786478 VSC786478:VSD786478 WBY786478:WBZ786478 WLU786478:WLV786478 WVQ786478:WVR786478 I852014:J852014 JE852014:JF852014 TA852014:TB852014 ACW852014:ACX852014 AMS852014:AMT852014 AWO852014:AWP852014 BGK852014:BGL852014 BQG852014:BQH852014 CAC852014:CAD852014 CJY852014:CJZ852014 CTU852014:CTV852014 DDQ852014:DDR852014 DNM852014:DNN852014 DXI852014:DXJ852014 EHE852014:EHF852014 ERA852014:ERB852014 FAW852014:FAX852014 FKS852014:FKT852014 FUO852014:FUP852014 GEK852014:GEL852014 GOG852014:GOH852014 GYC852014:GYD852014 HHY852014:HHZ852014 HRU852014:HRV852014 IBQ852014:IBR852014 ILM852014:ILN852014 IVI852014:IVJ852014 JFE852014:JFF852014 JPA852014:JPB852014 JYW852014:JYX852014 KIS852014:KIT852014 KSO852014:KSP852014 LCK852014:LCL852014 LMG852014:LMH852014 LWC852014:LWD852014 MFY852014:MFZ852014 MPU852014:MPV852014 MZQ852014:MZR852014 NJM852014:NJN852014 NTI852014:NTJ852014 ODE852014:ODF852014 ONA852014:ONB852014 OWW852014:OWX852014 PGS852014:PGT852014 PQO852014:PQP852014 QAK852014:QAL852014 QKG852014:QKH852014 QUC852014:QUD852014 RDY852014:RDZ852014 RNU852014:RNV852014 RXQ852014:RXR852014 SHM852014:SHN852014 SRI852014:SRJ852014 TBE852014:TBF852014 TLA852014:TLB852014 TUW852014:TUX852014 UES852014:UET852014 UOO852014:UOP852014 UYK852014:UYL852014 VIG852014:VIH852014 VSC852014:VSD852014 WBY852014:WBZ852014 WLU852014:WLV852014 WVQ852014:WVR852014 I917550:J917550 JE917550:JF917550 TA917550:TB917550 ACW917550:ACX917550 AMS917550:AMT917550 AWO917550:AWP917550 BGK917550:BGL917550 BQG917550:BQH917550 CAC917550:CAD917550 CJY917550:CJZ917550 CTU917550:CTV917550 DDQ917550:DDR917550 DNM917550:DNN917550 DXI917550:DXJ917550 EHE917550:EHF917550 ERA917550:ERB917550 FAW917550:FAX917550 FKS917550:FKT917550 FUO917550:FUP917550 GEK917550:GEL917550 GOG917550:GOH917550 GYC917550:GYD917550 HHY917550:HHZ917550 HRU917550:HRV917550 IBQ917550:IBR917550 ILM917550:ILN917550 IVI917550:IVJ917550 JFE917550:JFF917550 JPA917550:JPB917550 JYW917550:JYX917550 KIS917550:KIT917550 KSO917550:KSP917550 LCK917550:LCL917550 LMG917550:LMH917550 LWC917550:LWD917550 MFY917550:MFZ917550 MPU917550:MPV917550 MZQ917550:MZR917550 NJM917550:NJN917550 NTI917550:NTJ917550 ODE917550:ODF917550 ONA917550:ONB917550 OWW917550:OWX917550 PGS917550:PGT917550 PQO917550:PQP917550 QAK917550:QAL917550 QKG917550:QKH917550 QUC917550:QUD917550 RDY917550:RDZ917550 RNU917550:RNV917550 RXQ917550:RXR917550 SHM917550:SHN917550 SRI917550:SRJ917550 TBE917550:TBF917550 TLA917550:TLB917550 TUW917550:TUX917550 UES917550:UET917550 UOO917550:UOP917550 UYK917550:UYL917550 VIG917550:VIH917550 VSC917550:VSD917550 WBY917550:WBZ917550 WLU917550:WLV917550 WVQ917550:WVR917550 I983086:J983086 JE983086:JF983086 TA983086:TB983086 ACW983086:ACX983086 AMS983086:AMT983086 AWO983086:AWP983086 BGK983086:BGL983086 BQG983086:BQH983086 CAC983086:CAD983086 CJY983086:CJZ983086 CTU983086:CTV983086 DDQ983086:DDR983086 DNM983086:DNN983086 DXI983086:DXJ983086 EHE983086:EHF983086 ERA983086:ERB983086 FAW983086:FAX983086 FKS983086:FKT983086 FUO983086:FUP983086 GEK983086:GEL983086 GOG983086:GOH983086 GYC983086:GYD983086 HHY983086:HHZ983086 HRU983086:HRV983086 IBQ983086:IBR983086 ILM983086:ILN983086 IVI983086:IVJ983086 JFE983086:JFF983086 JPA983086:JPB983086 JYW983086:JYX983086 KIS983086:KIT983086 KSO983086:KSP983086 LCK983086:LCL983086 LMG983086:LMH983086 LWC983086:LWD983086 MFY983086:MFZ983086 MPU983086:MPV983086 MZQ983086:MZR983086 NJM983086:NJN983086 NTI983086:NTJ983086 ODE983086:ODF983086 ONA983086:ONB983086 OWW983086:OWX983086 PGS983086:PGT983086 PQO983086:PQP983086 QAK983086:QAL983086 QKG983086:QKH983086 QUC983086:QUD983086 RDY983086:RDZ983086 RNU983086:RNV983086 RXQ983086:RXR983086 SHM983086:SHN983086 SRI983086:SRJ983086 TBE983086:TBF983086 TLA983086:TLB983086 TUW983086:TUX983086 UES983086:UET983086 UOO983086:UOP983086 UYK983086:UYL983086 VIG983086:VIH983086 VSC983086:VSD983086 WBY983086:WBZ983086 WLU983086:WLV983086 WVQ983086:WVR983086 I54:J54 JE54:JF54 TA54:TB54 ACW54:ACX54 AMS54:AMT54 AWO54:AWP54 BGK54:BGL54 BQG54:BQH54 CAC54:CAD54 CJY54:CJZ54 CTU54:CTV54 DDQ54:DDR54 DNM54:DNN54 DXI54:DXJ54 EHE54:EHF54 ERA54:ERB54 FAW54:FAX54 FKS54:FKT54 FUO54:FUP54 GEK54:GEL54 GOG54:GOH54 GYC54:GYD54 HHY54:HHZ54 HRU54:HRV54 IBQ54:IBR54 ILM54:ILN54 IVI54:IVJ54 JFE54:JFF54 JPA54:JPB54 JYW54:JYX54 KIS54:KIT54 KSO54:KSP54 LCK54:LCL54 LMG54:LMH54 LWC54:LWD54 MFY54:MFZ54 MPU54:MPV54 MZQ54:MZR54 NJM54:NJN54 NTI54:NTJ54 ODE54:ODF54 ONA54:ONB54 OWW54:OWX54 PGS54:PGT54 PQO54:PQP54 QAK54:QAL54 QKG54:QKH54 QUC54:QUD54 RDY54:RDZ54 RNU54:RNV54 RXQ54:RXR54 SHM54:SHN54 SRI54:SRJ54 TBE54:TBF54 TLA54:TLB54 TUW54:TUX54 UES54:UET54 UOO54:UOP54 UYK54:UYL54 VIG54:VIH54 VSC54:VSD54 WBY54:WBZ54 WLU54:WLV54 WVQ54:WVR54 I65590:J65590 JE65590:JF65590 TA65590:TB65590 ACW65590:ACX65590 AMS65590:AMT65590 AWO65590:AWP65590 BGK65590:BGL65590 BQG65590:BQH65590 CAC65590:CAD65590 CJY65590:CJZ65590 CTU65590:CTV65590 DDQ65590:DDR65590 DNM65590:DNN65590 DXI65590:DXJ65590 EHE65590:EHF65590 ERA65590:ERB65590 FAW65590:FAX65590 FKS65590:FKT65590 FUO65590:FUP65590 GEK65590:GEL65590 GOG65590:GOH65590 GYC65590:GYD65590 HHY65590:HHZ65590 HRU65590:HRV65590 IBQ65590:IBR65590 ILM65590:ILN65590 IVI65590:IVJ65590 JFE65590:JFF65590 JPA65590:JPB65590 JYW65590:JYX65590 KIS65590:KIT65590 KSO65590:KSP65590 LCK65590:LCL65590 LMG65590:LMH65590 LWC65590:LWD65590 MFY65590:MFZ65590 MPU65590:MPV65590 MZQ65590:MZR65590 NJM65590:NJN65590 NTI65590:NTJ65590 ODE65590:ODF65590 ONA65590:ONB65590 OWW65590:OWX65590 PGS65590:PGT65590 PQO65590:PQP65590 QAK65590:QAL65590 QKG65590:QKH65590 QUC65590:QUD65590 RDY65590:RDZ65590 RNU65590:RNV65590 RXQ65590:RXR65590 SHM65590:SHN65590 SRI65590:SRJ65590 TBE65590:TBF65590 TLA65590:TLB65590 TUW65590:TUX65590 UES65590:UET65590 UOO65590:UOP65590 UYK65590:UYL65590 VIG65590:VIH65590 VSC65590:VSD65590 WBY65590:WBZ65590 WLU65590:WLV65590 WVQ65590:WVR65590 I131126:J131126 JE131126:JF131126 TA131126:TB131126 ACW131126:ACX131126 AMS131126:AMT131126 AWO131126:AWP131126 BGK131126:BGL131126 BQG131126:BQH131126 CAC131126:CAD131126 CJY131126:CJZ131126 CTU131126:CTV131126 DDQ131126:DDR131126 DNM131126:DNN131126 DXI131126:DXJ131126 EHE131126:EHF131126 ERA131126:ERB131126 FAW131126:FAX131126 FKS131126:FKT131126 FUO131126:FUP131126 GEK131126:GEL131126 GOG131126:GOH131126 GYC131126:GYD131126 HHY131126:HHZ131126 HRU131126:HRV131126 IBQ131126:IBR131126 ILM131126:ILN131126 IVI131126:IVJ131126 JFE131126:JFF131126 JPA131126:JPB131126 JYW131126:JYX131126 KIS131126:KIT131126 KSO131126:KSP131126 LCK131126:LCL131126 LMG131126:LMH131126 LWC131126:LWD131126 MFY131126:MFZ131126 MPU131126:MPV131126 MZQ131126:MZR131126 NJM131126:NJN131126 NTI131126:NTJ131126 ODE131126:ODF131126 ONA131126:ONB131126 OWW131126:OWX131126 PGS131126:PGT131126 PQO131126:PQP131126 QAK131126:QAL131126 QKG131126:QKH131126 QUC131126:QUD131126 RDY131126:RDZ131126 RNU131126:RNV131126 RXQ131126:RXR131126 SHM131126:SHN131126 SRI131126:SRJ131126 TBE131126:TBF131126 TLA131126:TLB131126 TUW131126:TUX131126 UES131126:UET131126 UOO131126:UOP131126 UYK131126:UYL131126 VIG131126:VIH131126 VSC131126:VSD131126 WBY131126:WBZ131126 WLU131126:WLV131126 WVQ131126:WVR131126 I196662:J196662 JE196662:JF196662 TA196662:TB196662 ACW196662:ACX196662 AMS196662:AMT196662 AWO196662:AWP196662 BGK196662:BGL196662 BQG196662:BQH196662 CAC196662:CAD196662 CJY196662:CJZ196662 CTU196662:CTV196662 DDQ196662:DDR196662 DNM196662:DNN196662 DXI196662:DXJ196662 EHE196662:EHF196662 ERA196662:ERB196662 FAW196662:FAX196662 FKS196662:FKT196662 FUO196662:FUP196662 GEK196662:GEL196662 GOG196662:GOH196662 GYC196662:GYD196662 HHY196662:HHZ196662 HRU196662:HRV196662 IBQ196662:IBR196662 ILM196662:ILN196662 IVI196662:IVJ196662 JFE196662:JFF196662 JPA196662:JPB196662 JYW196662:JYX196662 KIS196662:KIT196662 KSO196662:KSP196662 LCK196662:LCL196662 LMG196662:LMH196662 LWC196662:LWD196662 MFY196662:MFZ196662 MPU196662:MPV196662 MZQ196662:MZR196662 NJM196662:NJN196662 NTI196662:NTJ196662 ODE196662:ODF196662 ONA196662:ONB196662 OWW196662:OWX196662 PGS196662:PGT196662 PQO196662:PQP196662 QAK196662:QAL196662 QKG196662:QKH196662 QUC196662:QUD196662 RDY196662:RDZ196662 RNU196662:RNV196662 RXQ196662:RXR196662 SHM196662:SHN196662 SRI196662:SRJ196662 TBE196662:TBF196662 TLA196662:TLB196662 TUW196662:TUX196662 UES196662:UET196662 UOO196662:UOP196662 UYK196662:UYL196662 VIG196662:VIH196662 VSC196662:VSD196662 WBY196662:WBZ196662 WLU196662:WLV196662 WVQ196662:WVR196662 I262198:J262198 JE262198:JF262198 TA262198:TB262198 ACW262198:ACX262198 AMS262198:AMT262198 AWO262198:AWP262198 BGK262198:BGL262198 BQG262198:BQH262198 CAC262198:CAD262198 CJY262198:CJZ262198 CTU262198:CTV262198 DDQ262198:DDR262198 DNM262198:DNN262198 DXI262198:DXJ262198 EHE262198:EHF262198 ERA262198:ERB262198 FAW262198:FAX262198 FKS262198:FKT262198 FUO262198:FUP262198 GEK262198:GEL262198 GOG262198:GOH262198 GYC262198:GYD262198 HHY262198:HHZ262198 HRU262198:HRV262198 IBQ262198:IBR262198 ILM262198:ILN262198 IVI262198:IVJ262198 JFE262198:JFF262198 JPA262198:JPB262198 JYW262198:JYX262198 KIS262198:KIT262198 KSO262198:KSP262198 LCK262198:LCL262198 LMG262198:LMH262198 LWC262198:LWD262198 MFY262198:MFZ262198 MPU262198:MPV262198 MZQ262198:MZR262198 NJM262198:NJN262198 NTI262198:NTJ262198 ODE262198:ODF262198 ONA262198:ONB262198 OWW262198:OWX262198 PGS262198:PGT262198 PQO262198:PQP262198 QAK262198:QAL262198 QKG262198:QKH262198 QUC262198:QUD262198 RDY262198:RDZ262198 RNU262198:RNV262198 RXQ262198:RXR262198 SHM262198:SHN262198 SRI262198:SRJ262198 TBE262198:TBF262198 TLA262198:TLB262198 TUW262198:TUX262198 UES262198:UET262198 UOO262198:UOP262198 UYK262198:UYL262198 VIG262198:VIH262198 VSC262198:VSD262198 WBY262198:WBZ262198 WLU262198:WLV262198 WVQ262198:WVR262198 I327734:J327734 JE327734:JF327734 TA327734:TB327734 ACW327734:ACX327734 AMS327734:AMT327734 AWO327734:AWP327734 BGK327734:BGL327734 BQG327734:BQH327734 CAC327734:CAD327734 CJY327734:CJZ327734 CTU327734:CTV327734 DDQ327734:DDR327734 DNM327734:DNN327734 DXI327734:DXJ327734 EHE327734:EHF327734 ERA327734:ERB327734 FAW327734:FAX327734 FKS327734:FKT327734 FUO327734:FUP327734 GEK327734:GEL327734 GOG327734:GOH327734 GYC327734:GYD327734 HHY327734:HHZ327734 HRU327734:HRV327734 IBQ327734:IBR327734 ILM327734:ILN327734 IVI327734:IVJ327734 JFE327734:JFF327734 JPA327734:JPB327734 JYW327734:JYX327734 KIS327734:KIT327734 KSO327734:KSP327734 LCK327734:LCL327734 LMG327734:LMH327734 LWC327734:LWD327734 MFY327734:MFZ327734 MPU327734:MPV327734 MZQ327734:MZR327734 NJM327734:NJN327734 NTI327734:NTJ327734 ODE327734:ODF327734 ONA327734:ONB327734 OWW327734:OWX327734 PGS327734:PGT327734 PQO327734:PQP327734 QAK327734:QAL327734 QKG327734:QKH327734 QUC327734:QUD327734 RDY327734:RDZ327734 RNU327734:RNV327734 RXQ327734:RXR327734 SHM327734:SHN327734 SRI327734:SRJ327734 TBE327734:TBF327734 TLA327734:TLB327734 TUW327734:TUX327734 UES327734:UET327734 UOO327734:UOP327734 UYK327734:UYL327734 VIG327734:VIH327734 VSC327734:VSD327734 WBY327734:WBZ327734 WLU327734:WLV327734 WVQ327734:WVR327734 I393270:J393270 JE393270:JF393270 TA393270:TB393270 ACW393270:ACX393270 AMS393270:AMT393270 AWO393270:AWP393270 BGK393270:BGL393270 BQG393270:BQH393270 CAC393270:CAD393270 CJY393270:CJZ393270 CTU393270:CTV393270 DDQ393270:DDR393270 DNM393270:DNN393270 DXI393270:DXJ393270 EHE393270:EHF393270 ERA393270:ERB393270 FAW393270:FAX393270 FKS393270:FKT393270 FUO393270:FUP393270 GEK393270:GEL393270 GOG393270:GOH393270 GYC393270:GYD393270 HHY393270:HHZ393270 HRU393270:HRV393270 IBQ393270:IBR393270 ILM393270:ILN393270 IVI393270:IVJ393270 JFE393270:JFF393270 JPA393270:JPB393270 JYW393270:JYX393270 KIS393270:KIT393270 KSO393270:KSP393270 LCK393270:LCL393270 LMG393270:LMH393270 LWC393270:LWD393270 MFY393270:MFZ393270 MPU393270:MPV393270 MZQ393270:MZR393270 NJM393270:NJN393270 NTI393270:NTJ393270 ODE393270:ODF393270 ONA393270:ONB393270 OWW393270:OWX393270 PGS393270:PGT393270 PQO393270:PQP393270 QAK393270:QAL393270 QKG393270:QKH393270 QUC393270:QUD393270 RDY393270:RDZ393270 RNU393270:RNV393270 RXQ393270:RXR393270 SHM393270:SHN393270 SRI393270:SRJ393270 TBE393270:TBF393270 TLA393270:TLB393270 TUW393270:TUX393270 UES393270:UET393270 UOO393270:UOP393270 UYK393270:UYL393270 VIG393270:VIH393270 VSC393270:VSD393270 WBY393270:WBZ393270 WLU393270:WLV393270 WVQ393270:WVR393270 I458806:J458806 JE458806:JF458806 TA458806:TB458806 ACW458806:ACX458806 AMS458806:AMT458806 AWO458806:AWP458806 BGK458806:BGL458806 BQG458806:BQH458806 CAC458806:CAD458806 CJY458806:CJZ458806 CTU458806:CTV458806 DDQ458806:DDR458806 DNM458806:DNN458806 DXI458806:DXJ458806 EHE458806:EHF458806 ERA458806:ERB458806 FAW458806:FAX458806 FKS458806:FKT458806 FUO458806:FUP458806 GEK458806:GEL458806 GOG458806:GOH458806 GYC458806:GYD458806 HHY458806:HHZ458806 HRU458806:HRV458806 IBQ458806:IBR458806 ILM458806:ILN458806 IVI458806:IVJ458806 JFE458806:JFF458806 JPA458806:JPB458806 JYW458806:JYX458806 KIS458806:KIT458806 KSO458806:KSP458806 LCK458806:LCL458806 LMG458806:LMH458806 LWC458806:LWD458806 MFY458806:MFZ458806 MPU458806:MPV458806 MZQ458806:MZR458806 NJM458806:NJN458806 NTI458806:NTJ458806 ODE458806:ODF458806 ONA458806:ONB458806 OWW458806:OWX458806 PGS458806:PGT458806 PQO458806:PQP458806 QAK458806:QAL458806 QKG458806:QKH458806 QUC458806:QUD458806 RDY458806:RDZ458806 RNU458806:RNV458806 RXQ458806:RXR458806 SHM458806:SHN458806 SRI458806:SRJ458806 TBE458806:TBF458806 TLA458806:TLB458806 TUW458806:TUX458806 UES458806:UET458806 UOO458806:UOP458806 UYK458806:UYL458806 VIG458806:VIH458806 VSC458806:VSD458806 WBY458806:WBZ458806 WLU458806:WLV458806 WVQ458806:WVR458806 I524342:J524342 JE524342:JF524342 TA524342:TB524342 ACW524342:ACX524342 AMS524342:AMT524342 AWO524342:AWP524342 BGK524342:BGL524342 BQG524342:BQH524342 CAC524342:CAD524342 CJY524342:CJZ524342 CTU524342:CTV524342 DDQ524342:DDR524342 DNM524342:DNN524342 DXI524342:DXJ524342 EHE524342:EHF524342 ERA524342:ERB524342 FAW524342:FAX524342 FKS524342:FKT524342 FUO524342:FUP524342 GEK524342:GEL524342 GOG524342:GOH524342 GYC524342:GYD524342 HHY524342:HHZ524342 HRU524342:HRV524342 IBQ524342:IBR524342 ILM524342:ILN524342 IVI524342:IVJ524342 JFE524342:JFF524342 JPA524342:JPB524342 JYW524342:JYX524342 KIS524342:KIT524342 KSO524342:KSP524342 LCK524342:LCL524342 LMG524342:LMH524342 LWC524342:LWD524342 MFY524342:MFZ524342 MPU524342:MPV524342 MZQ524342:MZR524342 NJM524342:NJN524342 NTI524342:NTJ524342 ODE524342:ODF524342 ONA524342:ONB524342 OWW524342:OWX524342 PGS524342:PGT524342 PQO524342:PQP524342 QAK524342:QAL524342 QKG524342:QKH524342 QUC524342:QUD524342 RDY524342:RDZ524342 RNU524342:RNV524342 RXQ524342:RXR524342 SHM524342:SHN524342 SRI524342:SRJ524342 TBE524342:TBF524342 TLA524342:TLB524342 TUW524342:TUX524342 UES524342:UET524342 UOO524342:UOP524342 UYK524342:UYL524342 VIG524342:VIH524342 VSC524342:VSD524342 WBY524342:WBZ524342 WLU524342:WLV524342 WVQ524342:WVR524342 I589878:J589878 JE589878:JF589878 TA589878:TB589878 ACW589878:ACX589878 AMS589878:AMT589878 AWO589878:AWP589878 BGK589878:BGL589878 BQG589878:BQH589878 CAC589878:CAD589878 CJY589878:CJZ589878 CTU589878:CTV589878 DDQ589878:DDR589878 DNM589878:DNN589878 DXI589878:DXJ589878 EHE589878:EHF589878 ERA589878:ERB589878 FAW589878:FAX589878 FKS589878:FKT589878 FUO589878:FUP589878 GEK589878:GEL589878 GOG589878:GOH589878 GYC589878:GYD589878 HHY589878:HHZ589878 HRU589878:HRV589878 IBQ589878:IBR589878 ILM589878:ILN589878 IVI589878:IVJ589878 JFE589878:JFF589878 JPA589878:JPB589878 JYW589878:JYX589878 KIS589878:KIT589878 KSO589878:KSP589878 LCK589878:LCL589878 LMG589878:LMH589878 LWC589878:LWD589878 MFY589878:MFZ589878 MPU589878:MPV589878 MZQ589878:MZR589878 NJM589878:NJN589878 NTI589878:NTJ589878 ODE589878:ODF589878 ONA589878:ONB589878 OWW589878:OWX589878 PGS589878:PGT589878 PQO589878:PQP589878 QAK589878:QAL589878 QKG589878:QKH589878 QUC589878:QUD589878 RDY589878:RDZ589878 RNU589878:RNV589878 RXQ589878:RXR589878 SHM589878:SHN589878 SRI589878:SRJ589878 TBE589878:TBF589878 TLA589878:TLB589878 TUW589878:TUX589878 UES589878:UET589878 UOO589878:UOP589878 UYK589878:UYL589878 VIG589878:VIH589878 VSC589878:VSD589878 WBY589878:WBZ589878 WLU589878:WLV589878 WVQ589878:WVR589878 I655414:J655414 JE655414:JF655414 TA655414:TB655414 ACW655414:ACX655414 AMS655414:AMT655414 AWO655414:AWP655414 BGK655414:BGL655414 BQG655414:BQH655414 CAC655414:CAD655414 CJY655414:CJZ655414 CTU655414:CTV655414 DDQ655414:DDR655414 DNM655414:DNN655414 DXI655414:DXJ655414 EHE655414:EHF655414 ERA655414:ERB655414 FAW655414:FAX655414 FKS655414:FKT655414 FUO655414:FUP655414 GEK655414:GEL655414 GOG655414:GOH655414 GYC655414:GYD655414 HHY655414:HHZ655414 HRU655414:HRV655414 IBQ655414:IBR655414 ILM655414:ILN655414 IVI655414:IVJ655414 JFE655414:JFF655414 JPA655414:JPB655414 JYW655414:JYX655414 KIS655414:KIT655414 KSO655414:KSP655414 LCK655414:LCL655414 LMG655414:LMH655414 LWC655414:LWD655414 MFY655414:MFZ655414 MPU655414:MPV655414 MZQ655414:MZR655414 NJM655414:NJN655414 NTI655414:NTJ655414 ODE655414:ODF655414 ONA655414:ONB655414 OWW655414:OWX655414 PGS655414:PGT655414 PQO655414:PQP655414 QAK655414:QAL655414 QKG655414:QKH655414 QUC655414:QUD655414 RDY655414:RDZ655414 RNU655414:RNV655414 RXQ655414:RXR655414 SHM655414:SHN655414 SRI655414:SRJ655414 TBE655414:TBF655414 TLA655414:TLB655414 TUW655414:TUX655414 UES655414:UET655414 UOO655414:UOP655414 UYK655414:UYL655414 VIG655414:VIH655414 VSC655414:VSD655414 WBY655414:WBZ655414 WLU655414:WLV655414 WVQ655414:WVR655414 I720950:J720950 JE720950:JF720950 TA720950:TB720950 ACW720950:ACX720950 AMS720950:AMT720950 AWO720950:AWP720950 BGK720950:BGL720950 BQG720950:BQH720950 CAC720950:CAD720950 CJY720950:CJZ720950 CTU720950:CTV720950 DDQ720950:DDR720950 DNM720950:DNN720950 DXI720950:DXJ720950 EHE720950:EHF720950 ERA720950:ERB720950 FAW720950:FAX720950 FKS720950:FKT720950 FUO720950:FUP720950 GEK720950:GEL720950 GOG720950:GOH720950 GYC720950:GYD720950 HHY720950:HHZ720950 HRU720950:HRV720950 IBQ720950:IBR720950 ILM720950:ILN720950 IVI720950:IVJ720950 JFE720950:JFF720950 JPA720950:JPB720950 JYW720950:JYX720950 KIS720950:KIT720950 KSO720950:KSP720950 LCK720950:LCL720950 LMG720950:LMH720950 LWC720950:LWD720950 MFY720950:MFZ720950 MPU720950:MPV720950 MZQ720950:MZR720950 NJM720950:NJN720950 NTI720950:NTJ720950 ODE720950:ODF720950 ONA720950:ONB720950 OWW720950:OWX720950 PGS720950:PGT720950 PQO720950:PQP720950 QAK720950:QAL720950 QKG720950:QKH720950 QUC720950:QUD720950 RDY720950:RDZ720950 RNU720950:RNV720950 RXQ720950:RXR720950 SHM720950:SHN720950 SRI720950:SRJ720950 TBE720950:TBF720950 TLA720950:TLB720950 TUW720950:TUX720950 UES720950:UET720950 UOO720950:UOP720950 UYK720950:UYL720950 VIG720950:VIH720950 VSC720950:VSD720950 WBY720950:WBZ720950 WLU720950:WLV720950 WVQ720950:WVR720950 I786486:J786486 JE786486:JF786486 TA786486:TB786486 ACW786486:ACX786486 AMS786486:AMT786486 AWO786486:AWP786486 BGK786486:BGL786486 BQG786486:BQH786486 CAC786486:CAD786486 CJY786486:CJZ786486 CTU786486:CTV786486 DDQ786486:DDR786486 DNM786486:DNN786486 DXI786486:DXJ786486 EHE786486:EHF786486 ERA786486:ERB786486 FAW786486:FAX786486 FKS786486:FKT786486 FUO786486:FUP786486 GEK786486:GEL786486 GOG786486:GOH786486 GYC786486:GYD786486 HHY786486:HHZ786486 HRU786486:HRV786486 IBQ786486:IBR786486 ILM786486:ILN786486 IVI786486:IVJ786486 JFE786486:JFF786486 JPA786486:JPB786486 JYW786486:JYX786486 KIS786486:KIT786486 KSO786486:KSP786486 LCK786486:LCL786486 LMG786486:LMH786486 LWC786486:LWD786486 MFY786486:MFZ786486 MPU786486:MPV786486 MZQ786486:MZR786486 NJM786486:NJN786486 NTI786486:NTJ786486 ODE786486:ODF786486 ONA786486:ONB786486 OWW786486:OWX786486 PGS786486:PGT786486 PQO786486:PQP786486 QAK786486:QAL786486 QKG786486:QKH786486 QUC786486:QUD786486 RDY786486:RDZ786486 RNU786486:RNV786486 RXQ786486:RXR786486 SHM786486:SHN786486 SRI786486:SRJ786486 TBE786486:TBF786486 TLA786486:TLB786486 TUW786486:TUX786486 UES786486:UET786486 UOO786486:UOP786486 UYK786486:UYL786486 VIG786486:VIH786486 VSC786486:VSD786486 WBY786486:WBZ786486 WLU786486:WLV786486 WVQ786486:WVR786486 I852022:J852022 JE852022:JF852022 TA852022:TB852022 ACW852022:ACX852022 AMS852022:AMT852022 AWO852022:AWP852022 BGK852022:BGL852022 BQG852022:BQH852022 CAC852022:CAD852022 CJY852022:CJZ852022 CTU852022:CTV852022 DDQ852022:DDR852022 DNM852022:DNN852022 DXI852022:DXJ852022 EHE852022:EHF852022 ERA852022:ERB852022 FAW852022:FAX852022 FKS852022:FKT852022 FUO852022:FUP852022 GEK852022:GEL852022 GOG852022:GOH852022 GYC852022:GYD852022 HHY852022:HHZ852022 HRU852022:HRV852022 IBQ852022:IBR852022 ILM852022:ILN852022 IVI852022:IVJ852022 JFE852022:JFF852022 JPA852022:JPB852022 JYW852022:JYX852022 KIS852022:KIT852022 KSO852022:KSP852022 LCK852022:LCL852022 LMG852022:LMH852022 LWC852022:LWD852022 MFY852022:MFZ852022 MPU852022:MPV852022 MZQ852022:MZR852022 NJM852022:NJN852022 NTI852022:NTJ852022 ODE852022:ODF852022 ONA852022:ONB852022 OWW852022:OWX852022 PGS852022:PGT852022 PQO852022:PQP852022 QAK852022:QAL852022 QKG852022:QKH852022 QUC852022:QUD852022 RDY852022:RDZ852022 RNU852022:RNV852022 RXQ852022:RXR852022 SHM852022:SHN852022 SRI852022:SRJ852022 TBE852022:TBF852022 TLA852022:TLB852022 TUW852022:TUX852022 UES852022:UET852022 UOO852022:UOP852022 UYK852022:UYL852022 VIG852022:VIH852022 VSC852022:VSD852022 WBY852022:WBZ852022 WLU852022:WLV852022 WVQ852022:WVR852022 I917558:J917558 JE917558:JF917558 TA917558:TB917558 ACW917558:ACX917558 AMS917558:AMT917558 AWO917558:AWP917558 BGK917558:BGL917558 BQG917558:BQH917558 CAC917558:CAD917558 CJY917558:CJZ917558 CTU917558:CTV917558 DDQ917558:DDR917558 DNM917558:DNN917558 DXI917558:DXJ917558 EHE917558:EHF917558 ERA917558:ERB917558 FAW917558:FAX917558 FKS917558:FKT917558 FUO917558:FUP917558 GEK917558:GEL917558 GOG917558:GOH917558 GYC917558:GYD917558 HHY917558:HHZ917558 HRU917558:HRV917558 IBQ917558:IBR917558 ILM917558:ILN917558 IVI917558:IVJ917558 JFE917558:JFF917558 JPA917558:JPB917558 JYW917558:JYX917558 KIS917558:KIT917558 KSO917558:KSP917558 LCK917558:LCL917558 LMG917558:LMH917558 LWC917558:LWD917558 MFY917558:MFZ917558 MPU917558:MPV917558 MZQ917558:MZR917558 NJM917558:NJN917558 NTI917558:NTJ917558 ODE917558:ODF917558 ONA917558:ONB917558 OWW917558:OWX917558 PGS917558:PGT917558 PQO917558:PQP917558 QAK917558:QAL917558 QKG917558:QKH917558 QUC917558:QUD917558 RDY917558:RDZ917558 RNU917558:RNV917558 RXQ917558:RXR917558 SHM917558:SHN917558 SRI917558:SRJ917558 TBE917558:TBF917558 TLA917558:TLB917558 TUW917558:TUX917558 UES917558:UET917558 UOO917558:UOP917558 UYK917558:UYL917558 VIG917558:VIH917558 VSC917558:VSD917558 WBY917558:WBZ917558 WLU917558:WLV917558 WVQ917558:WVR917558 I983094:J983094 JE983094:JF983094 TA983094:TB983094 ACW983094:ACX983094 AMS983094:AMT983094 AWO983094:AWP983094 BGK983094:BGL983094 BQG983094:BQH983094 CAC983094:CAD983094 CJY983094:CJZ983094 CTU983094:CTV983094 DDQ983094:DDR983094 DNM983094:DNN983094 DXI983094:DXJ983094 EHE983094:EHF983094 ERA983094:ERB983094 FAW983094:FAX983094 FKS983094:FKT983094 FUO983094:FUP983094 GEK983094:GEL983094 GOG983094:GOH983094 GYC983094:GYD983094 HHY983094:HHZ983094 HRU983094:HRV983094 IBQ983094:IBR983094 ILM983094:ILN983094 IVI983094:IVJ983094 JFE983094:JFF983094 JPA983094:JPB983094 JYW983094:JYX983094 KIS983094:KIT983094 KSO983094:KSP983094 LCK983094:LCL983094 LMG983094:LMH983094 LWC983094:LWD983094 MFY983094:MFZ983094 MPU983094:MPV983094 MZQ983094:MZR983094 NJM983094:NJN983094 NTI983094:NTJ983094 ODE983094:ODF983094 ONA983094:ONB983094 OWW983094:OWX983094 PGS983094:PGT983094 PQO983094:PQP983094 QAK983094:QAL983094 QKG983094:QKH983094 QUC983094:QUD983094 RDY983094:RDZ983094 RNU983094:RNV983094 RXQ983094:RXR983094 SHM983094:SHN983094 SRI983094:SRJ983094 TBE983094:TBF983094 TLA983094:TLB983094 TUW983094:TUX983094 UES983094:UET983094 UOO983094:UOP983094 UYK983094:UYL983094 VIG983094:VIH983094 VSC983094:VSD983094 WBY983094:WBZ983094 WLU983094:WLV983094 WVQ983094:WVR983094 I58:J58 JE58:JF58 TA58:TB58 ACW58:ACX58 AMS58:AMT58 AWO58:AWP58 BGK58:BGL58 BQG58:BQH58 CAC58:CAD58 CJY58:CJZ58 CTU58:CTV58 DDQ58:DDR58 DNM58:DNN58 DXI58:DXJ58 EHE58:EHF58 ERA58:ERB58 FAW58:FAX58 FKS58:FKT58 FUO58:FUP58 GEK58:GEL58 GOG58:GOH58 GYC58:GYD58 HHY58:HHZ58 HRU58:HRV58 IBQ58:IBR58 ILM58:ILN58 IVI58:IVJ58 JFE58:JFF58 JPA58:JPB58 JYW58:JYX58 KIS58:KIT58 KSO58:KSP58 LCK58:LCL58 LMG58:LMH58 LWC58:LWD58 MFY58:MFZ58 MPU58:MPV58 MZQ58:MZR58 NJM58:NJN58 NTI58:NTJ58 ODE58:ODF58 ONA58:ONB58 OWW58:OWX58 PGS58:PGT58 PQO58:PQP58 QAK58:QAL58 QKG58:QKH58 QUC58:QUD58 RDY58:RDZ58 RNU58:RNV58 RXQ58:RXR58 SHM58:SHN58 SRI58:SRJ58 TBE58:TBF58 TLA58:TLB58 TUW58:TUX58 UES58:UET58 UOO58:UOP58 UYK58:UYL58 VIG58:VIH58 VSC58:VSD58 WBY58:WBZ58 WLU58:WLV58 WVQ58:WVR58 I65594:J65594 JE65594:JF65594 TA65594:TB65594 ACW65594:ACX65594 AMS65594:AMT65594 AWO65594:AWP65594 BGK65594:BGL65594 BQG65594:BQH65594 CAC65594:CAD65594 CJY65594:CJZ65594 CTU65594:CTV65594 DDQ65594:DDR65594 DNM65594:DNN65594 DXI65594:DXJ65594 EHE65594:EHF65594 ERA65594:ERB65594 FAW65594:FAX65594 FKS65594:FKT65594 FUO65594:FUP65594 GEK65594:GEL65594 GOG65594:GOH65594 GYC65594:GYD65594 HHY65594:HHZ65594 HRU65594:HRV65594 IBQ65594:IBR65594 ILM65594:ILN65594 IVI65594:IVJ65594 JFE65594:JFF65594 JPA65594:JPB65594 JYW65594:JYX65594 KIS65594:KIT65594 KSO65594:KSP65594 LCK65594:LCL65594 LMG65594:LMH65594 LWC65594:LWD65594 MFY65594:MFZ65594 MPU65594:MPV65594 MZQ65594:MZR65594 NJM65594:NJN65594 NTI65594:NTJ65594 ODE65594:ODF65594 ONA65594:ONB65594 OWW65594:OWX65594 PGS65594:PGT65594 PQO65594:PQP65594 QAK65594:QAL65594 QKG65594:QKH65594 QUC65594:QUD65594 RDY65594:RDZ65594 RNU65594:RNV65594 RXQ65594:RXR65594 SHM65594:SHN65594 SRI65594:SRJ65594 TBE65594:TBF65594 TLA65594:TLB65594 TUW65594:TUX65594 UES65594:UET65594 UOO65594:UOP65594 UYK65594:UYL65594 VIG65594:VIH65594 VSC65594:VSD65594 WBY65594:WBZ65594 WLU65594:WLV65594 WVQ65594:WVR65594 I131130:J131130 JE131130:JF131130 TA131130:TB131130 ACW131130:ACX131130 AMS131130:AMT131130 AWO131130:AWP131130 BGK131130:BGL131130 BQG131130:BQH131130 CAC131130:CAD131130 CJY131130:CJZ131130 CTU131130:CTV131130 DDQ131130:DDR131130 DNM131130:DNN131130 DXI131130:DXJ131130 EHE131130:EHF131130 ERA131130:ERB131130 FAW131130:FAX131130 FKS131130:FKT131130 FUO131130:FUP131130 GEK131130:GEL131130 GOG131130:GOH131130 GYC131130:GYD131130 HHY131130:HHZ131130 HRU131130:HRV131130 IBQ131130:IBR131130 ILM131130:ILN131130 IVI131130:IVJ131130 JFE131130:JFF131130 JPA131130:JPB131130 JYW131130:JYX131130 KIS131130:KIT131130 KSO131130:KSP131130 LCK131130:LCL131130 LMG131130:LMH131130 LWC131130:LWD131130 MFY131130:MFZ131130 MPU131130:MPV131130 MZQ131130:MZR131130 NJM131130:NJN131130 NTI131130:NTJ131130 ODE131130:ODF131130 ONA131130:ONB131130 OWW131130:OWX131130 PGS131130:PGT131130 PQO131130:PQP131130 QAK131130:QAL131130 QKG131130:QKH131130 QUC131130:QUD131130 RDY131130:RDZ131130 RNU131130:RNV131130 RXQ131130:RXR131130 SHM131130:SHN131130 SRI131130:SRJ131130 TBE131130:TBF131130 TLA131130:TLB131130 TUW131130:TUX131130 UES131130:UET131130 UOO131130:UOP131130 UYK131130:UYL131130 VIG131130:VIH131130 VSC131130:VSD131130 WBY131130:WBZ131130 WLU131130:WLV131130 WVQ131130:WVR131130 I196666:J196666 JE196666:JF196666 TA196666:TB196666 ACW196666:ACX196666 AMS196666:AMT196666 AWO196666:AWP196666 BGK196666:BGL196666 BQG196666:BQH196666 CAC196666:CAD196666 CJY196666:CJZ196666 CTU196666:CTV196666 DDQ196666:DDR196666 DNM196666:DNN196666 DXI196666:DXJ196666 EHE196666:EHF196666 ERA196666:ERB196666 FAW196666:FAX196666 FKS196666:FKT196666 FUO196666:FUP196666 GEK196666:GEL196666 GOG196666:GOH196666 GYC196666:GYD196666 HHY196666:HHZ196666 HRU196666:HRV196666 IBQ196666:IBR196666 ILM196666:ILN196666 IVI196666:IVJ196666 JFE196666:JFF196666 JPA196666:JPB196666 JYW196666:JYX196666 KIS196666:KIT196666 KSO196666:KSP196666 LCK196666:LCL196666 LMG196666:LMH196666 LWC196666:LWD196666 MFY196666:MFZ196666 MPU196666:MPV196666 MZQ196666:MZR196666 NJM196666:NJN196666 NTI196666:NTJ196666 ODE196666:ODF196666 ONA196666:ONB196666 OWW196666:OWX196666 PGS196666:PGT196666 PQO196666:PQP196666 QAK196666:QAL196666 QKG196666:QKH196666 QUC196666:QUD196666 RDY196666:RDZ196666 RNU196666:RNV196666 RXQ196666:RXR196666 SHM196666:SHN196666 SRI196666:SRJ196666 TBE196666:TBF196666 TLA196666:TLB196666 TUW196666:TUX196666 UES196666:UET196666 UOO196666:UOP196666 UYK196666:UYL196666 VIG196666:VIH196666 VSC196666:VSD196666 WBY196666:WBZ196666 WLU196666:WLV196666 WVQ196666:WVR196666 I262202:J262202 JE262202:JF262202 TA262202:TB262202 ACW262202:ACX262202 AMS262202:AMT262202 AWO262202:AWP262202 BGK262202:BGL262202 BQG262202:BQH262202 CAC262202:CAD262202 CJY262202:CJZ262202 CTU262202:CTV262202 DDQ262202:DDR262202 DNM262202:DNN262202 DXI262202:DXJ262202 EHE262202:EHF262202 ERA262202:ERB262202 FAW262202:FAX262202 FKS262202:FKT262202 FUO262202:FUP262202 GEK262202:GEL262202 GOG262202:GOH262202 GYC262202:GYD262202 HHY262202:HHZ262202 HRU262202:HRV262202 IBQ262202:IBR262202 ILM262202:ILN262202 IVI262202:IVJ262202 JFE262202:JFF262202 JPA262202:JPB262202 JYW262202:JYX262202 KIS262202:KIT262202 KSO262202:KSP262202 LCK262202:LCL262202 LMG262202:LMH262202 LWC262202:LWD262202 MFY262202:MFZ262202 MPU262202:MPV262202 MZQ262202:MZR262202 NJM262202:NJN262202 NTI262202:NTJ262202 ODE262202:ODF262202 ONA262202:ONB262202 OWW262202:OWX262202 PGS262202:PGT262202 PQO262202:PQP262202 QAK262202:QAL262202 QKG262202:QKH262202 QUC262202:QUD262202 RDY262202:RDZ262202 RNU262202:RNV262202 RXQ262202:RXR262202 SHM262202:SHN262202 SRI262202:SRJ262202 TBE262202:TBF262202 TLA262202:TLB262202 TUW262202:TUX262202 UES262202:UET262202 UOO262202:UOP262202 UYK262202:UYL262202 VIG262202:VIH262202 VSC262202:VSD262202 WBY262202:WBZ262202 WLU262202:WLV262202 WVQ262202:WVR262202 I327738:J327738 JE327738:JF327738 TA327738:TB327738 ACW327738:ACX327738 AMS327738:AMT327738 AWO327738:AWP327738 BGK327738:BGL327738 BQG327738:BQH327738 CAC327738:CAD327738 CJY327738:CJZ327738 CTU327738:CTV327738 DDQ327738:DDR327738 DNM327738:DNN327738 DXI327738:DXJ327738 EHE327738:EHF327738 ERA327738:ERB327738 FAW327738:FAX327738 FKS327738:FKT327738 FUO327738:FUP327738 GEK327738:GEL327738 GOG327738:GOH327738 GYC327738:GYD327738 HHY327738:HHZ327738 HRU327738:HRV327738 IBQ327738:IBR327738 ILM327738:ILN327738 IVI327738:IVJ327738 JFE327738:JFF327738 JPA327738:JPB327738 JYW327738:JYX327738 KIS327738:KIT327738 KSO327738:KSP327738 LCK327738:LCL327738 LMG327738:LMH327738 LWC327738:LWD327738 MFY327738:MFZ327738 MPU327738:MPV327738 MZQ327738:MZR327738 NJM327738:NJN327738 NTI327738:NTJ327738 ODE327738:ODF327738 ONA327738:ONB327738 OWW327738:OWX327738 PGS327738:PGT327738 PQO327738:PQP327738 QAK327738:QAL327738 QKG327738:QKH327738 QUC327738:QUD327738 RDY327738:RDZ327738 RNU327738:RNV327738 RXQ327738:RXR327738 SHM327738:SHN327738 SRI327738:SRJ327738 TBE327738:TBF327738 TLA327738:TLB327738 TUW327738:TUX327738 UES327738:UET327738 UOO327738:UOP327738 UYK327738:UYL327738 VIG327738:VIH327738 VSC327738:VSD327738 WBY327738:WBZ327738 WLU327738:WLV327738 WVQ327738:WVR327738 I393274:J393274 JE393274:JF393274 TA393274:TB393274 ACW393274:ACX393274 AMS393274:AMT393274 AWO393274:AWP393274 BGK393274:BGL393274 BQG393274:BQH393274 CAC393274:CAD393274 CJY393274:CJZ393274 CTU393274:CTV393274 DDQ393274:DDR393274 DNM393274:DNN393274 DXI393274:DXJ393274 EHE393274:EHF393274 ERA393274:ERB393274 FAW393274:FAX393274 FKS393274:FKT393274 FUO393274:FUP393274 GEK393274:GEL393274 GOG393274:GOH393274 GYC393274:GYD393274 HHY393274:HHZ393274 HRU393274:HRV393274 IBQ393274:IBR393274 ILM393274:ILN393274 IVI393274:IVJ393274 JFE393274:JFF393274 JPA393274:JPB393274 JYW393274:JYX393274 KIS393274:KIT393274 KSO393274:KSP393274 LCK393274:LCL393274 LMG393274:LMH393274 LWC393274:LWD393274 MFY393274:MFZ393274 MPU393274:MPV393274 MZQ393274:MZR393274 NJM393274:NJN393274 NTI393274:NTJ393274 ODE393274:ODF393274 ONA393274:ONB393274 OWW393274:OWX393274 PGS393274:PGT393274 PQO393274:PQP393274 QAK393274:QAL393274 QKG393274:QKH393274 QUC393274:QUD393274 RDY393274:RDZ393274 RNU393274:RNV393274 RXQ393274:RXR393274 SHM393274:SHN393274 SRI393274:SRJ393274 TBE393274:TBF393274 TLA393274:TLB393274 TUW393274:TUX393274 UES393274:UET393274 UOO393274:UOP393274 UYK393274:UYL393274 VIG393274:VIH393274 VSC393274:VSD393274 WBY393274:WBZ393274 WLU393274:WLV393274 WVQ393274:WVR393274 I458810:J458810 JE458810:JF458810 TA458810:TB458810 ACW458810:ACX458810 AMS458810:AMT458810 AWO458810:AWP458810 BGK458810:BGL458810 BQG458810:BQH458810 CAC458810:CAD458810 CJY458810:CJZ458810 CTU458810:CTV458810 DDQ458810:DDR458810 DNM458810:DNN458810 DXI458810:DXJ458810 EHE458810:EHF458810 ERA458810:ERB458810 FAW458810:FAX458810 FKS458810:FKT458810 FUO458810:FUP458810 GEK458810:GEL458810 GOG458810:GOH458810 GYC458810:GYD458810 HHY458810:HHZ458810 HRU458810:HRV458810 IBQ458810:IBR458810 ILM458810:ILN458810 IVI458810:IVJ458810 JFE458810:JFF458810 JPA458810:JPB458810 JYW458810:JYX458810 KIS458810:KIT458810 KSO458810:KSP458810 LCK458810:LCL458810 LMG458810:LMH458810 LWC458810:LWD458810 MFY458810:MFZ458810 MPU458810:MPV458810 MZQ458810:MZR458810 NJM458810:NJN458810 NTI458810:NTJ458810 ODE458810:ODF458810 ONA458810:ONB458810 OWW458810:OWX458810 PGS458810:PGT458810 PQO458810:PQP458810 QAK458810:QAL458810 QKG458810:QKH458810 QUC458810:QUD458810 RDY458810:RDZ458810 RNU458810:RNV458810 RXQ458810:RXR458810 SHM458810:SHN458810 SRI458810:SRJ458810 TBE458810:TBF458810 TLA458810:TLB458810 TUW458810:TUX458810 UES458810:UET458810 UOO458810:UOP458810 UYK458810:UYL458810 VIG458810:VIH458810 VSC458810:VSD458810 WBY458810:WBZ458810 WLU458810:WLV458810 WVQ458810:WVR458810 I524346:J524346 JE524346:JF524346 TA524346:TB524346 ACW524346:ACX524346 AMS524346:AMT524346 AWO524346:AWP524346 BGK524346:BGL524346 BQG524346:BQH524346 CAC524346:CAD524346 CJY524346:CJZ524346 CTU524346:CTV524346 DDQ524346:DDR524346 DNM524346:DNN524346 DXI524346:DXJ524346 EHE524346:EHF524346 ERA524346:ERB524346 FAW524346:FAX524346 FKS524346:FKT524346 FUO524346:FUP524346 GEK524346:GEL524346 GOG524346:GOH524346 GYC524346:GYD524346 HHY524346:HHZ524346 HRU524346:HRV524346 IBQ524346:IBR524346 ILM524346:ILN524346 IVI524346:IVJ524346 JFE524346:JFF524346 JPA524346:JPB524346 JYW524346:JYX524346 KIS524346:KIT524346 KSO524346:KSP524346 LCK524346:LCL524346 LMG524346:LMH524346 LWC524346:LWD524346 MFY524346:MFZ524346 MPU524346:MPV524346 MZQ524346:MZR524346 NJM524346:NJN524346 NTI524346:NTJ524346 ODE524346:ODF524346 ONA524346:ONB524346 OWW524346:OWX524346 PGS524346:PGT524346 PQO524346:PQP524346 QAK524346:QAL524346 QKG524346:QKH524346 QUC524346:QUD524346 RDY524346:RDZ524346 RNU524346:RNV524346 RXQ524346:RXR524346 SHM524346:SHN524346 SRI524346:SRJ524346 TBE524346:TBF524346 TLA524346:TLB524346 TUW524346:TUX524346 UES524346:UET524346 UOO524346:UOP524346 UYK524346:UYL524346 VIG524346:VIH524346 VSC524346:VSD524346 WBY524346:WBZ524346 WLU524346:WLV524346 WVQ524346:WVR524346 I589882:J589882 JE589882:JF589882 TA589882:TB589882 ACW589882:ACX589882 AMS589882:AMT589882 AWO589882:AWP589882 BGK589882:BGL589882 BQG589882:BQH589882 CAC589882:CAD589882 CJY589882:CJZ589882 CTU589882:CTV589882 DDQ589882:DDR589882 DNM589882:DNN589882 DXI589882:DXJ589882 EHE589882:EHF589882 ERA589882:ERB589882 FAW589882:FAX589882 FKS589882:FKT589882 FUO589882:FUP589882 GEK589882:GEL589882 GOG589882:GOH589882 GYC589882:GYD589882 HHY589882:HHZ589882 HRU589882:HRV589882 IBQ589882:IBR589882 ILM589882:ILN589882 IVI589882:IVJ589882 JFE589882:JFF589882 JPA589882:JPB589882 JYW589882:JYX589882 KIS589882:KIT589882 KSO589882:KSP589882 LCK589882:LCL589882 LMG589882:LMH589882 LWC589882:LWD589882 MFY589882:MFZ589882 MPU589882:MPV589882 MZQ589882:MZR589882 NJM589882:NJN589882 NTI589882:NTJ589882 ODE589882:ODF589882 ONA589882:ONB589882 OWW589882:OWX589882 PGS589882:PGT589882 PQO589882:PQP589882 QAK589882:QAL589882 QKG589882:QKH589882 QUC589882:QUD589882 RDY589882:RDZ589882 RNU589882:RNV589882 RXQ589882:RXR589882 SHM589882:SHN589882 SRI589882:SRJ589882 TBE589882:TBF589882 TLA589882:TLB589882 TUW589882:TUX589882 UES589882:UET589882 UOO589882:UOP589882 UYK589882:UYL589882 VIG589882:VIH589882 VSC589882:VSD589882 WBY589882:WBZ589882 WLU589882:WLV589882 WVQ589882:WVR589882 I655418:J655418 JE655418:JF655418 TA655418:TB655418 ACW655418:ACX655418 AMS655418:AMT655418 AWO655418:AWP655418 BGK655418:BGL655418 BQG655418:BQH655418 CAC655418:CAD655418 CJY655418:CJZ655418 CTU655418:CTV655418 DDQ655418:DDR655418 DNM655418:DNN655418 DXI655418:DXJ655418 EHE655418:EHF655418 ERA655418:ERB655418 FAW655418:FAX655418 FKS655418:FKT655418 FUO655418:FUP655418 GEK655418:GEL655418 GOG655418:GOH655418 GYC655418:GYD655418 HHY655418:HHZ655418 HRU655418:HRV655418 IBQ655418:IBR655418 ILM655418:ILN655418 IVI655418:IVJ655418 JFE655418:JFF655418 JPA655418:JPB655418 JYW655418:JYX655418 KIS655418:KIT655418 KSO655418:KSP655418 LCK655418:LCL655418 LMG655418:LMH655418 LWC655418:LWD655418 MFY655418:MFZ655418 MPU655418:MPV655418 MZQ655418:MZR655418 NJM655418:NJN655418 NTI655418:NTJ655418 ODE655418:ODF655418 ONA655418:ONB655418 OWW655418:OWX655418 PGS655418:PGT655418 PQO655418:PQP655418 QAK655418:QAL655418 QKG655418:QKH655418 QUC655418:QUD655418 RDY655418:RDZ655418 RNU655418:RNV655418 RXQ655418:RXR655418 SHM655418:SHN655418 SRI655418:SRJ655418 TBE655418:TBF655418 TLA655418:TLB655418 TUW655418:TUX655418 UES655418:UET655418 UOO655418:UOP655418 UYK655418:UYL655418 VIG655418:VIH655418 VSC655418:VSD655418 WBY655418:WBZ655418 WLU655418:WLV655418 WVQ655418:WVR655418 I720954:J720954 JE720954:JF720954 TA720954:TB720954 ACW720954:ACX720954 AMS720954:AMT720954 AWO720954:AWP720954 BGK720954:BGL720954 BQG720954:BQH720954 CAC720954:CAD720954 CJY720954:CJZ720954 CTU720954:CTV720954 DDQ720954:DDR720954 DNM720954:DNN720954 DXI720954:DXJ720954 EHE720954:EHF720954 ERA720954:ERB720954 FAW720954:FAX720954 FKS720954:FKT720954 FUO720954:FUP720954 GEK720954:GEL720954 GOG720954:GOH720954 GYC720954:GYD720954 HHY720954:HHZ720954 HRU720954:HRV720954 IBQ720954:IBR720954 ILM720954:ILN720954 IVI720954:IVJ720954 JFE720954:JFF720954 JPA720954:JPB720954 JYW720954:JYX720954 KIS720954:KIT720954 KSO720954:KSP720954 LCK720954:LCL720954 LMG720954:LMH720954 LWC720954:LWD720954 MFY720954:MFZ720954 MPU720954:MPV720954 MZQ720954:MZR720954 NJM720954:NJN720954 NTI720954:NTJ720954 ODE720954:ODF720954 ONA720954:ONB720954 OWW720954:OWX720954 PGS720954:PGT720954 PQO720954:PQP720954 QAK720954:QAL720954 QKG720954:QKH720954 QUC720954:QUD720954 RDY720954:RDZ720954 RNU720954:RNV720954 RXQ720954:RXR720954 SHM720954:SHN720954 SRI720954:SRJ720954 TBE720954:TBF720954 TLA720954:TLB720954 TUW720954:TUX720954 UES720954:UET720954 UOO720954:UOP720954 UYK720954:UYL720954 VIG720954:VIH720954 VSC720954:VSD720954 WBY720954:WBZ720954 WLU720954:WLV720954 WVQ720954:WVR720954 I786490:J786490 JE786490:JF786490 TA786490:TB786490 ACW786490:ACX786490 AMS786490:AMT786490 AWO786490:AWP786490 BGK786490:BGL786490 BQG786490:BQH786490 CAC786490:CAD786490 CJY786490:CJZ786490 CTU786490:CTV786490 DDQ786490:DDR786490 DNM786490:DNN786490 DXI786490:DXJ786490 EHE786490:EHF786490 ERA786490:ERB786490 FAW786490:FAX786490 FKS786490:FKT786490 FUO786490:FUP786490 GEK786490:GEL786490 GOG786490:GOH786490 GYC786490:GYD786490 HHY786490:HHZ786490 HRU786490:HRV786490 IBQ786490:IBR786490 ILM786490:ILN786490 IVI786490:IVJ786490 JFE786490:JFF786490 JPA786490:JPB786490 JYW786490:JYX786490 KIS786490:KIT786490 KSO786490:KSP786490 LCK786490:LCL786490 LMG786490:LMH786490 LWC786490:LWD786490 MFY786490:MFZ786490 MPU786490:MPV786490 MZQ786490:MZR786490 NJM786490:NJN786490 NTI786490:NTJ786490 ODE786490:ODF786490 ONA786490:ONB786490 OWW786490:OWX786490 PGS786490:PGT786490 PQO786490:PQP786490 QAK786490:QAL786490 QKG786490:QKH786490 QUC786490:QUD786490 RDY786490:RDZ786490 RNU786490:RNV786490 RXQ786490:RXR786490 SHM786490:SHN786490 SRI786490:SRJ786490 TBE786490:TBF786490 TLA786490:TLB786490 TUW786490:TUX786490 UES786490:UET786490 UOO786490:UOP786490 UYK786490:UYL786490 VIG786490:VIH786490 VSC786490:VSD786490 WBY786490:WBZ786490 WLU786490:WLV786490 WVQ786490:WVR786490 I852026:J852026 JE852026:JF852026 TA852026:TB852026 ACW852026:ACX852026 AMS852026:AMT852026 AWO852026:AWP852026 BGK852026:BGL852026 BQG852026:BQH852026 CAC852026:CAD852026 CJY852026:CJZ852026 CTU852026:CTV852026 DDQ852026:DDR852026 DNM852026:DNN852026 DXI852026:DXJ852026 EHE852026:EHF852026 ERA852026:ERB852026 FAW852026:FAX852026 FKS852026:FKT852026 FUO852026:FUP852026 GEK852026:GEL852026 GOG852026:GOH852026 GYC852026:GYD852026 HHY852026:HHZ852026 HRU852026:HRV852026 IBQ852026:IBR852026 ILM852026:ILN852026 IVI852026:IVJ852026 JFE852026:JFF852026 JPA852026:JPB852026 JYW852026:JYX852026 KIS852026:KIT852026 KSO852026:KSP852026 LCK852026:LCL852026 LMG852026:LMH852026 LWC852026:LWD852026 MFY852026:MFZ852026 MPU852026:MPV852026 MZQ852026:MZR852026 NJM852026:NJN852026 NTI852026:NTJ852026 ODE852026:ODF852026 ONA852026:ONB852026 OWW852026:OWX852026 PGS852026:PGT852026 PQO852026:PQP852026 QAK852026:QAL852026 QKG852026:QKH852026 QUC852026:QUD852026 RDY852026:RDZ852026 RNU852026:RNV852026 RXQ852026:RXR852026 SHM852026:SHN852026 SRI852026:SRJ852026 TBE852026:TBF852026 TLA852026:TLB852026 TUW852026:TUX852026 UES852026:UET852026 UOO852026:UOP852026 UYK852026:UYL852026 VIG852026:VIH852026 VSC852026:VSD852026 WBY852026:WBZ852026 WLU852026:WLV852026 WVQ852026:WVR852026 I917562:J917562 JE917562:JF917562 TA917562:TB917562 ACW917562:ACX917562 AMS917562:AMT917562 AWO917562:AWP917562 BGK917562:BGL917562 BQG917562:BQH917562 CAC917562:CAD917562 CJY917562:CJZ917562 CTU917562:CTV917562 DDQ917562:DDR917562 DNM917562:DNN917562 DXI917562:DXJ917562 EHE917562:EHF917562 ERA917562:ERB917562 FAW917562:FAX917562 FKS917562:FKT917562 FUO917562:FUP917562 GEK917562:GEL917562 GOG917562:GOH917562 GYC917562:GYD917562 HHY917562:HHZ917562 HRU917562:HRV917562 IBQ917562:IBR917562 ILM917562:ILN917562 IVI917562:IVJ917562 JFE917562:JFF917562 JPA917562:JPB917562 JYW917562:JYX917562 KIS917562:KIT917562 KSO917562:KSP917562 LCK917562:LCL917562 LMG917562:LMH917562 LWC917562:LWD917562 MFY917562:MFZ917562 MPU917562:MPV917562 MZQ917562:MZR917562 NJM917562:NJN917562 NTI917562:NTJ917562 ODE917562:ODF917562 ONA917562:ONB917562 OWW917562:OWX917562 PGS917562:PGT917562 PQO917562:PQP917562 QAK917562:QAL917562 QKG917562:QKH917562 QUC917562:QUD917562 RDY917562:RDZ917562 RNU917562:RNV917562 RXQ917562:RXR917562 SHM917562:SHN917562 SRI917562:SRJ917562 TBE917562:TBF917562 TLA917562:TLB917562 TUW917562:TUX917562 UES917562:UET917562 UOO917562:UOP917562 UYK917562:UYL917562 VIG917562:VIH917562 VSC917562:VSD917562 WBY917562:WBZ917562 WLU917562:WLV917562 WVQ917562:WVR917562 I983098:J983098 JE983098:JF983098 TA983098:TB983098 ACW983098:ACX983098 AMS983098:AMT983098 AWO983098:AWP983098 BGK983098:BGL983098 BQG983098:BQH983098 CAC983098:CAD983098 CJY983098:CJZ983098 CTU983098:CTV983098 DDQ983098:DDR983098 DNM983098:DNN983098 DXI983098:DXJ983098 EHE983098:EHF983098 ERA983098:ERB983098 FAW983098:FAX983098 FKS983098:FKT983098 FUO983098:FUP983098 GEK983098:GEL983098 GOG983098:GOH983098 GYC983098:GYD983098 HHY983098:HHZ983098 HRU983098:HRV983098 IBQ983098:IBR983098 ILM983098:ILN983098 IVI983098:IVJ983098 JFE983098:JFF983098 JPA983098:JPB983098 JYW983098:JYX983098 KIS983098:KIT983098 KSO983098:KSP983098 LCK983098:LCL983098 LMG983098:LMH983098 LWC983098:LWD983098 MFY983098:MFZ983098 MPU983098:MPV983098 MZQ983098:MZR983098 NJM983098:NJN983098 NTI983098:NTJ983098 ODE983098:ODF983098 ONA983098:ONB983098 OWW983098:OWX983098 PGS983098:PGT983098 PQO983098:PQP983098 QAK983098:QAL983098 QKG983098:QKH983098 QUC983098:QUD983098 RDY983098:RDZ983098 RNU983098:RNV983098 RXQ983098:RXR983098 SHM983098:SHN983098 SRI983098:SRJ983098 TBE983098:TBF983098 TLA983098:TLB983098 TUW983098:TUX983098 UES983098:UET983098 UOO983098:UOP983098 UYK983098:UYL983098 VIG983098:VIH983098 VSC983098:VSD983098 WBY983098:WBZ983098 WLU983098:WLV983098 WVQ983098:WVR983098 I56:J56 JE56:JF56 TA56:TB56 ACW56:ACX56 AMS56:AMT56 AWO56:AWP56 BGK56:BGL56 BQG56:BQH56 CAC56:CAD56 CJY56:CJZ56 CTU56:CTV56 DDQ56:DDR56 DNM56:DNN56 DXI56:DXJ56 EHE56:EHF56 ERA56:ERB56 FAW56:FAX56 FKS56:FKT56 FUO56:FUP56 GEK56:GEL56 GOG56:GOH56 GYC56:GYD56 HHY56:HHZ56 HRU56:HRV56 IBQ56:IBR56 ILM56:ILN56 IVI56:IVJ56 JFE56:JFF56 JPA56:JPB56 JYW56:JYX56 KIS56:KIT56 KSO56:KSP56 LCK56:LCL56 LMG56:LMH56 LWC56:LWD56 MFY56:MFZ56 MPU56:MPV56 MZQ56:MZR56 NJM56:NJN56 NTI56:NTJ56 ODE56:ODF56 ONA56:ONB56 OWW56:OWX56 PGS56:PGT56 PQO56:PQP56 QAK56:QAL56 QKG56:QKH56 QUC56:QUD56 RDY56:RDZ56 RNU56:RNV56 RXQ56:RXR56 SHM56:SHN56 SRI56:SRJ56 TBE56:TBF56 TLA56:TLB56 TUW56:TUX56 UES56:UET56 UOO56:UOP56 UYK56:UYL56 VIG56:VIH56 VSC56:VSD56 WBY56:WBZ56 WLU56:WLV56 WVQ56:WVR56 I65592:J65592 JE65592:JF65592 TA65592:TB65592 ACW65592:ACX65592 AMS65592:AMT65592 AWO65592:AWP65592 BGK65592:BGL65592 BQG65592:BQH65592 CAC65592:CAD65592 CJY65592:CJZ65592 CTU65592:CTV65592 DDQ65592:DDR65592 DNM65592:DNN65592 DXI65592:DXJ65592 EHE65592:EHF65592 ERA65592:ERB65592 FAW65592:FAX65592 FKS65592:FKT65592 FUO65592:FUP65592 GEK65592:GEL65592 GOG65592:GOH65592 GYC65592:GYD65592 HHY65592:HHZ65592 HRU65592:HRV65592 IBQ65592:IBR65592 ILM65592:ILN65592 IVI65592:IVJ65592 JFE65592:JFF65592 JPA65592:JPB65592 JYW65592:JYX65592 KIS65592:KIT65592 KSO65592:KSP65592 LCK65592:LCL65592 LMG65592:LMH65592 LWC65592:LWD65592 MFY65592:MFZ65592 MPU65592:MPV65592 MZQ65592:MZR65592 NJM65592:NJN65592 NTI65592:NTJ65592 ODE65592:ODF65592 ONA65592:ONB65592 OWW65592:OWX65592 PGS65592:PGT65592 PQO65592:PQP65592 QAK65592:QAL65592 QKG65592:QKH65592 QUC65592:QUD65592 RDY65592:RDZ65592 RNU65592:RNV65592 RXQ65592:RXR65592 SHM65592:SHN65592 SRI65592:SRJ65592 TBE65592:TBF65592 TLA65592:TLB65592 TUW65592:TUX65592 UES65592:UET65592 UOO65592:UOP65592 UYK65592:UYL65592 VIG65592:VIH65592 VSC65592:VSD65592 WBY65592:WBZ65592 WLU65592:WLV65592 WVQ65592:WVR65592 I131128:J131128 JE131128:JF131128 TA131128:TB131128 ACW131128:ACX131128 AMS131128:AMT131128 AWO131128:AWP131128 BGK131128:BGL131128 BQG131128:BQH131128 CAC131128:CAD131128 CJY131128:CJZ131128 CTU131128:CTV131128 DDQ131128:DDR131128 DNM131128:DNN131128 DXI131128:DXJ131128 EHE131128:EHF131128 ERA131128:ERB131128 FAW131128:FAX131128 FKS131128:FKT131128 FUO131128:FUP131128 GEK131128:GEL131128 GOG131128:GOH131128 GYC131128:GYD131128 HHY131128:HHZ131128 HRU131128:HRV131128 IBQ131128:IBR131128 ILM131128:ILN131128 IVI131128:IVJ131128 JFE131128:JFF131128 JPA131128:JPB131128 JYW131128:JYX131128 KIS131128:KIT131128 KSO131128:KSP131128 LCK131128:LCL131128 LMG131128:LMH131128 LWC131128:LWD131128 MFY131128:MFZ131128 MPU131128:MPV131128 MZQ131128:MZR131128 NJM131128:NJN131128 NTI131128:NTJ131128 ODE131128:ODF131128 ONA131128:ONB131128 OWW131128:OWX131128 PGS131128:PGT131128 PQO131128:PQP131128 QAK131128:QAL131128 QKG131128:QKH131128 QUC131128:QUD131128 RDY131128:RDZ131128 RNU131128:RNV131128 RXQ131128:RXR131128 SHM131128:SHN131128 SRI131128:SRJ131128 TBE131128:TBF131128 TLA131128:TLB131128 TUW131128:TUX131128 UES131128:UET131128 UOO131128:UOP131128 UYK131128:UYL131128 VIG131128:VIH131128 VSC131128:VSD131128 WBY131128:WBZ131128 WLU131128:WLV131128 WVQ131128:WVR131128 I196664:J196664 JE196664:JF196664 TA196664:TB196664 ACW196664:ACX196664 AMS196664:AMT196664 AWO196664:AWP196664 BGK196664:BGL196664 BQG196664:BQH196664 CAC196664:CAD196664 CJY196664:CJZ196664 CTU196664:CTV196664 DDQ196664:DDR196664 DNM196664:DNN196664 DXI196664:DXJ196664 EHE196664:EHF196664 ERA196664:ERB196664 FAW196664:FAX196664 FKS196664:FKT196664 FUO196664:FUP196664 GEK196664:GEL196664 GOG196664:GOH196664 GYC196664:GYD196664 HHY196664:HHZ196664 HRU196664:HRV196664 IBQ196664:IBR196664 ILM196664:ILN196664 IVI196664:IVJ196664 JFE196664:JFF196664 JPA196664:JPB196664 JYW196664:JYX196664 KIS196664:KIT196664 KSO196664:KSP196664 LCK196664:LCL196664 LMG196664:LMH196664 LWC196664:LWD196664 MFY196664:MFZ196664 MPU196664:MPV196664 MZQ196664:MZR196664 NJM196664:NJN196664 NTI196664:NTJ196664 ODE196664:ODF196664 ONA196664:ONB196664 OWW196664:OWX196664 PGS196664:PGT196664 PQO196664:PQP196664 QAK196664:QAL196664 QKG196664:QKH196664 QUC196664:QUD196664 RDY196664:RDZ196664 RNU196664:RNV196664 RXQ196664:RXR196664 SHM196664:SHN196664 SRI196664:SRJ196664 TBE196664:TBF196664 TLA196664:TLB196664 TUW196664:TUX196664 UES196664:UET196664 UOO196664:UOP196664 UYK196664:UYL196664 VIG196664:VIH196664 VSC196664:VSD196664 WBY196664:WBZ196664 WLU196664:WLV196664 WVQ196664:WVR196664 I262200:J262200 JE262200:JF262200 TA262200:TB262200 ACW262200:ACX262200 AMS262200:AMT262200 AWO262200:AWP262200 BGK262200:BGL262200 BQG262200:BQH262200 CAC262200:CAD262200 CJY262200:CJZ262200 CTU262200:CTV262200 DDQ262200:DDR262200 DNM262200:DNN262200 DXI262200:DXJ262200 EHE262200:EHF262200 ERA262200:ERB262200 FAW262200:FAX262200 FKS262200:FKT262200 FUO262200:FUP262200 GEK262200:GEL262200 GOG262200:GOH262200 GYC262200:GYD262200 HHY262200:HHZ262200 HRU262200:HRV262200 IBQ262200:IBR262200 ILM262200:ILN262200 IVI262200:IVJ262200 JFE262200:JFF262200 JPA262200:JPB262200 JYW262200:JYX262200 KIS262200:KIT262200 KSO262200:KSP262200 LCK262200:LCL262200 LMG262200:LMH262200 LWC262200:LWD262200 MFY262200:MFZ262200 MPU262200:MPV262200 MZQ262200:MZR262200 NJM262200:NJN262200 NTI262200:NTJ262200 ODE262200:ODF262200 ONA262200:ONB262200 OWW262200:OWX262200 PGS262200:PGT262200 PQO262200:PQP262200 QAK262200:QAL262200 QKG262200:QKH262200 QUC262200:QUD262200 RDY262200:RDZ262200 RNU262200:RNV262200 RXQ262200:RXR262200 SHM262200:SHN262200 SRI262200:SRJ262200 TBE262200:TBF262200 TLA262200:TLB262200 TUW262200:TUX262200 UES262200:UET262200 UOO262200:UOP262200 UYK262200:UYL262200 VIG262200:VIH262200 VSC262200:VSD262200 WBY262200:WBZ262200 WLU262200:WLV262200 WVQ262200:WVR262200 I327736:J327736 JE327736:JF327736 TA327736:TB327736 ACW327736:ACX327736 AMS327736:AMT327736 AWO327736:AWP327736 BGK327736:BGL327736 BQG327736:BQH327736 CAC327736:CAD327736 CJY327736:CJZ327736 CTU327736:CTV327736 DDQ327736:DDR327736 DNM327736:DNN327736 DXI327736:DXJ327736 EHE327736:EHF327736 ERA327736:ERB327736 FAW327736:FAX327736 FKS327736:FKT327736 FUO327736:FUP327736 GEK327736:GEL327736 GOG327736:GOH327736 GYC327736:GYD327736 HHY327736:HHZ327736 HRU327736:HRV327736 IBQ327736:IBR327736 ILM327736:ILN327736 IVI327736:IVJ327736 JFE327736:JFF327736 JPA327736:JPB327736 JYW327736:JYX327736 KIS327736:KIT327736 KSO327736:KSP327736 LCK327736:LCL327736 LMG327736:LMH327736 LWC327736:LWD327736 MFY327736:MFZ327736 MPU327736:MPV327736 MZQ327736:MZR327736 NJM327736:NJN327736 NTI327736:NTJ327736 ODE327736:ODF327736 ONA327736:ONB327736 OWW327736:OWX327736 PGS327736:PGT327736 PQO327736:PQP327736 QAK327736:QAL327736 QKG327736:QKH327736 QUC327736:QUD327736 RDY327736:RDZ327736 RNU327736:RNV327736 RXQ327736:RXR327736 SHM327736:SHN327736 SRI327736:SRJ327736 TBE327736:TBF327736 TLA327736:TLB327736 TUW327736:TUX327736 UES327736:UET327736 UOO327736:UOP327736 UYK327736:UYL327736 VIG327736:VIH327736 VSC327736:VSD327736 WBY327736:WBZ327736 WLU327736:WLV327736 WVQ327736:WVR327736 I393272:J393272 JE393272:JF393272 TA393272:TB393272 ACW393272:ACX393272 AMS393272:AMT393272 AWO393272:AWP393272 BGK393272:BGL393272 BQG393272:BQH393272 CAC393272:CAD393272 CJY393272:CJZ393272 CTU393272:CTV393272 DDQ393272:DDR393272 DNM393272:DNN393272 DXI393272:DXJ393272 EHE393272:EHF393272 ERA393272:ERB393272 FAW393272:FAX393272 FKS393272:FKT393272 FUO393272:FUP393272 GEK393272:GEL393272 GOG393272:GOH393272 GYC393272:GYD393272 HHY393272:HHZ393272 HRU393272:HRV393272 IBQ393272:IBR393272 ILM393272:ILN393272 IVI393272:IVJ393272 JFE393272:JFF393272 JPA393272:JPB393272 JYW393272:JYX393272 KIS393272:KIT393272 KSO393272:KSP393272 LCK393272:LCL393272 LMG393272:LMH393272 LWC393272:LWD393272 MFY393272:MFZ393272 MPU393272:MPV393272 MZQ393272:MZR393272 NJM393272:NJN393272 NTI393272:NTJ393272 ODE393272:ODF393272 ONA393272:ONB393272 OWW393272:OWX393272 PGS393272:PGT393272 PQO393272:PQP393272 QAK393272:QAL393272 QKG393272:QKH393272 QUC393272:QUD393272 RDY393272:RDZ393272 RNU393272:RNV393272 RXQ393272:RXR393272 SHM393272:SHN393272 SRI393272:SRJ393272 TBE393272:TBF393272 TLA393272:TLB393272 TUW393272:TUX393272 UES393272:UET393272 UOO393272:UOP393272 UYK393272:UYL393272 VIG393272:VIH393272 VSC393272:VSD393272 WBY393272:WBZ393272 WLU393272:WLV393272 WVQ393272:WVR393272 I458808:J458808 JE458808:JF458808 TA458808:TB458808 ACW458808:ACX458808 AMS458808:AMT458808 AWO458808:AWP458808 BGK458808:BGL458808 BQG458808:BQH458808 CAC458808:CAD458808 CJY458808:CJZ458808 CTU458808:CTV458808 DDQ458808:DDR458808 DNM458808:DNN458808 DXI458808:DXJ458808 EHE458808:EHF458808 ERA458808:ERB458808 FAW458808:FAX458808 FKS458808:FKT458808 FUO458808:FUP458808 GEK458808:GEL458808 GOG458808:GOH458808 GYC458808:GYD458808 HHY458808:HHZ458808 HRU458808:HRV458808 IBQ458808:IBR458808 ILM458808:ILN458808 IVI458808:IVJ458808 JFE458808:JFF458808 JPA458808:JPB458808 JYW458808:JYX458808 KIS458808:KIT458808 KSO458808:KSP458808 LCK458808:LCL458808 LMG458808:LMH458808 LWC458808:LWD458808 MFY458808:MFZ458808 MPU458808:MPV458808 MZQ458808:MZR458808 NJM458808:NJN458808 NTI458808:NTJ458808 ODE458808:ODF458808 ONA458808:ONB458808 OWW458808:OWX458808 PGS458808:PGT458808 PQO458808:PQP458808 QAK458808:QAL458808 QKG458808:QKH458808 QUC458808:QUD458808 RDY458808:RDZ458808 RNU458808:RNV458808 RXQ458808:RXR458808 SHM458808:SHN458808 SRI458808:SRJ458808 TBE458808:TBF458808 TLA458808:TLB458808 TUW458808:TUX458808 UES458808:UET458808 UOO458808:UOP458808 UYK458808:UYL458808 VIG458808:VIH458808 VSC458808:VSD458808 WBY458808:WBZ458808 WLU458808:WLV458808 WVQ458808:WVR458808 I524344:J524344 JE524344:JF524344 TA524344:TB524344 ACW524344:ACX524344 AMS524344:AMT524344 AWO524344:AWP524344 BGK524344:BGL524344 BQG524344:BQH524344 CAC524344:CAD524344 CJY524344:CJZ524344 CTU524344:CTV524344 DDQ524344:DDR524344 DNM524344:DNN524344 DXI524344:DXJ524344 EHE524344:EHF524344 ERA524344:ERB524344 FAW524344:FAX524344 FKS524344:FKT524344 FUO524344:FUP524344 GEK524344:GEL524344 GOG524344:GOH524344 GYC524344:GYD524344 HHY524344:HHZ524344 HRU524344:HRV524344 IBQ524344:IBR524344 ILM524344:ILN524344 IVI524344:IVJ524344 JFE524344:JFF524344 JPA524344:JPB524344 JYW524344:JYX524344 KIS524344:KIT524344 KSO524344:KSP524344 LCK524344:LCL524344 LMG524344:LMH524344 LWC524344:LWD524344 MFY524344:MFZ524344 MPU524344:MPV524344 MZQ524344:MZR524344 NJM524344:NJN524344 NTI524344:NTJ524344 ODE524344:ODF524344 ONA524344:ONB524344 OWW524344:OWX524344 PGS524344:PGT524344 PQO524344:PQP524344 QAK524344:QAL524344 QKG524344:QKH524344 QUC524344:QUD524344 RDY524344:RDZ524344 RNU524344:RNV524344 RXQ524344:RXR524344 SHM524344:SHN524344 SRI524344:SRJ524344 TBE524344:TBF524344 TLA524344:TLB524344 TUW524344:TUX524344 UES524344:UET524344 UOO524344:UOP524344 UYK524344:UYL524344 VIG524344:VIH524344 VSC524344:VSD524344 WBY524344:WBZ524344 WLU524344:WLV524344 WVQ524344:WVR524344 I589880:J589880 JE589880:JF589880 TA589880:TB589880 ACW589880:ACX589880 AMS589880:AMT589880 AWO589880:AWP589880 BGK589880:BGL589880 BQG589880:BQH589880 CAC589880:CAD589880 CJY589880:CJZ589880 CTU589880:CTV589880 DDQ589880:DDR589880 DNM589880:DNN589880 DXI589880:DXJ589880 EHE589880:EHF589880 ERA589880:ERB589880 FAW589880:FAX589880 FKS589880:FKT589880 FUO589880:FUP589880 GEK589880:GEL589880 GOG589880:GOH589880 GYC589880:GYD589880 HHY589880:HHZ589880 HRU589880:HRV589880 IBQ589880:IBR589880 ILM589880:ILN589880 IVI589880:IVJ589880 JFE589880:JFF589880 JPA589880:JPB589880 JYW589880:JYX589880 KIS589880:KIT589880 KSO589880:KSP589880 LCK589880:LCL589880 LMG589880:LMH589880 LWC589880:LWD589880 MFY589880:MFZ589880 MPU589880:MPV589880 MZQ589880:MZR589880 NJM589880:NJN589880 NTI589880:NTJ589880 ODE589880:ODF589880 ONA589880:ONB589880 OWW589880:OWX589880 PGS589880:PGT589880 PQO589880:PQP589880 QAK589880:QAL589880 QKG589880:QKH589880 QUC589880:QUD589880 RDY589880:RDZ589880 RNU589880:RNV589880 RXQ589880:RXR589880 SHM589880:SHN589880 SRI589880:SRJ589880 TBE589880:TBF589880 TLA589880:TLB589880 TUW589880:TUX589880 UES589880:UET589880 UOO589880:UOP589880 UYK589880:UYL589880 VIG589880:VIH589880 VSC589880:VSD589880 WBY589880:WBZ589880 WLU589880:WLV589880 WVQ589880:WVR589880 I655416:J655416 JE655416:JF655416 TA655416:TB655416 ACW655416:ACX655416 AMS655416:AMT655416 AWO655416:AWP655416 BGK655416:BGL655416 BQG655416:BQH655416 CAC655416:CAD655416 CJY655416:CJZ655416 CTU655416:CTV655416 DDQ655416:DDR655416 DNM655416:DNN655416 DXI655416:DXJ655416 EHE655416:EHF655416 ERA655416:ERB655416 FAW655416:FAX655416 FKS655416:FKT655416 FUO655416:FUP655416 GEK655416:GEL655416 GOG655416:GOH655416 GYC655416:GYD655416 HHY655416:HHZ655416 HRU655416:HRV655416 IBQ655416:IBR655416 ILM655416:ILN655416 IVI655416:IVJ655416 JFE655416:JFF655416 JPA655416:JPB655416 JYW655416:JYX655416 KIS655416:KIT655416 KSO655416:KSP655416 LCK655416:LCL655416 LMG655416:LMH655416 LWC655416:LWD655416 MFY655416:MFZ655416 MPU655416:MPV655416 MZQ655416:MZR655416 NJM655416:NJN655416 NTI655416:NTJ655416 ODE655416:ODF655416 ONA655416:ONB655416 OWW655416:OWX655416 PGS655416:PGT655416 PQO655416:PQP655416 QAK655416:QAL655416 QKG655416:QKH655416 QUC655416:QUD655416 RDY655416:RDZ655416 RNU655416:RNV655416 RXQ655416:RXR655416 SHM655416:SHN655416 SRI655416:SRJ655416 TBE655416:TBF655416 TLA655416:TLB655416 TUW655416:TUX655416 UES655416:UET655416 UOO655416:UOP655416 UYK655416:UYL655416 VIG655416:VIH655416 VSC655416:VSD655416 WBY655416:WBZ655416 WLU655416:WLV655416 WVQ655416:WVR655416 I720952:J720952 JE720952:JF720952 TA720952:TB720952 ACW720952:ACX720952 AMS720952:AMT720952 AWO720952:AWP720952 BGK720952:BGL720952 BQG720952:BQH720952 CAC720952:CAD720952 CJY720952:CJZ720952 CTU720952:CTV720952 DDQ720952:DDR720952 DNM720952:DNN720952 DXI720952:DXJ720952 EHE720952:EHF720952 ERA720952:ERB720952 FAW720952:FAX720952 FKS720952:FKT720952 FUO720952:FUP720952 GEK720952:GEL720952 GOG720952:GOH720952 GYC720952:GYD720952 HHY720952:HHZ720952 HRU720952:HRV720952 IBQ720952:IBR720952 ILM720952:ILN720952 IVI720952:IVJ720952 JFE720952:JFF720952 JPA720952:JPB720952 JYW720952:JYX720952 KIS720952:KIT720952 KSO720952:KSP720952 LCK720952:LCL720952 LMG720952:LMH720952 LWC720952:LWD720952 MFY720952:MFZ720952 MPU720952:MPV720952 MZQ720952:MZR720952 NJM720952:NJN720952 NTI720952:NTJ720952 ODE720952:ODF720952 ONA720952:ONB720952 OWW720952:OWX720952 PGS720952:PGT720952 PQO720952:PQP720952 QAK720952:QAL720952 QKG720952:QKH720952 QUC720952:QUD720952 RDY720952:RDZ720952 RNU720952:RNV720952 RXQ720952:RXR720952 SHM720952:SHN720952 SRI720952:SRJ720952 TBE720952:TBF720952 TLA720952:TLB720952 TUW720952:TUX720952 UES720952:UET720952 UOO720952:UOP720952 UYK720952:UYL720952 VIG720952:VIH720952 VSC720952:VSD720952 WBY720952:WBZ720952 WLU720952:WLV720952 WVQ720952:WVR720952 I786488:J786488 JE786488:JF786488 TA786488:TB786488 ACW786488:ACX786488 AMS786488:AMT786488 AWO786488:AWP786488 BGK786488:BGL786488 BQG786488:BQH786488 CAC786488:CAD786488 CJY786488:CJZ786488 CTU786488:CTV786488 DDQ786488:DDR786488 DNM786488:DNN786488 DXI786488:DXJ786488 EHE786488:EHF786488 ERA786488:ERB786488 FAW786488:FAX786488 FKS786488:FKT786488 FUO786488:FUP786488 GEK786488:GEL786488 GOG786488:GOH786488 GYC786488:GYD786488 HHY786488:HHZ786488 HRU786488:HRV786488 IBQ786488:IBR786488 ILM786488:ILN786488 IVI786488:IVJ786488 JFE786488:JFF786488 JPA786488:JPB786488 JYW786488:JYX786488 KIS786488:KIT786488 KSO786488:KSP786488 LCK786488:LCL786488 LMG786488:LMH786488 LWC786488:LWD786488 MFY786488:MFZ786488 MPU786488:MPV786488 MZQ786488:MZR786488 NJM786488:NJN786488 NTI786488:NTJ786488 ODE786488:ODF786488 ONA786488:ONB786488 OWW786488:OWX786488 PGS786488:PGT786488 PQO786488:PQP786488 QAK786488:QAL786488 QKG786488:QKH786488 QUC786488:QUD786488 RDY786488:RDZ786488 RNU786488:RNV786488 RXQ786488:RXR786488 SHM786488:SHN786488 SRI786488:SRJ786488 TBE786488:TBF786488 TLA786488:TLB786488 TUW786488:TUX786488 UES786488:UET786488 UOO786488:UOP786488 UYK786488:UYL786488 VIG786488:VIH786488 VSC786488:VSD786488 WBY786488:WBZ786488 WLU786488:WLV786488 WVQ786488:WVR786488 I852024:J852024 JE852024:JF852024 TA852024:TB852024 ACW852024:ACX852024 AMS852024:AMT852024 AWO852024:AWP852024 BGK852024:BGL852024 BQG852024:BQH852024 CAC852024:CAD852024 CJY852024:CJZ852024 CTU852024:CTV852024 DDQ852024:DDR852024 DNM852024:DNN852024 DXI852024:DXJ852024 EHE852024:EHF852024 ERA852024:ERB852024 FAW852024:FAX852024 FKS852024:FKT852024 FUO852024:FUP852024 GEK852024:GEL852024 GOG852024:GOH852024 GYC852024:GYD852024 HHY852024:HHZ852024 HRU852024:HRV852024 IBQ852024:IBR852024 ILM852024:ILN852024 IVI852024:IVJ852024 JFE852024:JFF852024 JPA852024:JPB852024 JYW852024:JYX852024 KIS852024:KIT852024 KSO852024:KSP852024 LCK852024:LCL852024 LMG852024:LMH852024 LWC852024:LWD852024 MFY852024:MFZ852024 MPU852024:MPV852024 MZQ852024:MZR852024 NJM852024:NJN852024 NTI852024:NTJ852024 ODE852024:ODF852024 ONA852024:ONB852024 OWW852024:OWX852024 PGS852024:PGT852024 PQO852024:PQP852024 QAK852024:QAL852024 QKG852024:QKH852024 QUC852024:QUD852024 RDY852024:RDZ852024 RNU852024:RNV852024 RXQ852024:RXR852024 SHM852024:SHN852024 SRI852024:SRJ852024 TBE852024:TBF852024 TLA852024:TLB852024 TUW852024:TUX852024 UES852024:UET852024 UOO852024:UOP852024 UYK852024:UYL852024 VIG852024:VIH852024 VSC852024:VSD852024 WBY852024:WBZ852024 WLU852024:WLV852024 WVQ852024:WVR852024 I917560:J917560 JE917560:JF917560 TA917560:TB917560 ACW917560:ACX917560 AMS917560:AMT917560 AWO917560:AWP917560 BGK917560:BGL917560 BQG917560:BQH917560 CAC917560:CAD917560 CJY917560:CJZ917560 CTU917560:CTV917560 DDQ917560:DDR917560 DNM917560:DNN917560 DXI917560:DXJ917560 EHE917560:EHF917560 ERA917560:ERB917560 FAW917560:FAX917560 FKS917560:FKT917560 FUO917560:FUP917560 GEK917560:GEL917560 GOG917560:GOH917560 GYC917560:GYD917560 HHY917560:HHZ917560 HRU917560:HRV917560 IBQ917560:IBR917560 ILM917560:ILN917560 IVI917560:IVJ917560 JFE917560:JFF917560 JPA917560:JPB917560 JYW917560:JYX917560 KIS917560:KIT917560 KSO917560:KSP917560 LCK917560:LCL917560 LMG917560:LMH917560 LWC917560:LWD917560 MFY917560:MFZ917560 MPU917560:MPV917560 MZQ917560:MZR917560 NJM917560:NJN917560 NTI917560:NTJ917560 ODE917560:ODF917560 ONA917560:ONB917560 OWW917560:OWX917560 PGS917560:PGT917560 PQO917560:PQP917560 QAK917560:QAL917560 QKG917560:QKH917560 QUC917560:QUD917560 RDY917560:RDZ917560 RNU917560:RNV917560 RXQ917560:RXR917560 SHM917560:SHN917560 SRI917560:SRJ917560 TBE917560:TBF917560 TLA917560:TLB917560 TUW917560:TUX917560 UES917560:UET917560 UOO917560:UOP917560 UYK917560:UYL917560 VIG917560:VIH917560 VSC917560:VSD917560 WBY917560:WBZ917560 WLU917560:WLV917560 WVQ917560:WVR917560 I983096:J983096 JE983096:JF983096 TA983096:TB983096 ACW983096:ACX983096 AMS983096:AMT983096 AWO983096:AWP983096 BGK983096:BGL983096 BQG983096:BQH983096 CAC983096:CAD983096 CJY983096:CJZ983096 CTU983096:CTV983096 DDQ983096:DDR983096 DNM983096:DNN983096 DXI983096:DXJ983096 EHE983096:EHF983096 ERA983096:ERB983096 FAW983096:FAX983096 FKS983096:FKT983096 FUO983096:FUP983096 GEK983096:GEL983096 GOG983096:GOH983096 GYC983096:GYD983096 HHY983096:HHZ983096 HRU983096:HRV983096 IBQ983096:IBR983096 ILM983096:ILN983096 IVI983096:IVJ983096 JFE983096:JFF983096 JPA983096:JPB983096 JYW983096:JYX983096 KIS983096:KIT983096 KSO983096:KSP983096 LCK983096:LCL983096 LMG983096:LMH983096 LWC983096:LWD983096 MFY983096:MFZ983096 MPU983096:MPV983096 MZQ983096:MZR983096 NJM983096:NJN983096 NTI983096:NTJ983096 ODE983096:ODF983096 ONA983096:ONB983096 OWW983096:OWX983096 PGS983096:PGT983096 PQO983096:PQP983096 QAK983096:QAL983096 QKG983096:QKH983096 QUC983096:QUD983096 RDY983096:RDZ983096 RNU983096:RNV983096 RXQ983096:RXR983096 SHM983096:SHN983096 SRI983096:SRJ983096 TBE983096:TBF983096 TLA983096:TLB983096 TUW983096:TUX983096 UES983096:UET983096 UOO983096:UOP983096 UYK983096:UYL983096 VIG983096:VIH983096 VSC983096:VSD983096 WBY983096:WBZ983096 WLU983096:WLV983096 WVQ983096:WVR983096 I62:J62 JE62:JF62 TA62:TB62 ACW62:ACX62 AMS62:AMT62 AWO62:AWP62 BGK62:BGL62 BQG62:BQH62 CAC62:CAD62 CJY62:CJZ62 CTU62:CTV62 DDQ62:DDR62 DNM62:DNN62 DXI62:DXJ62 EHE62:EHF62 ERA62:ERB62 FAW62:FAX62 FKS62:FKT62 FUO62:FUP62 GEK62:GEL62 GOG62:GOH62 GYC62:GYD62 HHY62:HHZ62 HRU62:HRV62 IBQ62:IBR62 ILM62:ILN62 IVI62:IVJ62 JFE62:JFF62 JPA62:JPB62 JYW62:JYX62 KIS62:KIT62 KSO62:KSP62 LCK62:LCL62 LMG62:LMH62 LWC62:LWD62 MFY62:MFZ62 MPU62:MPV62 MZQ62:MZR62 NJM62:NJN62 NTI62:NTJ62 ODE62:ODF62 ONA62:ONB62 OWW62:OWX62 PGS62:PGT62 PQO62:PQP62 QAK62:QAL62 QKG62:QKH62 QUC62:QUD62 RDY62:RDZ62 RNU62:RNV62 RXQ62:RXR62 SHM62:SHN62 SRI62:SRJ62 TBE62:TBF62 TLA62:TLB62 TUW62:TUX62 UES62:UET62 UOO62:UOP62 UYK62:UYL62 VIG62:VIH62 VSC62:VSD62 WBY62:WBZ62 WLU62:WLV62 WVQ62:WVR62 I65598:J65598 JE65598:JF65598 TA65598:TB65598 ACW65598:ACX65598 AMS65598:AMT65598 AWO65598:AWP65598 BGK65598:BGL65598 BQG65598:BQH65598 CAC65598:CAD65598 CJY65598:CJZ65598 CTU65598:CTV65598 DDQ65598:DDR65598 DNM65598:DNN65598 DXI65598:DXJ65598 EHE65598:EHF65598 ERA65598:ERB65598 FAW65598:FAX65598 FKS65598:FKT65598 FUO65598:FUP65598 GEK65598:GEL65598 GOG65598:GOH65598 GYC65598:GYD65598 HHY65598:HHZ65598 HRU65598:HRV65598 IBQ65598:IBR65598 ILM65598:ILN65598 IVI65598:IVJ65598 JFE65598:JFF65598 JPA65598:JPB65598 JYW65598:JYX65598 KIS65598:KIT65598 KSO65598:KSP65598 LCK65598:LCL65598 LMG65598:LMH65598 LWC65598:LWD65598 MFY65598:MFZ65598 MPU65598:MPV65598 MZQ65598:MZR65598 NJM65598:NJN65598 NTI65598:NTJ65598 ODE65598:ODF65598 ONA65598:ONB65598 OWW65598:OWX65598 PGS65598:PGT65598 PQO65598:PQP65598 QAK65598:QAL65598 QKG65598:QKH65598 QUC65598:QUD65598 RDY65598:RDZ65598 RNU65598:RNV65598 RXQ65598:RXR65598 SHM65598:SHN65598 SRI65598:SRJ65598 TBE65598:TBF65598 TLA65598:TLB65598 TUW65598:TUX65598 UES65598:UET65598 UOO65598:UOP65598 UYK65598:UYL65598 VIG65598:VIH65598 VSC65598:VSD65598 WBY65598:WBZ65598 WLU65598:WLV65598 WVQ65598:WVR65598 I131134:J131134 JE131134:JF131134 TA131134:TB131134 ACW131134:ACX131134 AMS131134:AMT131134 AWO131134:AWP131134 BGK131134:BGL131134 BQG131134:BQH131134 CAC131134:CAD131134 CJY131134:CJZ131134 CTU131134:CTV131134 DDQ131134:DDR131134 DNM131134:DNN131134 DXI131134:DXJ131134 EHE131134:EHF131134 ERA131134:ERB131134 FAW131134:FAX131134 FKS131134:FKT131134 FUO131134:FUP131134 GEK131134:GEL131134 GOG131134:GOH131134 GYC131134:GYD131134 HHY131134:HHZ131134 HRU131134:HRV131134 IBQ131134:IBR131134 ILM131134:ILN131134 IVI131134:IVJ131134 JFE131134:JFF131134 JPA131134:JPB131134 JYW131134:JYX131134 KIS131134:KIT131134 KSO131134:KSP131134 LCK131134:LCL131134 LMG131134:LMH131134 LWC131134:LWD131134 MFY131134:MFZ131134 MPU131134:MPV131134 MZQ131134:MZR131134 NJM131134:NJN131134 NTI131134:NTJ131134 ODE131134:ODF131134 ONA131134:ONB131134 OWW131134:OWX131134 PGS131134:PGT131134 PQO131134:PQP131134 QAK131134:QAL131134 QKG131134:QKH131134 QUC131134:QUD131134 RDY131134:RDZ131134 RNU131134:RNV131134 RXQ131134:RXR131134 SHM131134:SHN131134 SRI131134:SRJ131134 TBE131134:TBF131134 TLA131134:TLB131134 TUW131134:TUX131134 UES131134:UET131134 UOO131134:UOP131134 UYK131134:UYL131134 VIG131134:VIH131134 VSC131134:VSD131134 WBY131134:WBZ131134 WLU131134:WLV131134 WVQ131134:WVR131134 I196670:J196670 JE196670:JF196670 TA196670:TB196670 ACW196670:ACX196670 AMS196670:AMT196670 AWO196670:AWP196670 BGK196670:BGL196670 BQG196670:BQH196670 CAC196670:CAD196670 CJY196670:CJZ196670 CTU196670:CTV196670 DDQ196670:DDR196670 DNM196670:DNN196670 DXI196670:DXJ196670 EHE196670:EHF196670 ERA196670:ERB196670 FAW196670:FAX196670 FKS196670:FKT196670 FUO196670:FUP196670 GEK196670:GEL196670 GOG196670:GOH196670 GYC196670:GYD196670 HHY196670:HHZ196670 HRU196670:HRV196670 IBQ196670:IBR196670 ILM196670:ILN196670 IVI196670:IVJ196670 JFE196670:JFF196670 JPA196670:JPB196670 JYW196670:JYX196670 KIS196670:KIT196670 KSO196670:KSP196670 LCK196670:LCL196670 LMG196670:LMH196670 LWC196670:LWD196670 MFY196670:MFZ196670 MPU196670:MPV196670 MZQ196670:MZR196670 NJM196670:NJN196670 NTI196670:NTJ196670 ODE196670:ODF196670 ONA196670:ONB196670 OWW196670:OWX196670 PGS196670:PGT196670 PQO196670:PQP196670 QAK196670:QAL196670 QKG196670:QKH196670 QUC196670:QUD196670 RDY196670:RDZ196670 RNU196670:RNV196670 RXQ196670:RXR196670 SHM196670:SHN196670 SRI196670:SRJ196670 TBE196670:TBF196670 TLA196670:TLB196670 TUW196670:TUX196670 UES196670:UET196670 UOO196670:UOP196670 UYK196670:UYL196670 VIG196670:VIH196670 VSC196670:VSD196670 WBY196670:WBZ196670 WLU196670:WLV196670 WVQ196670:WVR196670 I262206:J262206 JE262206:JF262206 TA262206:TB262206 ACW262206:ACX262206 AMS262206:AMT262206 AWO262206:AWP262206 BGK262206:BGL262206 BQG262206:BQH262206 CAC262206:CAD262206 CJY262206:CJZ262206 CTU262206:CTV262206 DDQ262206:DDR262206 DNM262206:DNN262206 DXI262206:DXJ262206 EHE262206:EHF262206 ERA262206:ERB262206 FAW262206:FAX262206 FKS262206:FKT262206 FUO262206:FUP262206 GEK262206:GEL262206 GOG262206:GOH262206 GYC262206:GYD262206 HHY262206:HHZ262206 HRU262206:HRV262206 IBQ262206:IBR262206 ILM262206:ILN262206 IVI262206:IVJ262206 JFE262206:JFF262206 JPA262206:JPB262206 JYW262206:JYX262206 KIS262206:KIT262206 KSO262206:KSP262206 LCK262206:LCL262206 LMG262206:LMH262206 LWC262206:LWD262206 MFY262206:MFZ262206 MPU262206:MPV262206 MZQ262206:MZR262206 NJM262206:NJN262206 NTI262206:NTJ262206 ODE262206:ODF262206 ONA262206:ONB262206 OWW262206:OWX262206 PGS262206:PGT262206 PQO262206:PQP262206 QAK262206:QAL262206 QKG262206:QKH262206 QUC262206:QUD262206 RDY262206:RDZ262206 RNU262206:RNV262206 RXQ262206:RXR262206 SHM262206:SHN262206 SRI262206:SRJ262206 TBE262206:TBF262206 TLA262206:TLB262206 TUW262206:TUX262206 UES262206:UET262206 UOO262206:UOP262206 UYK262206:UYL262206 VIG262206:VIH262206 VSC262206:VSD262206 WBY262206:WBZ262206 WLU262206:WLV262206 WVQ262206:WVR262206 I327742:J327742 JE327742:JF327742 TA327742:TB327742 ACW327742:ACX327742 AMS327742:AMT327742 AWO327742:AWP327742 BGK327742:BGL327742 BQG327742:BQH327742 CAC327742:CAD327742 CJY327742:CJZ327742 CTU327742:CTV327742 DDQ327742:DDR327742 DNM327742:DNN327742 DXI327742:DXJ327742 EHE327742:EHF327742 ERA327742:ERB327742 FAW327742:FAX327742 FKS327742:FKT327742 FUO327742:FUP327742 GEK327742:GEL327742 GOG327742:GOH327742 GYC327742:GYD327742 HHY327742:HHZ327742 HRU327742:HRV327742 IBQ327742:IBR327742 ILM327742:ILN327742 IVI327742:IVJ327742 JFE327742:JFF327742 JPA327742:JPB327742 JYW327742:JYX327742 KIS327742:KIT327742 KSO327742:KSP327742 LCK327742:LCL327742 LMG327742:LMH327742 LWC327742:LWD327742 MFY327742:MFZ327742 MPU327742:MPV327742 MZQ327742:MZR327742 NJM327742:NJN327742 NTI327742:NTJ327742 ODE327742:ODF327742 ONA327742:ONB327742 OWW327742:OWX327742 PGS327742:PGT327742 PQO327742:PQP327742 QAK327742:QAL327742 QKG327742:QKH327742 QUC327742:QUD327742 RDY327742:RDZ327742 RNU327742:RNV327742 RXQ327742:RXR327742 SHM327742:SHN327742 SRI327742:SRJ327742 TBE327742:TBF327742 TLA327742:TLB327742 TUW327742:TUX327742 UES327742:UET327742 UOO327742:UOP327742 UYK327742:UYL327742 VIG327742:VIH327742 VSC327742:VSD327742 WBY327742:WBZ327742 WLU327742:WLV327742 WVQ327742:WVR327742 I393278:J393278 JE393278:JF393278 TA393278:TB393278 ACW393278:ACX393278 AMS393278:AMT393278 AWO393278:AWP393278 BGK393278:BGL393278 BQG393278:BQH393278 CAC393278:CAD393278 CJY393278:CJZ393278 CTU393278:CTV393278 DDQ393278:DDR393278 DNM393278:DNN393278 DXI393278:DXJ393278 EHE393278:EHF393278 ERA393278:ERB393278 FAW393278:FAX393278 FKS393278:FKT393278 FUO393278:FUP393278 GEK393278:GEL393278 GOG393278:GOH393278 GYC393278:GYD393278 HHY393278:HHZ393278 HRU393278:HRV393278 IBQ393278:IBR393278 ILM393278:ILN393278 IVI393278:IVJ393278 JFE393278:JFF393278 JPA393278:JPB393278 JYW393278:JYX393278 KIS393278:KIT393278 KSO393278:KSP393278 LCK393278:LCL393278 LMG393278:LMH393278 LWC393278:LWD393278 MFY393278:MFZ393278 MPU393278:MPV393278 MZQ393278:MZR393278 NJM393278:NJN393278 NTI393278:NTJ393278 ODE393278:ODF393278 ONA393278:ONB393278 OWW393278:OWX393278 PGS393278:PGT393278 PQO393278:PQP393278 QAK393278:QAL393278 QKG393278:QKH393278 QUC393278:QUD393278 RDY393278:RDZ393278 RNU393278:RNV393278 RXQ393278:RXR393278 SHM393278:SHN393278 SRI393278:SRJ393278 TBE393278:TBF393278 TLA393278:TLB393278 TUW393278:TUX393278 UES393278:UET393278 UOO393278:UOP393278 UYK393278:UYL393278 VIG393278:VIH393278 VSC393278:VSD393278 WBY393278:WBZ393278 WLU393278:WLV393278 WVQ393278:WVR393278 I458814:J458814 JE458814:JF458814 TA458814:TB458814 ACW458814:ACX458814 AMS458814:AMT458814 AWO458814:AWP458814 BGK458814:BGL458814 BQG458814:BQH458814 CAC458814:CAD458814 CJY458814:CJZ458814 CTU458814:CTV458814 DDQ458814:DDR458814 DNM458814:DNN458814 DXI458814:DXJ458814 EHE458814:EHF458814 ERA458814:ERB458814 FAW458814:FAX458814 FKS458814:FKT458814 FUO458814:FUP458814 GEK458814:GEL458814 GOG458814:GOH458814 GYC458814:GYD458814 HHY458814:HHZ458814 HRU458814:HRV458814 IBQ458814:IBR458814 ILM458814:ILN458814 IVI458814:IVJ458814 JFE458814:JFF458814 JPA458814:JPB458814 JYW458814:JYX458814 KIS458814:KIT458814 KSO458814:KSP458814 LCK458814:LCL458814 LMG458814:LMH458814 LWC458814:LWD458814 MFY458814:MFZ458814 MPU458814:MPV458814 MZQ458814:MZR458814 NJM458814:NJN458814 NTI458814:NTJ458814 ODE458814:ODF458814 ONA458814:ONB458814 OWW458814:OWX458814 PGS458814:PGT458814 PQO458814:PQP458814 QAK458814:QAL458814 QKG458814:QKH458814 QUC458814:QUD458814 RDY458814:RDZ458814 RNU458814:RNV458814 RXQ458814:RXR458814 SHM458814:SHN458814 SRI458814:SRJ458814 TBE458814:TBF458814 TLA458814:TLB458814 TUW458814:TUX458814 UES458814:UET458814 UOO458814:UOP458814 UYK458814:UYL458814 VIG458814:VIH458814 VSC458814:VSD458814 WBY458814:WBZ458814 WLU458814:WLV458814 WVQ458814:WVR458814 I524350:J524350 JE524350:JF524350 TA524350:TB524350 ACW524350:ACX524350 AMS524350:AMT524350 AWO524350:AWP524350 BGK524350:BGL524350 BQG524350:BQH524350 CAC524350:CAD524350 CJY524350:CJZ524350 CTU524350:CTV524350 DDQ524350:DDR524350 DNM524350:DNN524350 DXI524350:DXJ524350 EHE524350:EHF524350 ERA524350:ERB524350 FAW524350:FAX524350 FKS524350:FKT524350 FUO524350:FUP524350 GEK524350:GEL524350 GOG524350:GOH524350 GYC524350:GYD524350 HHY524350:HHZ524350 HRU524350:HRV524350 IBQ524350:IBR524350 ILM524350:ILN524350 IVI524350:IVJ524350 JFE524350:JFF524350 JPA524350:JPB524350 JYW524350:JYX524350 KIS524350:KIT524350 KSO524350:KSP524350 LCK524350:LCL524350 LMG524350:LMH524350 LWC524350:LWD524350 MFY524350:MFZ524350 MPU524350:MPV524350 MZQ524350:MZR524350 NJM524350:NJN524350 NTI524350:NTJ524350 ODE524350:ODF524350 ONA524350:ONB524350 OWW524350:OWX524350 PGS524350:PGT524350 PQO524350:PQP524350 QAK524350:QAL524350 QKG524350:QKH524350 QUC524350:QUD524350 RDY524350:RDZ524350 RNU524350:RNV524350 RXQ524350:RXR524350 SHM524350:SHN524350 SRI524350:SRJ524350 TBE524350:TBF524350 TLA524350:TLB524350 TUW524350:TUX524350 UES524350:UET524350 UOO524350:UOP524350 UYK524350:UYL524350 VIG524350:VIH524350 VSC524350:VSD524350 WBY524350:WBZ524350 WLU524350:WLV524350 WVQ524350:WVR524350 I589886:J589886 JE589886:JF589886 TA589886:TB589886 ACW589886:ACX589886 AMS589886:AMT589886 AWO589886:AWP589886 BGK589886:BGL589886 BQG589886:BQH589886 CAC589886:CAD589886 CJY589886:CJZ589886 CTU589886:CTV589886 DDQ589886:DDR589886 DNM589886:DNN589886 DXI589886:DXJ589886 EHE589886:EHF589886 ERA589886:ERB589886 FAW589886:FAX589886 FKS589886:FKT589886 FUO589886:FUP589886 GEK589886:GEL589886 GOG589886:GOH589886 GYC589886:GYD589886 HHY589886:HHZ589886 HRU589886:HRV589886 IBQ589886:IBR589886 ILM589886:ILN589886 IVI589886:IVJ589886 JFE589886:JFF589886 JPA589886:JPB589886 JYW589886:JYX589886 KIS589886:KIT589886 KSO589886:KSP589886 LCK589886:LCL589886 LMG589886:LMH589886 LWC589886:LWD589886 MFY589886:MFZ589886 MPU589886:MPV589886 MZQ589886:MZR589886 NJM589886:NJN589886 NTI589886:NTJ589886 ODE589886:ODF589886 ONA589886:ONB589886 OWW589886:OWX589886 PGS589886:PGT589886 PQO589886:PQP589886 QAK589886:QAL589886 QKG589886:QKH589886 QUC589886:QUD589886 RDY589886:RDZ589886 RNU589886:RNV589886 RXQ589886:RXR589886 SHM589886:SHN589886 SRI589886:SRJ589886 TBE589886:TBF589886 TLA589886:TLB589886 TUW589886:TUX589886 UES589886:UET589886 UOO589886:UOP589886 UYK589886:UYL589886 VIG589886:VIH589886 VSC589886:VSD589886 WBY589886:WBZ589886 WLU589886:WLV589886 WVQ589886:WVR589886 I655422:J655422 JE655422:JF655422 TA655422:TB655422 ACW655422:ACX655422 AMS655422:AMT655422 AWO655422:AWP655422 BGK655422:BGL655422 BQG655422:BQH655422 CAC655422:CAD655422 CJY655422:CJZ655422 CTU655422:CTV655422 DDQ655422:DDR655422 DNM655422:DNN655422 DXI655422:DXJ655422 EHE655422:EHF655422 ERA655422:ERB655422 FAW655422:FAX655422 FKS655422:FKT655422 FUO655422:FUP655422 GEK655422:GEL655422 GOG655422:GOH655422 GYC655422:GYD655422 HHY655422:HHZ655422 HRU655422:HRV655422 IBQ655422:IBR655422 ILM655422:ILN655422 IVI655422:IVJ655422 JFE655422:JFF655422 JPA655422:JPB655422 JYW655422:JYX655422 KIS655422:KIT655422 KSO655422:KSP655422 LCK655422:LCL655422 LMG655422:LMH655422 LWC655422:LWD655422 MFY655422:MFZ655422 MPU655422:MPV655422 MZQ655422:MZR655422 NJM655422:NJN655422 NTI655422:NTJ655422 ODE655422:ODF655422 ONA655422:ONB655422 OWW655422:OWX655422 PGS655422:PGT655422 PQO655422:PQP655422 QAK655422:QAL655422 QKG655422:QKH655422 QUC655422:QUD655422 RDY655422:RDZ655422 RNU655422:RNV655422 RXQ655422:RXR655422 SHM655422:SHN655422 SRI655422:SRJ655422 TBE655422:TBF655422 TLA655422:TLB655422 TUW655422:TUX655422 UES655422:UET655422 UOO655422:UOP655422 UYK655422:UYL655422 VIG655422:VIH655422 VSC655422:VSD655422 WBY655422:WBZ655422 WLU655422:WLV655422 WVQ655422:WVR655422 I720958:J720958 JE720958:JF720958 TA720958:TB720958 ACW720958:ACX720958 AMS720958:AMT720958 AWO720958:AWP720958 BGK720958:BGL720958 BQG720958:BQH720958 CAC720958:CAD720958 CJY720958:CJZ720958 CTU720958:CTV720958 DDQ720958:DDR720958 DNM720958:DNN720958 DXI720958:DXJ720958 EHE720958:EHF720958 ERA720958:ERB720958 FAW720958:FAX720958 FKS720958:FKT720958 FUO720958:FUP720958 GEK720958:GEL720958 GOG720958:GOH720958 GYC720958:GYD720958 HHY720958:HHZ720958 HRU720958:HRV720958 IBQ720958:IBR720958 ILM720958:ILN720958 IVI720958:IVJ720958 JFE720958:JFF720958 JPA720958:JPB720958 JYW720958:JYX720958 KIS720958:KIT720958 KSO720958:KSP720958 LCK720958:LCL720958 LMG720958:LMH720958 LWC720958:LWD720958 MFY720958:MFZ720958 MPU720958:MPV720958 MZQ720958:MZR720958 NJM720958:NJN720958 NTI720958:NTJ720958 ODE720958:ODF720958 ONA720958:ONB720958 OWW720958:OWX720958 PGS720958:PGT720958 PQO720958:PQP720958 QAK720958:QAL720958 QKG720958:QKH720958 QUC720958:QUD720958 RDY720958:RDZ720958 RNU720958:RNV720958 RXQ720958:RXR720958 SHM720958:SHN720958 SRI720958:SRJ720958 TBE720958:TBF720958 TLA720958:TLB720958 TUW720958:TUX720958 UES720958:UET720958 UOO720958:UOP720958 UYK720958:UYL720958 VIG720958:VIH720958 VSC720958:VSD720958 WBY720958:WBZ720958 WLU720958:WLV720958 WVQ720958:WVR720958 I786494:J786494 JE786494:JF786494 TA786494:TB786494 ACW786494:ACX786494 AMS786494:AMT786494 AWO786494:AWP786494 BGK786494:BGL786494 BQG786494:BQH786494 CAC786494:CAD786494 CJY786494:CJZ786494 CTU786494:CTV786494 DDQ786494:DDR786494 DNM786494:DNN786494 DXI786494:DXJ786494 EHE786494:EHF786494 ERA786494:ERB786494 FAW786494:FAX786494 FKS786494:FKT786494 FUO786494:FUP786494 GEK786494:GEL786494 GOG786494:GOH786494 GYC786494:GYD786494 HHY786494:HHZ786494 HRU786494:HRV786494 IBQ786494:IBR786494 ILM786494:ILN786494 IVI786494:IVJ786494 JFE786494:JFF786494 JPA786494:JPB786494 JYW786494:JYX786494 KIS786494:KIT786494 KSO786494:KSP786494 LCK786494:LCL786494 LMG786494:LMH786494 LWC786494:LWD786494 MFY786494:MFZ786494 MPU786494:MPV786494 MZQ786494:MZR786494 NJM786494:NJN786494 NTI786494:NTJ786494 ODE786494:ODF786494 ONA786494:ONB786494 OWW786494:OWX786494 PGS786494:PGT786494 PQO786494:PQP786494 QAK786494:QAL786494 QKG786494:QKH786494 QUC786494:QUD786494 RDY786494:RDZ786494 RNU786494:RNV786494 RXQ786494:RXR786494 SHM786494:SHN786494 SRI786494:SRJ786494 TBE786494:TBF786494 TLA786494:TLB786494 TUW786494:TUX786494 UES786494:UET786494 UOO786494:UOP786494 UYK786494:UYL786494 VIG786494:VIH786494 VSC786494:VSD786494 WBY786494:WBZ786494 WLU786494:WLV786494 WVQ786494:WVR786494 I852030:J852030 JE852030:JF852030 TA852030:TB852030 ACW852030:ACX852030 AMS852030:AMT852030 AWO852030:AWP852030 BGK852030:BGL852030 BQG852030:BQH852030 CAC852030:CAD852030 CJY852030:CJZ852030 CTU852030:CTV852030 DDQ852030:DDR852030 DNM852030:DNN852030 DXI852030:DXJ852030 EHE852030:EHF852030 ERA852030:ERB852030 FAW852030:FAX852030 FKS852030:FKT852030 FUO852030:FUP852030 GEK852030:GEL852030 GOG852030:GOH852030 GYC852030:GYD852030 HHY852030:HHZ852030 HRU852030:HRV852030 IBQ852030:IBR852030 ILM852030:ILN852030 IVI852030:IVJ852030 JFE852030:JFF852030 JPA852030:JPB852030 JYW852030:JYX852030 KIS852030:KIT852030 KSO852030:KSP852030 LCK852030:LCL852030 LMG852030:LMH852030 LWC852030:LWD852030 MFY852030:MFZ852030 MPU852030:MPV852030 MZQ852030:MZR852030 NJM852030:NJN852030 NTI852030:NTJ852030 ODE852030:ODF852030 ONA852030:ONB852030 OWW852030:OWX852030 PGS852030:PGT852030 PQO852030:PQP852030 QAK852030:QAL852030 QKG852030:QKH852030 QUC852030:QUD852030 RDY852030:RDZ852030 RNU852030:RNV852030 RXQ852030:RXR852030 SHM852030:SHN852030 SRI852030:SRJ852030 TBE852030:TBF852030 TLA852030:TLB852030 TUW852030:TUX852030 UES852030:UET852030 UOO852030:UOP852030 UYK852030:UYL852030 VIG852030:VIH852030 VSC852030:VSD852030 WBY852030:WBZ852030 WLU852030:WLV852030 WVQ852030:WVR852030 I917566:J917566 JE917566:JF917566 TA917566:TB917566 ACW917566:ACX917566 AMS917566:AMT917566 AWO917566:AWP917566 BGK917566:BGL917566 BQG917566:BQH917566 CAC917566:CAD917566 CJY917566:CJZ917566 CTU917566:CTV917566 DDQ917566:DDR917566 DNM917566:DNN917566 DXI917566:DXJ917566 EHE917566:EHF917566 ERA917566:ERB917566 FAW917566:FAX917566 FKS917566:FKT917566 FUO917566:FUP917566 GEK917566:GEL917566 GOG917566:GOH917566 GYC917566:GYD917566 HHY917566:HHZ917566 HRU917566:HRV917566 IBQ917566:IBR917566 ILM917566:ILN917566 IVI917566:IVJ917566 JFE917566:JFF917566 JPA917566:JPB917566 JYW917566:JYX917566 KIS917566:KIT917566 KSO917566:KSP917566 LCK917566:LCL917566 LMG917566:LMH917566 LWC917566:LWD917566 MFY917566:MFZ917566 MPU917566:MPV917566 MZQ917566:MZR917566 NJM917566:NJN917566 NTI917566:NTJ917566 ODE917566:ODF917566 ONA917566:ONB917566 OWW917566:OWX917566 PGS917566:PGT917566 PQO917566:PQP917566 QAK917566:QAL917566 QKG917566:QKH917566 QUC917566:QUD917566 RDY917566:RDZ917566 RNU917566:RNV917566 RXQ917566:RXR917566 SHM917566:SHN917566 SRI917566:SRJ917566 TBE917566:TBF917566 TLA917566:TLB917566 TUW917566:TUX917566 UES917566:UET917566 UOO917566:UOP917566 UYK917566:UYL917566 VIG917566:VIH917566 VSC917566:VSD917566 WBY917566:WBZ917566 WLU917566:WLV917566 WVQ917566:WVR917566 I983102:J983102 JE983102:JF983102 TA983102:TB983102 ACW983102:ACX983102 AMS983102:AMT983102 AWO983102:AWP983102 BGK983102:BGL983102 BQG983102:BQH983102 CAC983102:CAD983102 CJY983102:CJZ983102 CTU983102:CTV983102 DDQ983102:DDR983102 DNM983102:DNN983102 DXI983102:DXJ983102 EHE983102:EHF983102 ERA983102:ERB983102 FAW983102:FAX983102 FKS983102:FKT983102 FUO983102:FUP983102 GEK983102:GEL983102 GOG983102:GOH983102 GYC983102:GYD983102 HHY983102:HHZ983102 HRU983102:HRV983102 IBQ983102:IBR983102 ILM983102:ILN983102 IVI983102:IVJ983102 JFE983102:JFF983102 JPA983102:JPB983102 JYW983102:JYX983102 KIS983102:KIT983102 KSO983102:KSP983102 LCK983102:LCL983102 LMG983102:LMH983102 LWC983102:LWD983102 MFY983102:MFZ983102 MPU983102:MPV983102 MZQ983102:MZR983102 NJM983102:NJN983102 NTI983102:NTJ983102 ODE983102:ODF983102 ONA983102:ONB983102 OWW983102:OWX983102 PGS983102:PGT983102 PQO983102:PQP983102 QAK983102:QAL983102 QKG983102:QKH983102 QUC983102:QUD983102 RDY983102:RDZ983102 RNU983102:RNV983102 RXQ983102:RXR983102 SHM983102:SHN983102 SRI983102:SRJ983102 TBE983102:TBF983102 TLA983102:TLB983102 TUW983102:TUX983102 UES983102:UET983102 UOO983102:UOP983102 UYK983102:UYL983102 VIG983102:VIH983102 VSC983102:VSD983102 WBY983102:WBZ983102 WLU983102:WLV983102 WVQ983102:WVR983102 I60:J60 JE60:JF60 TA60:TB60 ACW60:ACX60 AMS60:AMT60 AWO60:AWP60 BGK60:BGL60 BQG60:BQH60 CAC60:CAD60 CJY60:CJZ60 CTU60:CTV60 DDQ60:DDR60 DNM60:DNN60 DXI60:DXJ60 EHE60:EHF60 ERA60:ERB60 FAW60:FAX60 FKS60:FKT60 FUO60:FUP60 GEK60:GEL60 GOG60:GOH60 GYC60:GYD60 HHY60:HHZ60 HRU60:HRV60 IBQ60:IBR60 ILM60:ILN60 IVI60:IVJ60 JFE60:JFF60 JPA60:JPB60 JYW60:JYX60 KIS60:KIT60 KSO60:KSP60 LCK60:LCL60 LMG60:LMH60 LWC60:LWD60 MFY60:MFZ60 MPU60:MPV60 MZQ60:MZR60 NJM60:NJN60 NTI60:NTJ60 ODE60:ODF60 ONA60:ONB60 OWW60:OWX60 PGS60:PGT60 PQO60:PQP60 QAK60:QAL60 QKG60:QKH60 QUC60:QUD60 RDY60:RDZ60 RNU60:RNV60 RXQ60:RXR60 SHM60:SHN60 SRI60:SRJ60 TBE60:TBF60 TLA60:TLB60 TUW60:TUX60 UES60:UET60 UOO60:UOP60 UYK60:UYL60 VIG60:VIH60 VSC60:VSD60 WBY60:WBZ60 WLU60:WLV60 WVQ60:WVR60 I65596:J65596 JE65596:JF65596 TA65596:TB65596 ACW65596:ACX65596 AMS65596:AMT65596 AWO65596:AWP65596 BGK65596:BGL65596 BQG65596:BQH65596 CAC65596:CAD65596 CJY65596:CJZ65596 CTU65596:CTV65596 DDQ65596:DDR65596 DNM65596:DNN65596 DXI65596:DXJ65596 EHE65596:EHF65596 ERA65596:ERB65596 FAW65596:FAX65596 FKS65596:FKT65596 FUO65596:FUP65596 GEK65596:GEL65596 GOG65596:GOH65596 GYC65596:GYD65596 HHY65596:HHZ65596 HRU65596:HRV65596 IBQ65596:IBR65596 ILM65596:ILN65596 IVI65596:IVJ65596 JFE65596:JFF65596 JPA65596:JPB65596 JYW65596:JYX65596 KIS65596:KIT65596 KSO65596:KSP65596 LCK65596:LCL65596 LMG65596:LMH65596 LWC65596:LWD65596 MFY65596:MFZ65596 MPU65596:MPV65596 MZQ65596:MZR65596 NJM65596:NJN65596 NTI65596:NTJ65596 ODE65596:ODF65596 ONA65596:ONB65596 OWW65596:OWX65596 PGS65596:PGT65596 PQO65596:PQP65596 QAK65596:QAL65596 QKG65596:QKH65596 QUC65596:QUD65596 RDY65596:RDZ65596 RNU65596:RNV65596 RXQ65596:RXR65596 SHM65596:SHN65596 SRI65596:SRJ65596 TBE65596:TBF65596 TLA65596:TLB65596 TUW65596:TUX65596 UES65596:UET65596 UOO65596:UOP65596 UYK65596:UYL65596 VIG65596:VIH65596 VSC65596:VSD65596 WBY65596:WBZ65596 WLU65596:WLV65596 WVQ65596:WVR65596 I131132:J131132 JE131132:JF131132 TA131132:TB131132 ACW131132:ACX131132 AMS131132:AMT131132 AWO131132:AWP131132 BGK131132:BGL131132 BQG131132:BQH131132 CAC131132:CAD131132 CJY131132:CJZ131132 CTU131132:CTV131132 DDQ131132:DDR131132 DNM131132:DNN131132 DXI131132:DXJ131132 EHE131132:EHF131132 ERA131132:ERB131132 FAW131132:FAX131132 FKS131132:FKT131132 FUO131132:FUP131132 GEK131132:GEL131132 GOG131132:GOH131132 GYC131132:GYD131132 HHY131132:HHZ131132 HRU131132:HRV131132 IBQ131132:IBR131132 ILM131132:ILN131132 IVI131132:IVJ131132 JFE131132:JFF131132 JPA131132:JPB131132 JYW131132:JYX131132 KIS131132:KIT131132 KSO131132:KSP131132 LCK131132:LCL131132 LMG131132:LMH131132 LWC131132:LWD131132 MFY131132:MFZ131132 MPU131132:MPV131132 MZQ131132:MZR131132 NJM131132:NJN131132 NTI131132:NTJ131132 ODE131132:ODF131132 ONA131132:ONB131132 OWW131132:OWX131132 PGS131132:PGT131132 PQO131132:PQP131132 QAK131132:QAL131132 QKG131132:QKH131132 QUC131132:QUD131132 RDY131132:RDZ131132 RNU131132:RNV131132 RXQ131132:RXR131132 SHM131132:SHN131132 SRI131132:SRJ131132 TBE131132:TBF131132 TLA131132:TLB131132 TUW131132:TUX131132 UES131132:UET131132 UOO131132:UOP131132 UYK131132:UYL131132 VIG131132:VIH131132 VSC131132:VSD131132 WBY131132:WBZ131132 WLU131132:WLV131132 WVQ131132:WVR131132 I196668:J196668 JE196668:JF196668 TA196668:TB196668 ACW196668:ACX196668 AMS196668:AMT196668 AWO196668:AWP196668 BGK196668:BGL196668 BQG196668:BQH196668 CAC196668:CAD196668 CJY196668:CJZ196668 CTU196668:CTV196668 DDQ196668:DDR196668 DNM196668:DNN196668 DXI196668:DXJ196668 EHE196668:EHF196668 ERA196668:ERB196668 FAW196668:FAX196668 FKS196668:FKT196668 FUO196668:FUP196668 GEK196668:GEL196668 GOG196668:GOH196668 GYC196668:GYD196668 HHY196668:HHZ196668 HRU196668:HRV196668 IBQ196668:IBR196668 ILM196668:ILN196668 IVI196668:IVJ196668 JFE196668:JFF196668 JPA196668:JPB196668 JYW196668:JYX196668 KIS196668:KIT196668 KSO196668:KSP196668 LCK196668:LCL196668 LMG196668:LMH196668 LWC196668:LWD196668 MFY196668:MFZ196668 MPU196668:MPV196668 MZQ196668:MZR196668 NJM196668:NJN196668 NTI196668:NTJ196668 ODE196668:ODF196668 ONA196668:ONB196668 OWW196668:OWX196668 PGS196668:PGT196668 PQO196668:PQP196668 QAK196668:QAL196668 QKG196668:QKH196668 QUC196668:QUD196668 RDY196668:RDZ196668 RNU196668:RNV196668 RXQ196668:RXR196668 SHM196668:SHN196668 SRI196668:SRJ196668 TBE196668:TBF196668 TLA196668:TLB196668 TUW196668:TUX196668 UES196668:UET196668 UOO196668:UOP196668 UYK196668:UYL196668 VIG196668:VIH196668 VSC196668:VSD196668 WBY196668:WBZ196668 WLU196668:WLV196668 WVQ196668:WVR196668 I262204:J262204 JE262204:JF262204 TA262204:TB262204 ACW262204:ACX262204 AMS262204:AMT262204 AWO262204:AWP262204 BGK262204:BGL262204 BQG262204:BQH262204 CAC262204:CAD262204 CJY262204:CJZ262204 CTU262204:CTV262204 DDQ262204:DDR262204 DNM262204:DNN262204 DXI262204:DXJ262204 EHE262204:EHF262204 ERA262204:ERB262204 FAW262204:FAX262204 FKS262204:FKT262204 FUO262204:FUP262204 GEK262204:GEL262204 GOG262204:GOH262204 GYC262204:GYD262204 HHY262204:HHZ262204 HRU262204:HRV262204 IBQ262204:IBR262204 ILM262204:ILN262204 IVI262204:IVJ262204 JFE262204:JFF262204 JPA262204:JPB262204 JYW262204:JYX262204 KIS262204:KIT262204 KSO262204:KSP262204 LCK262204:LCL262204 LMG262204:LMH262204 LWC262204:LWD262204 MFY262204:MFZ262204 MPU262204:MPV262204 MZQ262204:MZR262204 NJM262204:NJN262204 NTI262204:NTJ262204 ODE262204:ODF262204 ONA262204:ONB262204 OWW262204:OWX262204 PGS262204:PGT262204 PQO262204:PQP262204 QAK262204:QAL262204 QKG262204:QKH262204 QUC262204:QUD262204 RDY262204:RDZ262204 RNU262204:RNV262204 RXQ262204:RXR262204 SHM262204:SHN262204 SRI262204:SRJ262204 TBE262204:TBF262204 TLA262204:TLB262204 TUW262204:TUX262204 UES262204:UET262204 UOO262204:UOP262204 UYK262204:UYL262204 VIG262204:VIH262204 VSC262204:VSD262204 WBY262204:WBZ262204 WLU262204:WLV262204 WVQ262204:WVR262204 I327740:J327740 JE327740:JF327740 TA327740:TB327740 ACW327740:ACX327740 AMS327740:AMT327740 AWO327740:AWP327740 BGK327740:BGL327740 BQG327740:BQH327740 CAC327740:CAD327740 CJY327740:CJZ327740 CTU327740:CTV327740 DDQ327740:DDR327740 DNM327740:DNN327740 DXI327740:DXJ327740 EHE327740:EHF327740 ERA327740:ERB327740 FAW327740:FAX327740 FKS327740:FKT327740 FUO327740:FUP327740 GEK327740:GEL327740 GOG327740:GOH327740 GYC327740:GYD327740 HHY327740:HHZ327740 HRU327740:HRV327740 IBQ327740:IBR327740 ILM327740:ILN327740 IVI327740:IVJ327740 JFE327740:JFF327740 JPA327740:JPB327740 JYW327740:JYX327740 KIS327740:KIT327740 KSO327740:KSP327740 LCK327740:LCL327740 LMG327740:LMH327740 LWC327740:LWD327740 MFY327740:MFZ327740 MPU327740:MPV327740 MZQ327740:MZR327740 NJM327740:NJN327740 NTI327740:NTJ327740 ODE327740:ODF327740 ONA327740:ONB327740 OWW327740:OWX327740 PGS327740:PGT327740 PQO327740:PQP327740 QAK327740:QAL327740 QKG327740:QKH327740 QUC327740:QUD327740 RDY327740:RDZ327740 RNU327740:RNV327740 RXQ327740:RXR327740 SHM327740:SHN327740 SRI327740:SRJ327740 TBE327740:TBF327740 TLA327740:TLB327740 TUW327740:TUX327740 UES327740:UET327740 UOO327740:UOP327740 UYK327740:UYL327740 VIG327740:VIH327740 VSC327740:VSD327740 WBY327740:WBZ327740 WLU327740:WLV327740 WVQ327740:WVR327740 I393276:J393276 JE393276:JF393276 TA393276:TB393276 ACW393276:ACX393276 AMS393276:AMT393276 AWO393276:AWP393276 BGK393276:BGL393276 BQG393276:BQH393276 CAC393276:CAD393276 CJY393276:CJZ393276 CTU393276:CTV393276 DDQ393276:DDR393276 DNM393276:DNN393276 DXI393276:DXJ393276 EHE393276:EHF393276 ERA393276:ERB393276 FAW393276:FAX393276 FKS393276:FKT393276 FUO393276:FUP393276 GEK393276:GEL393276 GOG393276:GOH393276 GYC393276:GYD393276 HHY393276:HHZ393276 HRU393276:HRV393276 IBQ393276:IBR393276 ILM393276:ILN393276 IVI393276:IVJ393276 JFE393276:JFF393276 JPA393276:JPB393276 JYW393276:JYX393276 KIS393276:KIT393276 KSO393276:KSP393276 LCK393276:LCL393276 LMG393276:LMH393276 LWC393276:LWD393276 MFY393276:MFZ393276 MPU393276:MPV393276 MZQ393276:MZR393276 NJM393276:NJN393276 NTI393276:NTJ393276 ODE393276:ODF393276 ONA393276:ONB393276 OWW393276:OWX393276 PGS393276:PGT393276 PQO393276:PQP393276 QAK393276:QAL393276 QKG393276:QKH393276 QUC393276:QUD393276 RDY393276:RDZ393276 RNU393276:RNV393276 RXQ393276:RXR393276 SHM393276:SHN393276 SRI393276:SRJ393276 TBE393276:TBF393276 TLA393276:TLB393276 TUW393276:TUX393276 UES393276:UET393276 UOO393276:UOP393276 UYK393276:UYL393276 VIG393276:VIH393276 VSC393276:VSD393276 WBY393276:WBZ393276 WLU393276:WLV393276 WVQ393276:WVR393276 I458812:J458812 JE458812:JF458812 TA458812:TB458812 ACW458812:ACX458812 AMS458812:AMT458812 AWO458812:AWP458812 BGK458812:BGL458812 BQG458812:BQH458812 CAC458812:CAD458812 CJY458812:CJZ458812 CTU458812:CTV458812 DDQ458812:DDR458812 DNM458812:DNN458812 DXI458812:DXJ458812 EHE458812:EHF458812 ERA458812:ERB458812 FAW458812:FAX458812 FKS458812:FKT458812 FUO458812:FUP458812 GEK458812:GEL458812 GOG458812:GOH458812 GYC458812:GYD458812 HHY458812:HHZ458812 HRU458812:HRV458812 IBQ458812:IBR458812 ILM458812:ILN458812 IVI458812:IVJ458812 JFE458812:JFF458812 JPA458812:JPB458812 JYW458812:JYX458812 KIS458812:KIT458812 KSO458812:KSP458812 LCK458812:LCL458812 LMG458812:LMH458812 LWC458812:LWD458812 MFY458812:MFZ458812 MPU458812:MPV458812 MZQ458812:MZR458812 NJM458812:NJN458812 NTI458812:NTJ458812 ODE458812:ODF458812 ONA458812:ONB458812 OWW458812:OWX458812 PGS458812:PGT458812 PQO458812:PQP458812 QAK458812:QAL458812 QKG458812:QKH458812 QUC458812:QUD458812 RDY458812:RDZ458812 RNU458812:RNV458812 RXQ458812:RXR458812 SHM458812:SHN458812 SRI458812:SRJ458812 TBE458812:TBF458812 TLA458812:TLB458812 TUW458812:TUX458812 UES458812:UET458812 UOO458812:UOP458812 UYK458812:UYL458812 VIG458812:VIH458812 VSC458812:VSD458812 WBY458812:WBZ458812 WLU458812:WLV458812 WVQ458812:WVR458812 I524348:J524348 JE524348:JF524348 TA524348:TB524348 ACW524348:ACX524348 AMS524348:AMT524348 AWO524348:AWP524348 BGK524348:BGL524348 BQG524348:BQH524348 CAC524348:CAD524348 CJY524348:CJZ524348 CTU524348:CTV524348 DDQ524348:DDR524348 DNM524348:DNN524348 DXI524348:DXJ524348 EHE524348:EHF524348 ERA524348:ERB524348 FAW524348:FAX524348 FKS524348:FKT524348 FUO524348:FUP524348 GEK524348:GEL524348 GOG524348:GOH524348 GYC524348:GYD524348 HHY524348:HHZ524348 HRU524348:HRV524348 IBQ524348:IBR524348 ILM524348:ILN524348 IVI524348:IVJ524348 JFE524348:JFF524348 JPA524348:JPB524348 JYW524348:JYX524348 KIS524348:KIT524348 KSO524348:KSP524348 LCK524348:LCL524348 LMG524348:LMH524348 LWC524348:LWD524348 MFY524348:MFZ524348 MPU524348:MPV524348 MZQ524348:MZR524348 NJM524348:NJN524348 NTI524348:NTJ524348 ODE524348:ODF524348 ONA524348:ONB524348 OWW524348:OWX524348 PGS524348:PGT524348 PQO524348:PQP524348 QAK524348:QAL524348 QKG524348:QKH524348 QUC524348:QUD524348 RDY524348:RDZ524348 RNU524348:RNV524348 RXQ524348:RXR524348 SHM524348:SHN524348 SRI524348:SRJ524348 TBE524348:TBF524348 TLA524348:TLB524348 TUW524348:TUX524348 UES524348:UET524348 UOO524348:UOP524348 UYK524348:UYL524348 VIG524348:VIH524348 VSC524348:VSD524348 WBY524348:WBZ524348 WLU524348:WLV524348 WVQ524348:WVR524348 I589884:J589884 JE589884:JF589884 TA589884:TB589884 ACW589884:ACX589884 AMS589884:AMT589884 AWO589884:AWP589884 BGK589884:BGL589884 BQG589884:BQH589884 CAC589884:CAD589884 CJY589884:CJZ589884 CTU589884:CTV589884 DDQ589884:DDR589884 DNM589884:DNN589884 DXI589884:DXJ589884 EHE589884:EHF589884 ERA589884:ERB589884 FAW589884:FAX589884 FKS589884:FKT589884 FUO589884:FUP589884 GEK589884:GEL589884 GOG589884:GOH589884 GYC589884:GYD589884 HHY589884:HHZ589884 HRU589884:HRV589884 IBQ589884:IBR589884 ILM589884:ILN589884 IVI589884:IVJ589884 JFE589884:JFF589884 JPA589884:JPB589884 JYW589884:JYX589884 KIS589884:KIT589884 KSO589884:KSP589884 LCK589884:LCL589884 LMG589884:LMH589884 LWC589884:LWD589884 MFY589884:MFZ589884 MPU589884:MPV589884 MZQ589884:MZR589884 NJM589884:NJN589884 NTI589884:NTJ589884 ODE589884:ODF589884 ONA589884:ONB589884 OWW589884:OWX589884 PGS589884:PGT589884 PQO589884:PQP589884 QAK589884:QAL589884 QKG589884:QKH589884 QUC589884:QUD589884 RDY589884:RDZ589884 RNU589884:RNV589884 RXQ589884:RXR589884 SHM589884:SHN589884 SRI589884:SRJ589884 TBE589884:TBF589884 TLA589884:TLB589884 TUW589884:TUX589884 UES589884:UET589884 UOO589884:UOP589884 UYK589884:UYL589884 VIG589884:VIH589884 VSC589884:VSD589884 WBY589884:WBZ589884 WLU589884:WLV589884 WVQ589884:WVR589884 I655420:J655420 JE655420:JF655420 TA655420:TB655420 ACW655420:ACX655420 AMS655420:AMT655420 AWO655420:AWP655420 BGK655420:BGL655420 BQG655420:BQH655420 CAC655420:CAD655420 CJY655420:CJZ655420 CTU655420:CTV655420 DDQ655420:DDR655420 DNM655420:DNN655420 DXI655420:DXJ655420 EHE655420:EHF655420 ERA655420:ERB655420 FAW655420:FAX655420 FKS655420:FKT655420 FUO655420:FUP655420 GEK655420:GEL655420 GOG655420:GOH655420 GYC655420:GYD655420 HHY655420:HHZ655420 HRU655420:HRV655420 IBQ655420:IBR655420 ILM655420:ILN655420 IVI655420:IVJ655420 JFE655420:JFF655420 JPA655420:JPB655420 JYW655420:JYX655420 KIS655420:KIT655420 KSO655420:KSP655420 LCK655420:LCL655420 LMG655420:LMH655420 LWC655420:LWD655420 MFY655420:MFZ655420 MPU655420:MPV655420 MZQ655420:MZR655420 NJM655420:NJN655420 NTI655420:NTJ655420 ODE655420:ODF655420 ONA655420:ONB655420 OWW655420:OWX655420 PGS655420:PGT655420 PQO655420:PQP655420 QAK655420:QAL655420 QKG655420:QKH655420 QUC655420:QUD655420 RDY655420:RDZ655420 RNU655420:RNV655420 RXQ655420:RXR655420 SHM655420:SHN655420 SRI655420:SRJ655420 TBE655420:TBF655420 TLA655420:TLB655420 TUW655420:TUX655420 UES655420:UET655420 UOO655420:UOP655420 UYK655420:UYL655420 VIG655420:VIH655420 VSC655420:VSD655420 WBY655420:WBZ655420 WLU655420:WLV655420 WVQ655420:WVR655420 I720956:J720956 JE720956:JF720956 TA720956:TB720956 ACW720956:ACX720956 AMS720956:AMT720956 AWO720956:AWP720956 BGK720956:BGL720956 BQG720956:BQH720956 CAC720956:CAD720956 CJY720956:CJZ720956 CTU720956:CTV720956 DDQ720956:DDR720956 DNM720956:DNN720956 DXI720956:DXJ720956 EHE720956:EHF720956 ERA720956:ERB720956 FAW720956:FAX720956 FKS720956:FKT720956 FUO720956:FUP720956 GEK720956:GEL720956 GOG720956:GOH720956 GYC720956:GYD720956 HHY720956:HHZ720956 HRU720956:HRV720956 IBQ720956:IBR720956 ILM720956:ILN720956 IVI720956:IVJ720956 JFE720956:JFF720956 JPA720956:JPB720956 JYW720956:JYX720956 KIS720956:KIT720956 KSO720956:KSP720956 LCK720956:LCL720956 LMG720956:LMH720956 LWC720956:LWD720956 MFY720956:MFZ720956 MPU720956:MPV720956 MZQ720956:MZR720956 NJM720956:NJN720956 NTI720956:NTJ720956 ODE720956:ODF720956 ONA720956:ONB720956 OWW720956:OWX720956 PGS720956:PGT720956 PQO720956:PQP720956 QAK720956:QAL720956 QKG720956:QKH720956 QUC720956:QUD720956 RDY720956:RDZ720956 RNU720956:RNV720956 RXQ720956:RXR720956 SHM720956:SHN720956 SRI720956:SRJ720956 TBE720956:TBF720956 TLA720956:TLB720956 TUW720956:TUX720956 UES720956:UET720956 UOO720956:UOP720956 UYK720956:UYL720956 VIG720956:VIH720956 VSC720956:VSD720956 WBY720956:WBZ720956 WLU720956:WLV720956 WVQ720956:WVR720956 I786492:J786492 JE786492:JF786492 TA786492:TB786492 ACW786492:ACX786492 AMS786492:AMT786492 AWO786492:AWP786492 BGK786492:BGL786492 BQG786492:BQH786492 CAC786492:CAD786492 CJY786492:CJZ786492 CTU786492:CTV786492 DDQ786492:DDR786492 DNM786492:DNN786492 DXI786492:DXJ786492 EHE786492:EHF786492 ERA786492:ERB786492 FAW786492:FAX786492 FKS786492:FKT786492 FUO786492:FUP786492 GEK786492:GEL786492 GOG786492:GOH786492 GYC786492:GYD786492 HHY786492:HHZ786492 HRU786492:HRV786492 IBQ786492:IBR786492 ILM786492:ILN786492 IVI786492:IVJ786492 JFE786492:JFF786492 JPA786492:JPB786492 JYW786492:JYX786492 KIS786492:KIT786492 KSO786492:KSP786492 LCK786492:LCL786492 LMG786492:LMH786492 LWC786492:LWD786492 MFY786492:MFZ786492 MPU786492:MPV786492 MZQ786492:MZR786492 NJM786492:NJN786492 NTI786492:NTJ786492 ODE786492:ODF786492 ONA786492:ONB786492 OWW786492:OWX786492 PGS786492:PGT786492 PQO786492:PQP786492 QAK786492:QAL786492 QKG786492:QKH786492 QUC786492:QUD786492 RDY786492:RDZ786492 RNU786492:RNV786492 RXQ786492:RXR786492 SHM786492:SHN786492 SRI786492:SRJ786492 TBE786492:TBF786492 TLA786492:TLB786492 TUW786492:TUX786492 UES786492:UET786492 UOO786492:UOP786492 UYK786492:UYL786492 VIG786492:VIH786492 VSC786492:VSD786492 WBY786492:WBZ786492 WLU786492:WLV786492 WVQ786492:WVR786492 I852028:J852028 JE852028:JF852028 TA852028:TB852028 ACW852028:ACX852028 AMS852028:AMT852028 AWO852028:AWP852028 BGK852028:BGL852028 BQG852028:BQH852028 CAC852028:CAD852028 CJY852028:CJZ852028 CTU852028:CTV852028 DDQ852028:DDR852028 DNM852028:DNN852028 DXI852028:DXJ852028 EHE852028:EHF852028 ERA852028:ERB852028 FAW852028:FAX852028 FKS852028:FKT852028 FUO852028:FUP852028 GEK852028:GEL852028 GOG852028:GOH852028 GYC852028:GYD852028 HHY852028:HHZ852028 HRU852028:HRV852028 IBQ852028:IBR852028 ILM852028:ILN852028 IVI852028:IVJ852028 JFE852028:JFF852028 JPA852028:JPB852028 JYW852028:JYX852028 KIS852028:KIT852028 KSO852028:KSP852028 LCK852028:LCL852028 LMG852028:LMH852028 LWC852028:LWD852028 MFY852028:MFZ852028 MPU852028:MPV852028 MZQ852028:MZR852028 NJM852028:NJN852028 NTI852028:NTJ852028 ODE852028:ODF852028 ONA852028:ONB852028 OWW852028:OWX852028 PGS852028:PGT852028 PQO852028:PQP852028 QAK852028:QAL852028 QKG852028:QKH852028 QUC852028:QUD852028 RDY852028:RDZ852028 RNU852028:RNV852028 RXQ852028:RXR852028 SHM852028:SHN852028 SRI852028:SRJ852028 TBE852028:TBF852028 TLA852028:TLB852028 TUW852028:TUX852028 UES852028:UET852028 UOO852028:UOP852028 UYK852028:UYL852028 VIG852028:VIH852028 VSC852028:VSD852028 WBY852028:WBZ852028 WLU852028:WLV852028 WVQ852028:WVR852028 I917564:J917564 JE917564:JF917564 TA917564:TB917564 ACW917564:ACX917564 AMS917564:AMT917564 AWO917564:AWP917564 BGK917564:BGL917564 BQG917564:BQH917564 CAC917564:CAD917564 CJY917564:CJZ917564 CTU917564:CTV917564 DDQ917564:DDR917564 DNM917564:DNN917564 DXI917564:DXJ917564 EHE917564:EHF917564 ERA917564:ERB917564 FAW917564:FAX917564 FKS917564:FKT917564 FUO917564:FUP917564 GEK917564:GEL917564 GOG917564:GOH917564 GYC917564:GYD917564 HHY917564:HHZ917564 HRU917564:HRV917564 IBQ917564:IBR917564 ILM917564:ILN917564 IVI917564:IVJ917564 JFE917564:JFF917564 JPA917564:JPB917564 JYW917564:JYX917564 KIS917564:KIT917564 KSO917564:KSP917564 LCK917564:LCL917564 LMG917564:LMH917564 LWC917564:LWD917564 MFY917564:MFZ917564 MPU917564:MPV917564 MZQ917564:MZR917564 NJM917564:NJN917564 NTI917564:NTJ917564 ODE917564:ODF917564 ONA917564:ONB917564 OWW917564:OWX917564 PGS917564:PGT917564 PQO917564:PQP917564 QAK917564:QAL917564 QKG917564:QKH917564 QUC917564:QUD917564 RDY917564:RDZ917564 RNU917564:RNV917564 RXQ917564:RXR917564 SHM917564:SHN917564 SRI917564:SRJ917564 TBE917564:TBF917564 TLA917564:TLB917564 TUW917564:TUX917564 UES917564:UET917564 UOO917564:UOP917564 UYK917564:UYL917564 VIG917564:VIH917564 VSC917564:VSD917564 WBY917564:WBZ917564 WLU917564:WLV917564 WVQ917564:WVR917564 I983100:J983100 JE983100:JF983100 TA983100:TB983100 ACW983100:ACX983100 AMS983100:AMT983100 AWO983100:AWP983100 BGK983100:BGL983100 BQG983100:BQH983100 CAC983100:CAD983100 CJY983100:CJZ983100 CTU983100:CTV983100 DDQ983100:DDR983100 DNM983100:DNN983100 DXI983100:DXJ983100 EHE983100:EHF983100 ERA983100:ERB983100 FAW983100:FAX983100 FKS983100:FKT983100 FUO983100:FUP983100 GEK983100:GEL983100 GOG983100:GOH983100 GYC983100:GYD983100 HHY983100:HHZ983100 HRU983100:HRV983100 IBQ983100:IBR983100 ILM983100:ILN983100 IVI983100:IVJ983100 JFE983100:JFF983100 JPA983100:JPB983100 JYW983100:JYX983100 KIS983100:KIT983100 KSO983100:KSP983100 LCK983100:LCL983100 LMG983100:LMH983100 LWC983100:LWD983100 MFY983100:MFZ983100 MPU983100:MPV983100 MZQ983100:MZR983100 NJM983100:NJN983100 NTI983100:NTJ983100 ODE983100:ODF983100 ONA983100:ONB983100 OWW983100:OWX983100 PGS983100:PGT983100 PQO983100:PQP983100 QAK983100:QAL983100 QKG983100:QKH983100 QUC983100:QUD983100 RDY983100:RDZ983100 RNU983100:RNV983100 RXQ983100:RXR983100 SHM983100:SHN983100 SRI983100:SRJ983100 TBE983100:TBF983100 TLA983100:TLB983100 TUW983100:TUX983100 UES983100:UET983100 UOO983100:UOP983100 UYK983100:UYL983100 VIG983100:VIH983100 VSC983100:VSD983100 WBY983100:WBZ983100 WLU983100:WLV983100 WVQ983100:WVR983100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2"/>
  <sheetViews>
    <sheetView showGridLines="0" showRuler="0" view="pageBreakPreview" zoomScale="55" zoomScaleNormal="70" zoomScaleSheetLayoutView="55" zoomScalePageLayoutView="70" workbookViewId="0">
      <selection activeCell="M28" sqref="M28"/>
    </sheetView>
  </sheetViews>
  <sheetFormatPr baseColWidth="10" defaultRowHeight="12.75" x14ac:dyDescent="0.2"/>
  <cols>
    <col min="1" max="1" width="5.140625" style="192" customWidth="1"/>
    <col min="2" max="2" width="39.5703125" style="192" customWidth="1"/>
    <col min="3" max="3" width="42.140625" style="197" customWidth="1"/>
    <col min="4" max="4" width="28.42578125" style="197" customWidth="1"/>
    <col min="5" max="5" width="8.85546875" style="192" customWidth="1"/>
    <col min="6" max="6" width="56.28515625" style="192" customWidth="1"/>
    <col min="7" max="7" width="18.28515625" style="192" customWidth="1"/>
    <col min="8" max="8" width="4.7109375" style="196" customWidth="1"/>
    <col min="9" max="9" width="16.7109375" style="195" customWidth="1"/>
    <col min="10" max="10" width="14.140625" style="195" customWidth="1"/>
    <col min="11" max="11" width="14.5703125" style="467" customWidth="1"/>
    <col min="12" max="12" width="19" style="193" customWidth="1"/>
    <col min="13" max="13" width="20.140625" style="193" customWidth="1"/>
    <col min="14" max="14" width="21.42578125" style="192" customWidth="1"/>
    <col min="15" max="15" width="21.140625" style="192" customWidth="1"/>
    <col min="16" max="16" width="35.42578125" style="192" customWidth="1"/>
    <col min="17" max="17" width="19" style="193" customWidth="1"/>
    <col min="18" max="18" width="19.85546875" style="193" customWidth="1"/>
    <col min="19" max="19" width="16.42578125" style="192" customWidth="1"/>
    <col min="20" max="20" width="22.85546875" style="192" customWidth="1"/>
    <col min="21" max="21" width="37.85546875" style="192" customWidth="1"/>
    <col min="22" max="22" width="19" style="193" customWidth="1"/>
    <col min="23" max="23" width="14.42578125" style="193" customWidth="1"/>
    <col min="24" max="24" width="21.42578125" style="192" customWidth="1"/>
    <col min="25" max="25" width="25.7109375" style="192" customWidth="1"/>
    <col min="26" max="26" width="34" style="192" customWidth="1"/>
    <col min="27" max="16384" width="11.42578125" style="192"/>
  </cols>
  <sheetData>
    <row r="1" spans="2:26" x14ac:dyDescent="0.2">
      <c r="K1" s="523"/>
    </row>
    <row r="2" spans="2:26" x14ac:dyDescent="0.2">
      <c r="C2" s="1361" t="s">
        <v>1359</v>
      </c>
      <c r="D2" s="1361"/>
      <c r="E2" s="1361"/>
      <c r="F2" s="1361"/>
      <c r="G2" s="1361"/>
      <c r="H2" s="1361"/>
      <c r="I2" s="1361"/>
      <c r="J2" s="1361"/>
      <c r="K2" s="1361"/>
      <c r="L2" s="1361"/>
      <c r="M2" s="1361"/>
      <c r="N2" s="1361"/>
      <c r="O2" s="1361"/>
      <c r="P2" s="1361"/>
      <c r="Q2" s="1361"/>
      <c r="R2" s="1361"/>
      <c r="S2" s="1361"/>
      <c r="T2" s="1361"/>
      <c r="U2" s="1361"/>
      <c r="V2" s="1361"/>
      <c r="W2" s="1361"/>
      <c r="X2" s="1361"/>
      <c r="Y2" s="1361"/>
      <c r="Z2" s="1361"/>
    </row>
    <row r="3" spans="2:26" x14ac:dyDescent="0.2">
      <c r="C3" s="1361"/>
      <c r="D3" s="1361"/>
      <c r="E3" s="1361"/>
      <c r="F3" s="1361"/>
      <c r="G3" s="1361"/>
      <c r="H3" s="1361"/>
      <c r="I3" s="1361"/>
      <c r="J3" s="1361"/>
      <c r="K3" s="1361"/>
      <c r="L3" s="1361"/>
      <c r="M3" s="1361"/>
      <c r="N3" s="1361"/>
      <c r="O3" s="1361"/>
      <c r="P3" s="1361"/>
      <c r="Q3" s="1361"/>
      <c r="R3" s="1361"/>
      <c r="S3" s="1361"/>
      <c r="T3" s="1361"/>
      <c r="U3" s="1361"/>
      <c r="V3" s="1361"/>
      <c r="W3" s="1361"/>
      <c r="X3" s="1361"/>
      <c r="Y3" s="1361"/>
      <c r="Z3" s="1361"/>
    </row>
    <row r="4" spans="2:26" ht="27.75" customHeight="1" x14ac:dyDescent="0.2">
      <c r="C4" s="1361"/>
      <c r="D4" s="1361"/>
      <c r="E4" s="1361"/>
      <c r="F4" s="1361"/>
      <c r="G4" s="1361"/>
      <c r="H4" s="1361"/>
      <c r="I4" s="1361"/>
      <c r="J4" s="1361"/>
      <c r="K4" s="1361"/>
      <c r="L4" s="1361"/>
      <c r="M4" s="1361"/>
      <c r="N4" s="1361"/>
      <c r="O4" s="1361"/>
      <c r="P4" s="1361"/>
      <c r="Q4" s="1361"/>
      <c r="R4" s="1361"/>
      <c r="S4" s="1361"/>
      <c r="T4" s="1361"/>
      <c r="U4" s="1361"/>
      <c r="V4" s="1361"/>
      <c r="W4" s="1361"/>
      <c r="X4" s="1361"/>
      <c r="Y4" s="1361"/>
      <c r="Z4" s="1361"/>
    </row>
    <row r="5" spans="2:26" x14ac:dyDescent="0.2">
      <c r="C5" s="1361"/>
      <c r="D5" s="1361"/>
      <c r="E5" s="1361"/>
      <c r="F5" s="1361"/>
      <c r="G5" s="1361"/>
      <c r="H5" s="1361"/>
      <c r="I5" s="1361"/>
      <c r="J5" s="1361"/>
      <c r="K5" s="1361"/>
      <c r="L5" s="1361"/>
      <c r="M5" s="1361"/>
      <c r="N5" s="1361"/>
      <c r="O5" s="1361"/>
      <c r="P5" s="1361"/>
      <c r="Q5" s="1361"/>
      <c r="R5" s="1361"/>
      <c r="S5" s="1361"/>
      <c r="T5" s="1361"/>
      <c r="U5" s="1361"/>
      <c r="V5" s="1361"/>
      <c r="W5" s="1361"/>
      <c r="X5" s="1361"/>
      <c r="Y5" s="1361"/>
      <c r="Z5" s="1361"/>
    </row>
    <row r="6" spans="2:26" x14ac:dyDescent="0.2">
      <c r="C6" s="1361"/>
      <c r="D6" s="1361"/>
      <c r="E6" s="1361"/>
      <c r="F6" s="1361"/>
      <c r="G6" s="1361"/>
      <c r="H6" s="1361"/>
      <c r="I6" s="1361"/>
      <c r="J6" s="1361"/>
      <c r="K6" s="1361"/>
      <c r="L6" s="1361"/>
      <c r="M6" s="1361"/>
      <c r="N6" s="1361"/>
      <c r="O6" s="1361"/>
      <c r="P6" s="1361"/>
      <c r="Q6" s="1361"/>
      <c r="R6" s="1361"/>
      <c r="S6" s="1361"/>
      <c r="T6" s="1361"/>
      <c r="U6" s="1361"/>
      <c r="V6" s="1361"/>
      <c r="W6" s="1361"/>
      <c r="X6" s="1361"/>
      <c r="Y6" s="1361"/>
      <c r="Z6" s="1361"/>
    </row>
    <row r="7" spans="2:26" x14ac:dyDescent="0.2">
      <c r="C7" s="1361"/>
      <c r="D7" s="1361"/>
      <c r="E7" s="1361"/>
      <c r="F7" s="1361"/>
      <c r="G7" s="1361"/>
      <c r="H7" s="1361"/>
      <c r="I7" s="1361"/>
      <c r="J7" s="1361"/>
      <c r="K7" s="1361"/>
      <c r="L7" s="1361"/>
      <c r="M7" s="1361"/>
      <c r="N7" s="1361"/>
      <c r="O7" s="1361"/>
      <c r="P7" s="1361"/>
      <c r="Q7" s="1361"/>
      <c r="R7" s="1361"/>
      <c r="S7" s="1361"/>
      <c r="T7" s="1361"/>
      <c r="U7" s="1361"/>
      <c r="V7" s="1361"/>
      <c r="W7" s="1361"/>
      <c r="X7" s="1361"/>
      <c r="Y7" s="1361"/>
      <c r="Z7" s="1361"/>
    </row>
    <row r="8" spans="2:26" x14ac:dyDescent="0.2">
      <c r="C8" s="1361"/>
      <c r="D8" s="1361"/>
      <c r="E8" s="1361"/>
      <c r="F8" s="1361"/>
      <c r="G8" s="1361"/>
      <c r="H8" s="1361"/>
      <c r="I8" s="1361"/>
      <c r="J8" s="1361"/>
      <c r="K8" s="1361"/>
      <c r="L8" s="1361"/>
      <c r="M8" s="1361"/>
      <c r="N8" s="1361"/>
      <c r="O8" s="1361"/>
      <c r="P8" s="1361"/>
      <c r="Q8" s="1361"/>
      <c r="R8" s="1361"/>
      <c r="S8" s="1361"/>
      <c r="T8" s="1361"/>
      <c r="U8" s="1361"/>
      <c r="V8" s="1361"/>
      <c r="W8" s="1361"/>
      <c r="X8" s="1361"/>
      <c r="Y8" s="1361"/>
      <c r="Z8" s="1361"/>
    </row>
    <row r="9" spans="2:26" x14ac:dyDescent="0.2">
      <c r="C9" s="1361"/>
      <c r="D9" s="1361"/>
      <c r="E9" s="1361"/>
      <c r="F9" s="1361"/>
      <c r="G9" s="1361"/>
      <c r="H9" s="1361"/>
      <c r="I9" s="1361"/>
      <c r="J9" s="1361"/>
      <c r="K9" s="1361"/>
      <c r="L9" s="1361"/>
      <c r="M9" s="1361"/>
      <c r="N9" s="1361"/>
      <c r="O9" s="1361"/>
      <c r="P9" s="1361"/>
      <c r="Q9" s="1361"/>
      <c r="R9" s="1361"/>
      <c r="S9" s="1361"/>
      <c r="T9" s="1361"/>
      <c r="U9" s="1361"/>
      <c r="V9" s="1361"/>
      <c r="W9" s="1361"/>
      <c r="X9" s="1361"/>
      <c r="Y9" s="1361"/>
      <c r="Z9" s="1361"/>
    </row>
    <row r="10" spans="2:26" x14ac:dyDescent="0.2">
      <c r="C10" s="1361"/>
      <c r="D10" s="1361"/>
      <c r="E10" s="1361"/>
      <c r="F10" s="1361"/>
      <c r="G10" s="1361"/>
      <c r="H10" s="1361"/>
      <c r="I10" s="1361"/>
      <c r="J10" s="1361"/>
      <c r="K10" s="1361"/>
      <c r="L10" s="1361"/>
      <c r="M10" s="1361"/>
      <c r="N10" s="1361"/>
      <c r="O10" s="1361"/>
      <c r="P10" s="1361"/>
      <c r="Q10" s="1361"/>
      <c r="R10" s="1361"/>
      <c r="S10" s="1361"/>
      <c r="T10" s="1361"/>
      <c r="U10" s="1361"/>
      <c r="V10" s="1361"/>
      <c r="W10" s="1361"/>
      <c r="X10" s="1361"/>
      <c r="Y10" s="1361"/>
      <c r="Z10" s="1361"/>
    </row>
    <row r="11" spans="2:26" x14ac:dyDescent="0.2">
      <c r="C11" s="1361"/>
      <c r="D11" s="1361"/>
      <c r="E11" s="1361"/>
      <c r="F11" s="1361"/>
      <c r="G11" s="1361"/>
      <c r="H11" s="1361"/>
      <c r="I11" s="1361"/>
      <c r="J11" s="1361"/>
      <c r="K11" s="1361"/>
      <c r="L11" s="1361"/>
      <c r="M11" s="1361"/>
      <c r="N11" s="1361"/>
      <c r="O11" s="1361"/>
      <c r="P11" s="1361"/>
      <c r="Q11" s="1361"/>
      <c r="R11" s="1361"/>
      <c r="S11" s="1361"/>
      <c r="T11" s="1361"/>
      <c r="U11" s="1361"/>
      <c r="V11" s="1361"/>
      <c r="W11" s="1361"/>
      <c r="X11" s="1361"/>
      <c r="Y11" s="1361"/>
      <c r="Z11" s="1361"/>
    </row>
    <row r="12" spans="2:26" x14ac:dyDescent="0.2">
      <c r="C12" s="539"/>
      <c r="D12" s="539"/>
      <c r="E12" s="540"/>
      <c r="F12" s="540"/>
      <c r="G12" s="540"/>
      <c r="H12" s="541"/>
      <c r="I12" s="542"/>
      <c r="J12" s="542"/>
      <c r="K12" s="543"/>
      <c r="L12" s="544"/>
      <c r="M12" s="544"/>
      <c r="N12" s="540"/>
      <c r="O12" s="540"/>
      <c r="P12" s="540"/>
      <c r="Q12" s="544"/>
      <c r="R12" s="544"/>
      <c r="S12" s="540"/>
      <c r="T12" s="540"/>
      <c r="U12" s="540"/>
      <c r="V12" s="544"/>
      <c r="W12" s="544"/>
      <c r="X12" s="540"/>
      <c r="Y12" s="540"/>
      <c r="Z12" s="540"/>
    </row>
    <row r="13" spans="2:26" x14ac:dyDescent="0.2">
      <c r="C13" s="539"/>
      <c r="D13" s="539"/>
      <c r="E13" s="540"/>
      <c r="F13" s="540"/>
      <c r="G13" s="540"/>
      <c r="H13" s="541"/>
      <c r="I13" s="542"/>
      <c r="J13" s="542"/>
      <c r="K13" s="543"/>
      <c r="L13" s="544"/>
      <c r="M13" s="544"/>
      <c r="N13" s="540"/>
      <c r="O13" s="540"/>
      <c r="P13" s="540"/>
      <c r="Q13" s="544"/>
      <c r="R13" s="544"/>
      <c r="S13" s="540"/>
      <c r="T13" s="540"/>
      <c r="U13" s="540"/>
      <c r="V13" s="544"/>
      <c r="W13" s="544"/>
      <c r="X13" s="540"/>
      <c r="Y13" s="540"/>
      <c r="Z13" s="540"/>
    </row>
    <row r="14" spans="2:26" x14ac:dyDescent="0.2">
      <c r="C14" s="539"/>
      <c r="D14" s="539"/>
      <c r="E14" s="540"/>
      <c r="F14" s="540"/>
      <c r="G14" s="540"/>
      <c r="H14" s="541"/>
      <c r="I14" s="542"/>
      <c r="J14" s="542"/>
      <c r="K14" s="543"/>
      <c r="L14" s="544"/>
      <c r="M14" s="544"/>
      <c r="N14" s="540"/>
      <c r="O14" s="540"/>
      <c r="P14" s="540"/>
      <c r="Q14" s="544"/>
      <c r="R14" s="544"/>
      <c r="S14" s="540"/>
      <c r="T14" s="540"/>
      <c r="U14" s="540"/>
      <c r="V14" s="544"/>
      <c r="W14" s="544"/>
      <c r="X14" s="540"/>
      <c r="Y14" s="540"/>
      <c r="Z14" s="540"/>
    </row>
    <row r="15" spans="2:26" x14ac:dyDescent="0.2">
      <c r="K15" s="523"/>
    </row>
    <row r="16" spans="2:26" ht="21" customHeight="1" x14ac:dyDescent="0.2">
      <c r="B16" s="735"/>
      <c r="C16" s="735"/>
      <c r="D16" s="735"/>
      <c r="E16" s="735"/>
      <c r="F16" s="735"/>
      <c r="G16" s="735"/>
      <c r="H16" s="735"/>
      <c r="I16" s="735"/>
      <c r="J16" s="735"/>
      <c r="K16" s="735"/>
      <c r="L16" s="735"/>
      <c r="M16" s="735"/>
      <c r="N16" s="735"/>
      <c r="O16" s="735"/>
      <c r="P16" s="735"/>
      <c r="Q16" s="735"/>
      <c r="R16" s="735"/>
      <c r="S16" s="735"/>
      <c r="T16" s="735"/>
      <c r="U16" s="735"/>
      <c r="V16" s="735"/>
      <c r="W16" s="735"/>
      <c r="X16" s="735"/>
      <c r="Y16" s="735"/>
      <c r="Z16" s="721" t="s">
        <v>859</v>
      </c>
    </row>
    <row r="17" spans="1:26" ht="21" customHeight="1" x14ac:dyDescent="0.2">
      <c r="B17" s="735"/>
      <c r="C17" s="735"/>
      <c r="D17" s="735"/>
      <c r="E17" s="735"/>
      <c r="F17" s="735"/>
      <c r="G17" s="735"/>
      <c r="H17" s="735"/>
      <c r="I17" s="735"/>
      <c r="J17" s="735"/>
      <c r="K17" s="735"/>
      <c r="L17" s="735"/>
      <c r="M17" s="735"/>
      <c r="N17" s="735"/>
      <c r="O17" s="735"/>
      <c r="P17" s="735"/>
      <c r="Q17" s="735"/>
      <c r="R17" s="735"/>
      <c r="S17" s="735"/>
      <c r="T17" s="735"/>
      <c r="U17" s="735"/>
      <c r="V17" s="735"/>
      <c r="W17" s="735"/>
      <c r="X17" s="735"/>
      <c r="Y17" s="735"/>
      <c r="Z17" s="721"/>
    </row>
    <row r="18" spans="1:26" ht="21" customHeight="1" x14ac:dyDescent="0.2">
      <c r="B18" s="735"/>
      <c r="C18" s="735"/>
      <c r="D18" s="735"/>
      <c r="E18" s="735"/>
      <c r="F18" s="735"/>
      <c r="G18" s="735"/>
      <c r="H18" s="735"/>
      <c r="I18" s="735"/>
      <c r="J18" s="735"/>
      <c r="K18" s="735"/>
      <c r="L18" s="735"/>
      <c r="M18" s="735"/>
      <c r="N18" s="735"/>
      <c r="O18" s="735"/>
      <c r="P18" s="735"/>
      <c r="Q18" s="735"/>
      <c r="R18" s="735"/>
      <c r="S18" s="735"/>
      <c r="T18" s="735"/>
      <c r="U18" s="735"/>
      <c r="V18" s="735"/>
      <c r="W18" s="735"/>
      <c r="X18" s="735"/>
      <c r="Y18" s="735"/>
      <c r="Z18" s="721"/>
    </row>
    <row r="19" spans="1:26" ht="38.25" customHeight="1" x14ac:dyDescent="0.2">
      <c r="B19" s="735"/>
      <c r="C19" s="735"/>
      <c r="D19" s="735"/>
      <c r="E19" s="735"/>
      <c r="F19" s="735"/>
      <c r="G19" s="735"/>
      <c r="H19" s="735"/>
      <c r="I19" s="735"/>
      <c r="J19" s="735"/>
      <c r="K19" s="735"/>
      <c r="L19" s="735"/>
      <c r="M19" s="735"/>
      <c r="N19" s="735"/>
      <c r="O19" s="735"/>
      <c r="P19" s="735"/>
      <c r="Q19" s="735"/>
      <c r="R19" s="735"/>
      <c r="S19" s="735"/>
      <c r="T19" s="735"/>
      <c r="U19" s="735"/>
      <c r="V19" s="735"/>
      <c r="W19" s="735"/>
      <c r="X19" s="735"/>
      <c r="Y19" s="735"/>
      <c r="Z19" s="721"/>
    </row>
    <row r="20" spans="1:26" ht="57" customHeight="1" x14ac:dyDescent="0.2">
      <c r="B20" s="706" t="s">
        <v>858</v>
      </c>
      <c r="C20" s="706"/>
      <c r="D20" s="706"/>
      <c r="E20" s="706"/>
      <c r="F20" s="706"/>
      <c r="G20" s="706"/>
      <c r="H20" s="706"/>
      <c r="I20" s="706"/>
      <c r="J20" s="706"/>
      <c r="K20" s="706"/>
      <c r="L20" s="706"/>
      <c r="M20" s="706"/>
      <c r="N20" s="706"/>
      <c r="O20" s="706"/>
      <c r="P20" s="706"/>
      <c r="Q20" s="706"/>
      <c r="R20" s="706"/>
      <c r="S20" s="706"/>
      <c r="T20" s="706"/>
      <c r="U20" s="706"/>
      <c r="V20" s="706"/>
      <c r="W20" s="706"/>
      <c r="X20" s="706"/>
      <c r="Y20" s="706"/>
      <c r="Z20" s="721"/>
    </row>
    <row r="21" spans="1:26" ht="12.75" customHeight="1" x14ac:dyDescent="0.25">
      <c r="B21" s="267"/>
      <c r="C21" s="267"/>
      <c r="D21" s="267"/>
      <c r="E21" s="267"/>
      <c r="F21" s="266"/>
      <c r="G21" s="266"/>
    </row>
    <row r="23" spans="1:26" ht="46.5" customHeight="1" x14ac:dyDescent="0.2">
      <c r="A23" s="709" t="s">
        <v>857</v>
      </c>
      <c r="B23" s="710"/>
      <c r="C23" s="717"/>
      <c r="D23" s="1352" t="s">
        <v>1225</v>
      </c>
      <c r="E23" s="1353"/>
      <c r="F23" s="1353"/>
      <c r="G23" s="1353"/>
      <c r="H23" s="1353"/>
      <c r="I23" s="1353"/>
      <c r="J23" s="1353"/>
      <c r="K23" s="1353"/>
      <c r="L23" s="1353"/>
      <c r="M23" s="1353"/>
      <c r="N23" s="1353"/>
      <c r="O23" s="1353"/>
      <c r="P23" s="1353"/>
      <c r="Q23" s="1354"/>
      <c r="R23" s="709" t="s">
        <v>855</v>
      </c>
      <c r="S23" s="710"/>
      <c r="T23" s="710"/>
      <c r="U23" s="710"/>
      <c r="V23" s="710"/>
      <c r="W23" s="749" t="s">
        <v>854</v>
      </c>
      <c r="X23" s="749"/>
      <c r="Y23" s="749"/>
      <c r="Z23" s="750"/>
    </row>
    <row r="24" spans="1:26" ht="3" customHeight="1" x14ac:dyDescent="0.25">
      <c r="A24" s="264"/>
      <c r="B24" s="264"/>
      <c r="C24" s="264"/>
      <c r="D24" s="264"/>
      <c r="E24" s="252"/>
      <c r="F24" s="252"/>
      <c r="G24" s="252"/>
      <c r="H24" s="252"/>
      <c r="I24" s="252"/>
      <c r="J24" s="252"/>
      <c r="K24" s="252"/>
      <c r="L24" s="252"/>
      <c r="M24" s="252"/>
      <c r="N24" s="251"/>
      <c r="O24" s="251"/>
      <c r="P24" s="250"/>
      <c r="Q24" s="252"/>
      <c r="R24" s="252"/>
      <c r="S24" s="251"/>
      <c r="T24" s="251"/>
      <c r="U24" s="250"/>
      <c r="V24" s="252"/>
      <c r="W24" s="252"/>
      <c r="X24" s="251"/>
      <c r="Y24" s="251"/>
      <c r="Z24" s="250"/>
    </row>
    <row r="25" spans="1:26" ht="51" customHeight="1" x14ac:dyDescent="0.2">
      <c r="A25" s="712" t="s">
        <v>853</v>
      </c>
      <c r="B25" s="713"/>
      <c r="C25" s="713"/>
      <c r="D25" s="748" t="s">
        <v>1224</v>
      </c>
      <c r="E25" s="748"/>
      <c r="F25" s="748"/>
      <c r="G25" s="748"/>
      <c r="H25" s="748"/>
      <c r="I25" s="748"/>
      <c r="J25" s="748"/>
      <c r="K25" s="748"/>
      <c r="L25" s="748"/>
      <c r="M25" s="748"/>
      <c r="N25" s="748"/>
      <c r="O25" s="748"/>
      <c r="P25" s="748"/>
      <c r="Q25" s="748"/>
      <c r="R25" s="748"/>
      <c r="S25" s="748"/>
      <c r="T25" s="748"/>
      <c r="U25" s="748"/>
      <c r="V25" s="748"/>
      <c r="W25" s="748"/>
      <c r="X25" s="748"/>
      <c r="Y25" s="748"/>
      <c r="Z25" s="748"/>
    </row>
    <row r="26" spans="1:26" s="219" customFormat="1" ht="3.75" customHeight="1" x14ac:dyDescent="0.25">
      <c r="A26" s="256"/>
      <c r="B26" s="256"/>
      <c r="C26" s="263"/>
      <c r="D26" s="262"/>
      <c r="E26" s="265"/>
      <c r="F26" s="265"/>
      <c r="G26" s="265"/>
      <c r="H26" s="265"/>
      <c r="I26" s="261"/>
      <c r="J26" s="261"/>
      <c r="K26" s="265"/>
      <c r="L26" s="259"/>
      <c r="M26" s="259"/>
      <c r="N26" s="258"/>
      <c r="O26" s="258"/>
      <c r="P26" s="257"/>
      <c r="Q26" s="259"/>
      <c r="R26" s="259"/>
      <c r="S26" s="258"/>
      <c r="T26" s="258"/>
      <c r="U26" s="257"/>
      <c r="V26" s="259"/>
      <c r="W26" s="259"/>
      <c r="X26" s="258"/>
      <c r="Y26" s="258"/>
      <c r="Z26" s="257"/>
    </row>
    <row r="27" spans="1:26" ht="68.45" customHeight="1" x14ac:dyDescent="0.2">
      <c r="A27" s="709" t="s">
        <v>14</v>
      </c>
      <c r="B27" s="710"/>
      <c r="C27" s="710"/>
      <c r="D27" s="748" t="s">
        <v>1223</v>
      </c>
      <c r="E27" s="748"/>
      <c r="F27" s="748"/>
      <c r="G27" s="748"/>
      <c r="H27" s="748"/>
      <c r="I27" s="748"/>
      <c r="J27" s="748"/>
      <c r="K27" s="748"/>
      <c r="L27" s="748"/>
      <c r="M27" s="748"/>
      <c r="N27" s="748"/>
      <c r="O27" s="748"/>
      <c r="P27" s="748"/>
      <c r="Q27" s="748"/>
      <c r="R27" s="748"/>
      <c r="S27" s="748"/>
      <c r="T27" s="748"/>
      <c r="U27" s="748"/>
      <c r="V27" s="748"/>
      <c r="W27" s="748"/>
      <c r="X27" s="748"/>
      <c r="Y27" s="748"/>
      <c r="Z27" s="748"/>
    </row>
    <row r="28" spans="1:26" ht="4.9000000000000004" customHeight="1" x14ac:dyDescent="0.25">
      <c r="A28" s="256"/>
      <c r="B28" s="256"/>
      <c r="C28" s="255"/>
      <c r="D28" s="254"/>
      <c r="E28" s="252"/>
      <c r="F28" s="252"/>
      <c r="G28" s="252"/>
      <c r="H28" s="252"/>
      <c r="I28" s="253"/>
      <c r="J28" s="253"/>
      <c r="K28" s="252"/>
      <c r="L28" s="249"/>
      <c r="M28" s="249"/>
      <c r="N28" s="251"/>
      <c r="O28" s="251"/>
      <c r="P28" s="250"/>
      <c r="Q28" s="249"/>
      <c r="R28" s="248"/>
      <c r="S28" s="248"/>
      <c r="T28" s="248"/>
      <c r="U28" s="248"/>
      <c r="V28" s="248"/>
      <c r="W28" s="248"/>
      <c r="X28" s="248"/>
      <c r="Y28" s="248"/>
      <c r="Z28" s="248"/>
    </row>
    <row r="29" spans="1:26" ht="48" customHeight="1" x14ac:dyDescent="0.2">
      <c r="A29" s="709" t="s">
        <v>850</v>
      </c>
      <c r="B29" s="710"/>
      <c r="C29" s="717"/>
      <c r="D29" s="748" t="s">
        <v>1222</v>
      </c>
      <c r="E29" s="748"/>
      <c r="F29" s="748"/>
      <c r="G29" s="748"/>
      <c r="H29" s="748"/>
      <c r="I29" s="748"/>
      <c r="J29" s="748"/>
      <c r="K29" s="748"/>
      <c r="L29" s="748"/>
      <c r="M29" s="748"/>
      <c r="N29" s="748"/>
      <c r="O29" s="748"/>
      <c r="P29" s="748"/>
      <c r="Q29" s="748"/>
      <c r="R29" s="1335" t="s">
        <v>848</v>
      </c>
      <c r="S29" s="1336"/>
      <c r="T29" s="1336"/>
      <c r="U29" s="1336"/>
      <c r="V29" s="1337"/>
      <c r="W29" s="1332"/>
      <c r="X29" s="1333"/>
      <c r="Y29" s="1333"/>
      <c r="Z29" s="1334"/>
    </row>
    <row r="30" spans="1:26" ht="6.75" customHeight="1" x14ac:dyDescent="0.2">
      <c r="C30" s="192"/>
      <c r="D30" s="192"/>
      <c r="Q30" s="192"/>
      <c r="R30" s="192"/>
      <c r="V30" s="192"/>
      <c r="W30" s="192"/>
    </row>
    <row r="31" spans="1:26" ht="30.75" customHeight="1" x14ac:dyDescent="0.2">
      <c r="A31" s="730" t="s">
        <v>704</v>
      </c>
      <c r="B31" s="730"/>
      <c r="C31" s="730"/>
      <c r="D31" s="703">
        <f ca="1">+NOW()</f>
        <v>46050.665446064813</v>
      </c>
      <c r="E31" s="703"/>
      <c r="F31" s="703"/>
      <c r="G31" s="703"/>
      <c r="H31" s="703"/>
      <c r="I31" s="703"/>
      <c r="J31" s="703"/>
      <c r="K31" s="703"/>
      <c r="L31" s="703"/>
      <c r="M31" s="703"/>
      <c r="N31" s="703"/>
      <c r="O31" s="703"/>
      <c r="P31" s="703"/>
      <c r="Q31" s="703"/>
      <c r="R31" s="715" t="s">
        <v>847</v>
      </c>
      <c r="S31" s="715"/>
      <c r="T31" s="715"/>
      <c r="U31" s="715"/>
      <c r="V31" s="715"/>
      <c r="W31" s="704"/>
      <c r="X31" s="704"/>
      <c r="Y31" s="704"/>
      <c r="Z31" s="704"/>
    </row>
    <row r="32" spans="1:26" ht="19.899999999999999" customHeight="1" x14ac:dyDescent="0.2">
      <c r="A32" s="219"/>
      <c r="B32" s="246"/>
      <c r="C32" s="246"/>
      <c r="D32" s="246"/>
      <c r="E32" s="245"/>
      <c r="F32" s="245"/>
      <c r="G32" s="245"/>
      <c r="H32" s="245"/>
      <c r="J32" s="244"/>
      <c r="N32" s="243"/>
      <c r="O32" s="243"/>
      <c r="R32" s="192"/>
      <c r="V32" s="192"/>
      <c r="W32" s="192"/>
    </row>
    <row r="33" spans="1:26" ht="27.6" customHeight="1" x14ac:dyDescent="0.25">
      <c r="A33" s="707" t="s">
        <v>188</v>
      </c>
      <c r="B33" s="707"/>
      <c r="C33" s="707"/>
      <c r="D33" s="707"/>
      <c r="E33" s="707"/>
      <c r="F33" s="707"/>
      <c r="G33" s="707"/>
      <c r="H33" s="707"/>
      <c r="I33" s="707"/>
      <c r="J33" s="707"/>
      <c r="K33" s="707"/>
      <c r="L33" s="707"/>
      <c r="M33" s="707"/>
      <c r="N33" s="707"/>
      <c r="O33" s="707"/>
      <c r="P33" s="707"/>
      <c r="Q33" s="707"/>
      <c r="R33" s="707"/>
      <c r="S33" s="707"/>
      <c r="T33" s="707"/>
      <c r="U33" s="707"/>
      <c r="V33" s="707"/>
      <c r="W33" s="707"/>
      <c r="X33" s="707"/>
      <c r="Y33" s="707"/>
      <c r="Z33" s="707"/>
    </row>
    <row r="34" spans="1:26" ht="14.45" customHeight="1" x14ac:dyDescent="0.2">
      <c r="A34" s="219"/>
      <c r="B34" s="246"/>
      <c r="C34" s="246"/>
      <c r="D34" s="246"/>
      <c r="E34" s="245"/>
      <c r="F34" s="245"/>
      <c r="G34" s="245"/>
      <c r="H34" s="245"/>
      <c r="J34" s="244"/>
      <c r="N34" s="243"/>
      <c r="O34" s="243"/>
      <c r="R34" s="192"/>
      <c r="V34" s="192"/>
      <c r="W34" s="192"/>
    </row>
    <row r="35" spans="1:26" ht="49.5" customHeight="1" x14ac:dyDescent="0.2">
      <c r="A35" s="738" t="s">
        <v>846</v>
      </c>
      <c r="B35" s="738"/>
      <c r="C35" s="738"/>
      <c r="D35" s="1360"/>
      <c r="E35" s="1360"/>
      <c r="F35" s="1360"/>
      <c r="G35" s="1360"/>
      <c r="H35" s="1360"/>
      <c r="I35" s="1360"/>
      <c r="J35" s="1360"/>
      <c r="K35" s="1360"/>
      <c r="L35" s="1360"/>
      <c r="M35" s="1360"/>
      <c r="N35" s="1360"/>
      <c r="O35" s="1360"/>
      <c r="P35" s="1360"/>
      <c r="Q35" s="1360"/>
      <c r="R35" s="1360"/>
      <c r="S35" s="1360"/>
      <c r="T35" s="1360"/>
      <c r="U35" s="1360"/>
      <c r="V35" s="1360"/>
      <c r="W35" s="1360"/>
      <c r="X35" s="1360"/>
      <c r="Y35" s="1360"/>
      <c r="Z35" s="1360"/>
    </row>
    <row r="36" spans="1:26" ht="66" customHeight="1" x14ac:dyDescent="0.2">
      <c r="A36" s="738" t="s">
        <v>845</v>
      </c>
      <c r="B36" s="738"/>
      <c r="C36" s="738"/>
      <c r="D36" s="1360"/>
      <c r="E36" s="1360"/>
      <c r="F36" s="1360"/>
      <c r="G36" s="1360"/>
      <c r="H36" s="1360"/>
      <c r="I36" s="1360"/>
      <c r="J36" s="1360"/>
      <c r="K36" s="1360"/>
      <c r="L36" s="1360"/>
      <c r="M36" s="1360"/>
      <c r="N36" s="1360"/>
      <c r="O36" s="1360"/>
      <c r="P36" s="1360"/>
      <c r="Q36" s="1360"/>
      <c r="R36" s="1360"/>
      <c r="S36" s="1360"/>
      <c r="T36" s="1360"/>
      <c r="U36" s="1360"/>
      <c r="V36" s="1360"/>
      <c r="W36" s="1360"/>
      <c r="X36" s="1360"/>
      <c r="Y36" s="1360"/>
      <c r="Z36" s="1360"/>
    </row>
    <row r="37" spans="1:26" ht="22.9" customHeight="1" x14ac:dyDescent="0.2">
      <c r="A37" s="247"/>
      <c r="B37" s="247"/>
      <c r="C37" s="247"/>
      <c r="D37" s="246"/>
      <c r="E37" s="245"/>
      <c r="F37" s="245"/>
      <c r="G37" s="245"/>
      <c r="H37" s="245"/>
      <c r="J37" s="244"/>
      <c r="N37" s="243"/>
      <c r="O37" s="243"/>
      <c r="S37" s="243"/>
      <c r="T37" s="243"/>
      <c r="X37" s="243"/>
      <c r="Y37" s="243"/>
    </row>
    <row r="38" spans="1:26" ht="12.75" customHeight="1" x14ac:dyDescent="0.2">
      <c r="A38" s="219"/>
      <c r="B38" s="214"/>
      <c r="C38" s="192"/>
      <c r="D38" s="192"/>
      <c r="E38" s="242"/>
      <c r="F38" s="242"/>
      <c r="G38" s="193"/>
      <c r="H38" s="193"/>
      <c r="I38" s="193"/>
      <c r="J38" s="193"/>
      <c r="K38" s="192"/>
      <c r="L38" s="192"/>
      <c r="M38" s="192"/>
      <c r="Q38" s="192"/>
      <c r="R38" s="192"/>
      <c r="V38" s="192"/>
      <c r="W38" s="192"/>
    </row>
    <row r="39" spans="1:26" ht="30.75" customHeight="1" x14ac:dyDescent="0.2">
      <c r="A39" s="727" t="s">
        <v>844</v>
      </c>
      <c r="B39" s="728"/>
      <c r="C39" s="728"/>
      <c r="D39" s="728"/>
      <c r="E39" s="728"/>
      <c r="F39" s="728"/>
      <c r="G39" s="728"/>
      <c r="H39" s="728"/>
      <c r="I39" s="728"/>
      <c r="J39" s="728"/>
      <c r="K39" s="729"/>
      <c r="L39" s="718" t="s">
        <v>843</v>
      </c>
      <c r="M39" s="719"/>
      <c r="N39" s="719"/>
      <c r="O39" s="719"/>
      <c r="P39" s="720"/>
      <c r="Q39" s="718" t="s">
        <v>842</v>
      </c>
      <c r="R39" s="719"/>
      <c r="S39" s="719"/>
      <c r="T39" s="719"/>
      <c r="U39" s="720"/>
      <c r="V39" s="718" t="s">
        <v>841</v>
      </c>
      <c r="W39" s="719"/>
      <c r="X39" s="719"/>
      <c r="Y39" s="719"/>
      <c r="Z39" s="720"/>
    </row>
    <row r="40" spans="1:26" s="238" customFormat="1" ht="66.75" customHeight="1" x14ac:dyDescent="0.25">
      <c r="A40" s="241" t="s">
        <v>719</v>
      </c>
      <c r="B40" s="241" t="s">
        <v>720</v>
      </c>
      <c r="C40" s="241" t="s">
        <v>721</v>
      </c>
      <c r="D40" s="241" t="s">
        <v>722</v>
      </c>
      <c r="E40" s="241" t="s">
        <v>723</v>
      </c>
      <c r="F40" s="241" t="s">
        <v>724</v>
      </c>
      <c r="G40" s="241" t="s">
        <v>725</v>
      </c>
      <c r="H40" s="241" t="s">
        <v>726</v>
      </c>
      <c r="I40" s="240" t="s">
        <v>145</v>
      </c>
      <c r="J40" s="240" t="s">
        <v>727</v>
      </c>
      <c r="K40" s="240" t="s">
        <v>728</v>
      </c>
      <c r="L40" s="204" t="s">
        <v>840</v>
      </c>
      <c r="M40" s="204" t="s">
        <v>839</v>
      </c>
      <c r="N40" s="203" t="s">
        <v>838</v>
      </c>
      <c r="O40" s="203" t="s">
        <v>837</v>
      </c>
      <c r="P40" s="239" t="s">
        <v>836</v>
      </c>
      <c r="Q40" s="204" t="s">
        <v>840</v>
      </c>
      <c r="R40" s="204" t="s">
        <v>839</v>
      </c>
      <c r="S40" s="203" t="s">
        <v>838</v>
      </c>
      <c r="T40" s="203" t="s">
        <v>837</v>
      </c>
      <c r="U40" s="239" t="s">
        <v>836</v>
      </c>
      <c r="V40" s="204" t="s">
        <v>840</v>
      </c>
      <c r="W40" s="204" t="s">
        <v>839</v>
      </c>
      <c r="X40" s="203" t="s">
        <v>838</v>
      </c>
      <c r="Y40" s="203" t="s">
        <v>837</v>
      </c>
      <c r="Z40" s="239" t="s">
        <v>836</v>
      </c>
    </row>
    <row r="41" spans="1:26" s="237" customFormat="1" ht="23.25" customHeight="1" x14ac:dyDescent="0.25">
      <c r="A41" s="1347">
        <v>1</v>
      </c>
      <c r="B41" s="1357" t="s">
        <v>1221</v>
      </c>
      <c r="C41" s="1341">
        <v>0.5</v>
      </c>
      <c r="D41" s="1327" t="s">
        <v>1220</v>
      </c>
      <c r="E41" s="1347" t="s">
        <v>729</v>
      </c>
      <c r="F41" s="1345" t="s">
        <v>1219</v>
      </c>
      <c r="G41" s="1343">
        <v>0.08</v>
      </c>
      <c r="H41" s="234" t="s">
        <v>208</v>
      </c>
      <c r="I41" s="236">
        <v>46024</v>
      </c>
      <c r="J41" s="236">
        <v>46387</v>
      </c>
      <c r="K41" s="235">
        <f>IF(OR(ISERROR(J41-I41),I41=0,J41=0)," ",J41-I41)</f>
        <v>363</v>
      </c>
      <c r="L41" s="1343"/>
      <c r="M41" s="1341">
        <f>SUMPRODUCT(G41:G52,L41:L52)</f>
        <v>0</v>
      </c>
      <c r="N41" s="1343"/>
      <c r="O41" s="1341">
        <f>SUMPRODUCT(G41:G52,N41:N52)</f>
        <v>0</v>
      </c>
      <c r="P41" s="1355"/>
      <c r="Q41" s="1343"/>
      <c r="R41" s="1341">
        <f>SUMPRODUCT(G41:G52,Q41:Q52)</f>
        <v>0</v>
      </c>
      <c r="S41" s="1343"/>
      <c r="T41" s="1341">
        <f>SUMPRODUCT(G41:G52,S41:S52)</f>
        <v>0</v>
      </c>
      <c r="U41" s="1355"/>
      <c r="V41" s="1343"/>
      <c r="W41" s="1341">
        <f>SUMPRODUCT(G41:G52,V41:V52)</f>
        <v>0</v>
      </c>
      <c r="X41" s="1343"/>
      <c r="Y41" s="1341">
        <f>SUMPRODUCT(G41:G52,X41:X52)</f>
        <v>0</v>
      </c>
      <c r="Z41" s="1355"/>
    </row>
    <row r="42" spans="1:26" s="237" customFormat="1" ht="24.75" customHeight="1" x14ac:dyDescent="0.25">
      <c r="A42" s="1350"/>
      <c r="B42" s="1358"/>
      <c r="C42" s="1342"/>
      <c r="D42" s="1328"/>
      <c r="E42" s="1348"/>
      <c r="F42" s="1346"/>
      <c r="G42" s="1344"/>
      <c r="H42" s="234" t="s">
        <v>730</v>
      </c>
      <c r="I42" s="233"/>
      <c r="J42" s="233"/>
      <c r="K42" s="233"/>
      <c r="L42" s="1344"/>
      <c r="M42" s="1342"/>
      <c r="N42" s="1344"/>
      <c r="O42" s="1342"/>
      <c r="P42" s="1356"/>
      <c r="Q42" s="1344"/>
      <c r="R42" s="1342"/>
      <c r="S42" s="1344"/>
      <c r="T42" s="1342"/>
      <c r="U42" s="1356"/>
      <c r="V42" s="1344"/>
      <c r="W42" s="1342"/>
      <c r="X42" s="1344"/>
      <c r="Y42" s="1342"/>
      <c r="Z42" s="1356"/>
    </row>
    <row r="43" spans="1:26" s="237" customFormat="1" ht="30" customHeight="1" x14ac:dyDescent="0.25">
      <c r="A43" s="1350"/>
      <c r="B43" s="1358"/>
      <c r="C43" s="1342"/>
      <c r="D43" s="1328"/>
      <c r="E43" s="1347" t="s">
        <v>731</v>
      </c>
      <c r="F43" s="1345" t="s">
        <v>1218</v>
      </c>
      <c r="G43" s="1343">
        <v>0.08</v>
      </c>
      <c r="H43" s="234" t="s">
        <v>208</v>
      </c>
      <c r="I43" s="236">
        <v>46024</v>
      </c>
      <c r="J43" s="236">
        <v>46387</v>
      </c>
      <c r="K43" s="235">
        <f>IF(OR(ISERROR(J43-I43),I43=0,J43=0)," ",J43-I43)</f>
        <v>363</v>
      </c>
      <c r="L43" s="1343"/>
      <c r="M43" s="1342"/>
      <c r="N43" s="1343"/>
      <c r="O43" s="1342"/>
      <c r="P43" s="1355"/>
      <c r="Q43" s="1343"/>
      <c r="R43" s="1342"/>
      <c r="S43" s="1343"/>
      <c r="T43" s="1342"/>
      <c r="U43" s="1355"/>
      <c r="V43" s="1343"/>
      <c r="W43" s="1342"/>
      <c r="X43" s="1343"/>
      <c r="Y43" s="1342"/>
      <c r="Z43" s="1355"/>
    </row>
    <row r="44" spans="1:26" s="237" customFormat="1" ht="12.75" customHeight="1" x14ac:dyDescent="0.25">
      <c r="A44" s="1350"/>
      <c r="B44" s="1358"/>
      <c r="C44" s="1342"/>
      <c r="D44" s="1328"/>
      <c r="E44" s="1348"/>
      <c r="F44" s="1346"/>
      <c r="G44" s="1344"/>
      <c r="H44" s="234" t="s">
        <v>730</v>
      </c>
      <c r="I44" s="233"/>
      <c r="J44" s="233"/>
      <c r="K44" s="233"/>
      <c r="L44" s="1344"/>
      <c r="M44" s="1342"/>
      <c r="N44" s="1344"/>
      <c r="O44" s="1342"/>
      <c r="P44" s="1356"/>
      <c r="Q44" s="1344"/>
      <c r="R44" s="1342"/>
      <c r="S44" s="1344"/>
      <c r="T44" s="1342"/>
      <c r="U44" s="1356"/>
      <c r="V44" s="1344"/>
      <c r="W44" s="1342"/>
      <c r="X44" s="1344"/>
      <c r="Y44" s="1342"/>
      <c r="Z44" s="1356"/>
    </row>
    <row r="45" spans="1:26" s="237" customFormat="1" ht="30" customHeight="1" x14ac:dyDescent="0.25">
      <c r="A45" s="1350"/>
      <c r="B45" s="1358"/>
      <c r="C45" s="1342"/>
      <c r="D45" s="1328"/>
      <c r="E45" s="1347" t="s">
        <v>732</v>
      </c>
      <c r="F45" s="1345" t="s">
        <v>1217</v>
      </c>
      <c r="G45" s="1343">
        <v>0.08</v>
      </c>
      <c r="H45" s="234" t="s">
        <v>208</v>
      </c>
      <c r="I45" s="236">
        <v>46024</v>
      </c>
      <c r="J45" s="236">
        <v>46387</v>
      </c>
      <c r="K45" s="235">
        <f>IF(OR(ISERROR(J45-I45),I45=0,J45=0)," ",J45-I45)</f>
        <v>363</v>
      </c>
      <c r="L45" s="1343"/>
      <c r="M45" s="1342"/>
      <c r="N45" s="1343"/>
      <c r="O45" s="1342"/>
      <c r="P45" s="1355"/>
      <c r="Q45" s="1343"/>
      <c r="R45" s="1342"/>
      <c r="S45" s="1343"/>
      <c r="T45" s="1342"/>
      <c r="U45" s="1355"/>
      <c r="V45" s="1343"/>
      <c r="W45" s="1342"/>
      <c r="X45" s="1343"/>
      <c r="Y45" s="1342"/>
      <c r="Z45" s="1355"/>
    </row>
    <row r="46" spans="1:26" s="237" customFormat="1" ht="12.75" customHeight="1" x14ac:dyDescent="0.25">
      <c r="A46" s="1350"/>
      <c r="B46" s="1358"/>
      <c r="C46" s="1342"/>
      <c r="D46" s="1328"/>
      <c r="E46" s="1348"/>
      <c r="F46" s="1346"/>
      <c r="G46" s="1344"/>
      <c r="H46" s="234" t="s">
        <v>730</v>
      </c>
      <c r="I46" s="233"/>
      <c r="J46" s="233"/>
      <c r="K46" s="233"/>
      <c r="L46" s="1344"/>
      <c r="M46" s="1342"/>
      <c r="N46" s="1344"/>
      <c r="O46" s="1342"/>
      <c r="P46" s="1356"/>
      <c r="Q46" s="1344"/>
      <c r="R46" s="1342"/>
      <c r="S46" s="1344"/>
      <c r="T46" s="1342"/>
      <c r="U46" s="1356"/>
      <c r="V46" s="1344"/>
      <c r="W46" s="1342"/>
      <c r="X46" s="1344"/>
      <c r="Y46" s="1342"/>
      <c r="Z46" s="1356"/>
    </row>
    <row r="47" spans="1:26" s="237" customFormat="1" ht="30" customHeight="1" x14ac:dyDescent="0.25">
      <c r="A47" s="1350"/>
      <c r="B47" s="1358"/>
      <c r="C47" s="1342"/>
      <c r="D47" s="1328"/>
      <c r="E47" s="1347" t="s">
        <v>733</v>
      </c>
      <c r="F47" s="1345" t="s">
        <v>1216</v>
      </c>
      <c r="G47" s="1343">
        <v>0.09</v>
      </c>
      <c r="H47" s="234" t="s">
        <v>208</v>
      </c>
      <c r="I47" s="236">
        <v>46024</v>
      </c>
      <c r="J47" s="236">
        <v>46387</v>
      </c>
      <c r="K47" s="235">
        <f>IF(OR(ISERROR(J47-I47),I47=0,J47=0)," ",J47-I47)</f>
        <v>363</v>
      </c>
      <c r="L47" s="1343"/>
      <c r="M47" s="1342"/>
      <c r="N47" s="1343"/>
      <c r="O47" s="1342"/>
      <c r="P47" s="1355"/>
      <c r="Q47" s="1343"/>
      <c r="R47" s="1342"/>
      <c r="S47" s="1343"/>
      <c r="T47" s="1342"/>
      <c r="U47" s="1355"/>
      <c r="V47" s="1343"/>
      <c r="W47" s="1342"/>
      <c r="X47" s="1343"/>
      <c r="Y47" s="1342"/>
      <c r="Z47" s="1355"/>
    </row>
    <row r="48" spans="1:26" s="237" customFormat="1" ht="12.75" customHeight="1" x14ac:dyDescent="0.25">
      <c r="A48" s="1350"/>
      <c r="B48" s="1358"/>
      <c r="C48" s="1342"/>
      <c r="D48" s="1328"/>
      <c r="E48" s="1348"/>
      <c r="F48" s="1346"/>
      <c r="G48" s="1344"/>
      <c r="H48" s="234" t="s">
        <v>730</v>
      </c>
      <c r="I48" s="233"/>
      <c r="J48" s="233"/>
      <c r="K48" s="233"/>
      <c r="L48" s="1344"/>
      <c r="M48" s="1342"/>
      <c r="N48" s="1344"/>
      <c r="O48" s="1342"/>
      <c r="P48" s="1356"/>
      <c r="Q48" s="1344"/>
      <c r="R48" s="1342"/>
      <c r="S48" s="1344"/>
      <c r="T48" s="1342"/>
      <c r="U48" s="1356"/>
      <c r="V48" s="1344"/>
      <c r="W48" s="1342"/>
      <c r="X48" s="1344"/>
      <c r="Y48" s="1342"/>
      <c r="Z48" s="1356"/>
    </row>
    <row r="49" spans="1:26" s="237" customFormat="1" ht="30" customHeight="1" x14ac:dyDescent="0.25">
      <c r="A49" s="1350"/>
      <c r="B49" s="1358"/>
      <c r="C49" s="1342"/>
      <c r="D49" s="1328"/>
      <c r="E49" s="1347" t="s">
        <v>734</v>
      </c>
      <c r="F49" s="1345" t="s">
        <v>1215</v>
      </c>
      <c r="G49" s="1343">
        <v>0.08</v>
      </c>
      <c r="H49" s="234" t="s">
        <v>208</v>
      </c>
      <c r="I49" s="236">
        <v>46024</v>
      </c>
      <c r="J49" s="236">
        <v>46387</v>
      </c>
      <c r="K49" s="235">
        <f>IF(OR(ISERROR(J49-I49),I49=0,J49=0)," ",J49-I49)</f>
        <v>363</v>
      </c>
      <c r="L49" s="1343"/>
      <c r="M49" s="1342"/>
      <c r="N49" s="1343"/>
      <c r="O49" s="1342"/>
      <c r="P49" s="1355"/>
      <c r="Q49" s="1343"/>
      <c r="R49" s="1342"/>
      <c r="S49" s="1343"/>
      <c r="T49" s="1342"/>
      <c r="U49" s="1355"/>
      <c r="V49" s="1343"/>
      <c r="W49" s="1342"/>
      <c r="X49" s="1343"/>
      <c r="Y49" s="1342"/>
      <c r="Z49" s="1355"/>
    </row>
    <row r="50" spans="1:26" s="237" customFormat="1" ht="12.75" customHeight="1" x14ac:dyDescent="0.25">
      <c r="A50" s="1350"/>
      <c r="B50" s="1358"/>
      <c r="C50" s="1342"/>
      <c r="D50" s="1328"/>
      <c r="E50" s="1348"/>
      <c r="F50" s="1346"/>
      <c r="G50" s="1344"/>
      <c r="H50" s="234" t="s">
        <v>730</v>
      </c>
      <c r="I50" s="233"/>
      <c r="J50" s="233"/>
      <c r="K50" s="233"/>
      <c r="L50" s="1344"/>
      <c r="M50" s="1342"/>
      <c r="N50" s="1344"/>
      <c r="O50" s="1342"/>
      <c r="P50" s="1356"/>
      <c r="Q50" s="1344"/>
      <c r="R50" s="1342"/>
      <c r="S50" s="1344"/>
      <c r="T50" s="1342"/>
      <c r="U50" s="1356"/>
      <c r="V50" s="1344"/>
      <c r="W50" s="1342"/>
      <c r="X50" s="1344"/>
      <c r="Y50" s="1342"/>
      <c r="Z50" s="1356"/>
    </row>
    <row r="51" spans="1:26" s="237" customFormat="1" ht="30" customHeight="1" x14ac:dyDescent="0.25">
      <c r="A51" s="1350"/>
      <c r="B51" s="1358"/>
      <c r="C51" s="1342"/>
      <c r="D51" s="1328"/>
      <c r="E51" s="1347" t="s">
        <v>735</v>
      </c>
      <c r="F51" s="1345" t="s">
        <v>1214</v>
      </c>
      <c r="G51" s="1343">
        <v>0.09</v>
      </c>
      <c r="H51" s="234" t="s">
        <v>208</v>
      </c>
      <c r="I51" s="236">
        <v>46024</v>
      </c>
      <c r="J51" s="236">
        <v>46387</v>
      </c>
      <c r="K51" s="235">
        <f>IF(OR(ISERROR(J51-I51),I51=0,J51=0)," ",J51-I51)</f>
        <v>363</v>
      </c>
      <c r="L51" s="1343"/>
      <c r="M51" s="1342"/>
      <c r="N51" s="1343"/>
      <c r="O51" s="1342"/>
      <c r="P51" s="1355"/>
      <c r="Q51" s="1343"/>
      <c r="R51" s="1342"/>
      <c r="S51" s="1343"/>
      <c r="T51" s="1342"/>
      <c r="U51" s="1355"/>
      <c r="V51" s="1343"/>
      <c r="W51" s="1342"/>
      <c r="X51" s="1343"/>
      <c r="Y51" s="1342"/>
      <c r="Z51" s="1355"/>
    </row>
    <row r="52" spans="1:26" s="237" customFormat="1" ht="12.75" customHeight="1" x14ac:dyDescent="0.25">
      <c r="A52" s="1350"/>
      <c r="B52" s="1359"/>
      <c r="C52" s="1342"/>
      <c r="D52" s="1328"/>
      <c r="E52" s="1348"/>
      <c r="F52" s="1346"/>
      <c r="G52" s="1344"/>
      <c r="H52" s="234" t="s">
        <v>730</v>
      </c>
      <c r="I52" s="233"/>
      <c r="J52" s="233"/>
      <c r="K52" s="233"/>
      <c r="L52" s="1344"/>
      <c r="M52" s="1342"/>
      <c r="N52" s="1344"/>
      <c r="O52" s="1342"/>
      <c r="P52" s="1356"/>
      <c r="Q52" s="1344"/>
      <c r="R52" s="1342"/>
      <c r="S52" s="1344"/>
      <c r="T52" s="1342"/>
      <c r="U52" s="1356"/>
      <c r="V52" s="1344"/>
      <c r="W52" s="1342"/>
      <c r="X52" s="1344"/>
      <c r="Y52" s="1342"/>
      <c r="Z52" s="1356"/>
    </row>
    <row r="53" spans="1:26" ht="23.25" customHeight="1" x14ac:dyDescent="0.2">
      <c r="A53" s="711">
        <v>2</v>
      </c>
      <c r="B53" s="736" t="s">
        <v>1213</v>
      </c>
      <c r="C53" s="693">
        <v>0.5</v>
      </c>
      <c r="D53" s="716" t="s">
        <v>1212</v>
      </c>
      <c r="E53" s="1347" t="s">
        <v>737</v>
      </c>
      <c r="F53" s="1345" t="s">
        <v>1211</v>
      </c>
      <c r="G53" s="1343">
        <v>0.15</v>
      </c>
      <c r="H53" s="234" t="s">
        <v>208</v>
      </c>
      <c r="I53" s="236">
        <v>46024</v>
      </c>
      <c r="J53" s="236">
        <v>46387</v>
      </c>
      <c r="K53" s="235">
        <f>IF(OR(ISERROR(J53-I53),I53=0,J53=0)," ",J53-I53)</f>
        <v>363</v>
      </c>
      <c r="L53" s="1343"/>
      <c r="M53" s="693">
        <f>SUMPRODUCT(G53:G60,L53:L60)</f>
        <v>0</v>
      </c>
      <c r="N53" s="1343"/>
      <c r="O53" s="693">
        <f>SUMPRODUCT(G53:G60,N53:N60)</f>
        <v>0</v>
      </c>
      <c r="P53" s="1355"/>
      <c r="Q53" s="1343"/>
      <c r="R53" s="693">
        <f>SUMPRODUCT(G53:G60,Q53:Q60)</f>
        <v>0</v>
      </c>
      <c r="S53" s="1343"/>
      <c r="T53" s="693">
        <f>SUMPRODUCT(G53:G60,S53:S60)</f>
        <v>0</v>
      </c>
      <c r="U53" s="1355"/>
      <c r="V53" s="1343"/>
      <c r="W53" s="693">
        <f>SUMPRODUCT(G53:G60,V53:V60)</f>
        <v>0</v>
      </c>
      <c r="X53" s="1343"/>
      <c r="Y53" s="693">
        <f>SUMPRODUCT(G53:G60,X53:X60)</f>
        <v>0</v>
      </c>
      <c r="Z53" s="1355"/>
    </row>
    <row r="54" spans="1:26" ht="35.25" customHeight="1" x14ac:dyDescent="0.2">
      <c r="A54" s="711"/>
      <c r="B54" s="736"/>
      <c r="C54" s="693"/>
      <c r="D54" s="716"/>
      <c r="E54" s="1348"/>
      <c r="F54" s="1346"/>
      <c r="G54" s="1344"/>
      <c r="H54" s="234" t="s">
        <v>730</v>
      </c>
      <c r="I54" s="233"/>
      <c r="J54" s="233"/>
      <c r="K54" s="233"/>
      <c r="L54" s="1344"/>
      <c r="M54" s="694"/>
      <c r="N54" s="1344"/>
      <c r="O54" s="694"/>
      <c r="P54" s="1356"/>
      <c r="Q54" s="1344"/>
      <c r="R54" s="694"/>
      <c r="S54" s="1344"/>
      <c r="T54" s="694"/>
      <c r="U54" s="1356"/>
      <c r="V54" s="1344"/>
      <c r="W54" s="694"/>
      <c r="X54" s="1344"/>
      <c r="Y54" s="694"/>
      <c r="Z54" s="1356"/>
    </row>
    <row r="55" spans="1:26" ht="23.25" customHeight="1" x14ac:dyDescent="0.2">
      <c r="A55" s="711"/>
      <c r="B55" s="736"/>
      <c r="C55" s="693"/>
      <c r="D55" s="716"/>
      <c r="E55" s="711" t="s">
        <v>738</v>
      </c>
      <c r="F55" s="705" t="s">
        <v>1210</v>
      </c>
      <c r="G55" s="1338">
        <v>0.1</v>
      </c>
      <c r="H55" s="234" t="s">
        <v>208</v>
      </c>
      <c r="I55" s="236">
        <v>46024</v>
      </c>
      <c r="J55" s="236">
        <v>46387</v>
      </c>
      <c r="K55" s="235">
        <f>IF(OR(ISERROR(J55-I55),I55=0,J55=0)," ",J55-I55)</f>
        <v>363</v>
      </c>
      <c r="L55" s="1338"/>
      <c r="M55" s="694"/>
      <c r="N55" s="1338"/>
      <c r="O55" s="694"/>
      <c r="P55" s="1351"/>
      <c r="Q55" s="1338"/>
      <c r="R55" s="694"/>
      <c r="S55" s="1338"/>
      <c r="T55" s="694"/>
      <c r="U55" s="1351"/>
      <c r="V55" s="1338"/>
      <c r="W55" s="694"/>
      <c r="X55" s="1338"/>
      <c r="Y55" s="694"/>
      <c r="Z55" s="1351"/>
    </row>
    <row r="56" spans="1:26" ht="35.25" customHeight="1" x14ac:dyDescent="0.2">
      <c r="A56" s="711"/>
      <c r="B56" s="736"/>
      <c r="C56" s="693"/>
      <c r="D56" s="716"/>
      <c r="E56" s="711"/>
      <c r="F56" s="705"/>
      <c r="G56" s="1338"/>
      <c r="H56" s="234" t="s">
        <v>730</v>
      </c>
      <c r="I56" s="233"/>
      <c r="J56" s="233"/>
      <c r="K56" s="233"/>
      <c r="L56" s="1338"/>
      <c r="M56" s="694"/>
      <c r="N56" s="1338"/>
      <c r="O56" s="694"/>
      <c r="P56" s="1351"/>
      <c r="Q56" s="1338"/>
      <c r="R56" s="694"/>
      <c r="S56" s="1338"/>
      <c r="T56" s="694"/>
      <c r="U56" s="1351"/>
      <c r="V56" s="1338"/>
      <c r="W56" s="694"/>
      <c r="X56" s="1338"/>
      <c r="Y56" s="694"/>
      <c r="Z56" s="1351"/>
    </row>
    <row r="57" spans="1:26" ht="23.25" customHeight="1" x14ac:dyDescent="0.2">
      <c r="A57" s="711"/>
      <c r="B57" s="736"/>
      <c r="C57" s="693"/>
      <c r="D57" s="716"/>
      <c r="E57" s="711" t="s">
        <v>739</v>
      </c>
      <c r="F57" s="705" t="s">
        <v>1209</v>
      </c>
      <c r="G57" s="1338">
        <v>0.15</v>
      </c>
      <c r="H57" s="234" t="s">
        <v>208</v>
      </c>
      <c r="I57" s="236">
        <v>46024</v>
      </c>
      <c r="J57" s="236">
        <v>46387</v>
      </c>
      <c r="K57" s="235">
        <f>IF(OR(ISERROR(J57-I57),I57=0,J57=0)," ",J57-I57)</f>
        <v>363</v>
      </c>
      <c r="L57" s="1338"/>
      <c r="M57" s="694"/>
      <c r="N57" s="1338"/>
      <c r="O57" s="694"/>
      <c r="P57" s="1351"/>
      <c r="Q57" s="1338"/>
      <c r="R57" s="694"/>
      <c r="S57" s="1338"/>
      <c r="T57" s="694"/>
      <c r="U57" s="1351"/>
      <c r="V57" s="1338"/>
      <c r="W57" s="694"/>
      <c r="X57" s="1338"/>
      <c r="Y57" s="694"/>
      <c r="Z57" s="1351"/>
    </row>
    <row r="58" spans="1:26" ht="30.75" customHeight="1" x14ac:dyDescent="0.2">
      <c r="A58" s="711"/>
      <c r="B58" s="736"/>
      <c r="C58" s="693"/>
      <c r="D58" s="716"/>
      <c r="E58" s="711"/>
      <c r="F58" s="705"/>
      <c r="G58" s="1338"/>
      <c r="H58" s="234" t="s">
        <v>730</v>
      </c>
      <c r="I58" s="233"/>
      <c r="J58" s="233"/>
      <c r="K58" s="233"/>
      <c r="L58" s="1338"/>
      <c r="M58" s="694"/>
      <c r="N58" s="1338"/>
      <c r="O58" s="694"/>
      <c r="P58" s="1351"/>
      <c r="Q58" s="1338"/>
      <c r="R58" s="694"/>
      <c r="S58" s="1338"/>
      <c r="T58" s="694"/>
      <c r="U58" s="1351"/>
      <c r="V58" s="1338"/>
      <c r="W58" s="694"/>
      <c r="X58" s="1338"/>
      <c r="Y58" s="694"/>
      <c r="Z58" s="1351"/>
    </row>
    <row r="59" spans="1:26" ht="23.25" customHeight="1" x14ac:dyDescent="0.2">
      <c r="A59" s="711"/>
      <c r="B59" s="736"/>
      <c r="C59" s="693"/>
      <c r="D59" s="716"/>
      <c r="E59" s="711" t="s">
        <v>740</v>
      </c>
      <c r="F59" s="705" t="s">
        <v>1208</v>
      </c>
      <c r="G59" s="1338">
        <v>0.1</v>
      </c>
      <c r="H59" s="234" t="s">
        <v>208</v>
      </c>
      <c r="I59" s="236">
        <v>46024</v>
      </c>
      <c r="J59" s="236">
        <v>46387</v>
      </c>
      <c r="K59" s="235">
        <f>IF(OR(ISERROR(J59-I59),I59=0,J59=0)," ",J59-I59)</f>
        <v>363</v>
      </c>
      <c r="L59" s="1338"/>
      <c r="M59" s="694"/>
      <c r="N59" s="1338"/>
      <c r="O59" s="694"/>
      <c r="P59" s="1351"/>
      <c r="Q59" s="1338"/>
      <c r="R59" s="694"/>
      <c r="S59" s="1338"/>
      <c r="T59" s="694"/>
      <c r="U59" s="1351"/>
      <c r="V59" s="1338"/>
      <c r="W59" s="694"/>
      <c r="X59" s="1338"/>
      <c r="Y59" s="694"/>
      <c r="Z59" s="1351"/>
    </row>
    <row r="60" spans="1:26" ht="30.75" customHeight="1" x14ac:dyDescent="0.2">
      <c r="A60" s="711"/>
      <c r="B60" s="736"/>
      <c r="C60" s="693"/>
      <c r="D60" s="716"/>
      <c r="E60" s="711"/>
      <c r="F60" s="705"/>
      <c r="G60" s="1338"/>
      <c r="H60" s="234" t="s">
        <v>730</v>
      </c>
      <c r="I60" s="233"/>
      <c r="J60" s="233"/>
      <c r="K60" s="233"/>
      <c r="L60" s="1338"/>
      <c r="M60" s="694"/>
      <c r="N60" s="1338"/>
      <c r="O60" s="694"/>
      <c r="P60" s="1351"/>
      <c r="Q60" s="1338"/>
      <c r="R60" s="694"/>
      <c r="S60" s="1338"/>
      <c r="T60" s="694"/>
      <c r="U60" s="1351"/>
      <c r="V60" s="1338"/>
      <c r="W60" s="694"/>
      <c r="X60" s="1338"/>
      <c r="Y60" s="694"/>
      <c r="Z60" s="1351"/>
    </row>
    <row r="61" spans="1:26" ht="20.100000000000001" customHeight="1" x14ac:dyDescent="0.2">
      <c r="B61" s="232"/>
      <c r="C61" s="231"/>
      <c r="D61" s="231"/>
      <c r="E61" s="230"/>
      <c r="F61" s="223"/>
      <c r="G61" s="223"/>
      <c r="H61" s="223"/>
      <c r="I61" s="222"/>
      <c r="J61" s="222"/>
      <c r="K61" s="222"/>
      <c r="P61" s="214"/>
      <c r="U61" s="214"/>
      <c r="Z61" s="214"/>
    </row>
    <row r="62" spans="1:26" ht="29.25" customHeight="1" x14ac:dyDescent="0.2">
      <c r="A62" s="227" t="s">
        <v>208</v>
      </c>
      <c r="B62" s="229" t="s">
        <v>812</v>
      </c>
      <c r="C62" s="228"/>
      <c r="D62" s="228"/>
      <c r="H62" s="223"/>
      <c r="I62" s="222"/>
      <c r="J62" s="222"/>
      <c r="K62" s="222"/>
      <c r="L62" s="695" t="s">
        <v>811</v>
      </c>
      <c r="M62" s="1339">
        <f>SUMPRODUCT(C41:C60,M41:M60)</f>
        <v>0</v>
      </c>
      <c r="N62" s="695" t="s">
        <v>810</v>
      </c>
      <c r="O62" s="1339">
        <f>SUMPRODUCT(C41:C60,O41:O60)</f>
        <v>0</v>
      </c>
      <c r="P62" s="214"/>
      <c r="Q62" s="695" t="s">
        <v>811</v>
      </c>
      <c r="R62" s="1339">
        <f>SUMPRODUCT(C41:C60,R41:R60)</f>
        <v>0</v>
      </c>
      <c r="S62" s="695" t="s">
        <v>810</v>
      </c>
      <c r="T62" s="1339">
        <f>SUMPRODUCT(C41:C60,T41:T60)</f>
        <v>0</v>
      </c>
      <c r="U62" s="214"/>
      <c r="V62" s="695" t="s">
        <v>811</v>
      </c>
      <c r="W62" s="1339">
        <f>SUMPRODUCT(C41:C60,W41:W60)</f>
        <v>0</v>
      </c>
      <c r="X62" s="695" t="s">
        <v>810</v>
      </c>
      <c r="Y62" s="1339">
        <f>SUMPRODUCT(C41:C60,Y41:Y60)</f>
        <v>0</v>
      </c>
      <c r="Z62" s="214"/>
    </row>
    <row r="63" spans="1:26" ht="29.25" customHeight="1" x14ac:dyDescent="0.2">
      <c r="A63" s="227" t="s">
        <v>730</v>
      </c>
      <c r="B63" s="226" t="s">
        <v>809</v>
      </c>
      <c r="C63" s="225"/>
      <c r="D63" s="225"/>
      <c r="J63" s="224"/>
      <c r="L63" s="696"/>
      <c r="M63" s="1340"/>
      <c r="N63" s="696"/>
      <c r="O63" s="1340"/>
      <c r="P63" s="214"/>
      <c r="Q63" s="696"/>
      <c r="R63" s="1340"/>
      <c r="S63" s="696"/>
      <c r="T63" s="1340"/>
      <c r="U63" s="214"/>
      <c r="V63" s="696"/>
      <c r="W63" s="1340"/>
      <c r="X63" s="696"/>
      <c r="Y63" s="1340"/>
      <c r="Z63" s="214"/>
    </row>
    <row r="64" spans="1:26" ht="12" customHeight="1" x14ac:dyDescent="0.2">
      <c r="A64" s="219"/>
      <c r="B64" s="219"/>
      <c r="C64" s="219"/>
      <c r="D64" s="219"/>
      <c r="E64" s="219"/>
      <c r="F64" s="219"/>
      <c r="G64" s="219"/>
      <c r="H64" s="223"/>
      <c r="I64" s="222"/>
      <c r="J64" s="222"/>
      <c r="K64" s="221"/>
      <c r="P64" s="214"/>
      <c r="U64" s="214"/>
      <c r="Z64" s="214"/>
    </row>
    <row r="65" spans="1:26" s="208" customFormat="1" ht="15" x14ac:dyDescent="0.25">
      <c r="B65" s="220"/>
      <c r="C65" s="197"/>
      <c r="D65" s="197"/>
      <c r="E65" s="219"/>
      <c r="F65" s="192"/>
      <c r="G65" s="192"/>
      <c r="H65" s="196"/>
      <c r="I65" s="195"/>
      <c r="J65" s="218"/>
      <c r="K65" s="217"/>
      <c r="L65" s="207"/>
      <c r="M65" s="207"/>
      <c r="Q65" s="207"/>
      <c r="R65" s="207"/>
      <c r="V65" s="207"/>
      <c r="W65" s="207"/>
    </row>
    <row r="66" spans="1:26" ht="15" x14ac:dyDescent="0.25">
      <c r="J66" s="218"/>
      <c r="K66" s="217"/>
      <c r="L66" s="207"/>
      <c r="M66" s="207"/>
      <c r="Q66" s="207"/>
      <c r="R66" s="207"/>
      <c r="V66" s="207"/>
      <c r="W66" s="207"/>
    </row>
    <row r="67" spans="1:26" ht="35.25" customHeight="1" x14ac:dyDescent="0.2">
      <c r="A67" s="1349" t="s">
        <v>808</v>
      </c>
      <c r="B67" s="1349"/>
      <c r="C67" s="1349"/>
      <c r="D67" s="1349"/>
      <c r="E67" s="1349"/>
      <c r="F67" s="1349"/>
      <c r="G67" s="1349"/>
      <c r="H67" s="1349"/>
      <c r="I67" s="1349"/>
      <c r="J67" s="1349"/>
      <c r="K67" s="1349"/>
      <c r="L67" s="1349"/>
      <c r="M67" s="1349"/>
      <c r="N67" s="1349"/>
      <c r="O67" s="1349"/>
      <c r="P67" s="1349"/>
      <c r="Q67" s="1349"/>
      <c r="R67" s="1349"/>
      <c r="S67" s="1349"/>
      <c r="T67" s="1349"/>
      <c r="U67" s="1349"/>
      <c r="V67" s="1349"/>
      <c r="W67" s="1349"/>
      <c r="X67" s="1349"/>
      <c r="Y67" s="1349"/>
      <c r="Z67" s="1349"/>
    </row>
    <row r="68" spans="1:26" ht="15" x14ac:dyDescent="0.2">
      <c r="E68" s="193"/>
      <c r="F68" s="193"/>
      <c r="H68" s="214"/>
      <c r="I68" s="214"/>
      <c r="J68" s="213"/>
      <c r="K68" s="192"/>
      <c r="L68" s="192"/>
      <c r="Q68" s="192"/>
      <c r="V68" s="192"/>
    </row>
    <row r="69" spans="1:26" ht="24.75" customHeight="1" x14ac:dyDescent="0.2">
      <c r="B69" s="689" t="s">
        <v>414</v>
      </c>
      <c r="C69" s="691" t="s">
        <v>807</v>
      </c>
      <c r="D69" s="692"/>
      <c r="F69" s="193"/>
      <c r="H69" s="214"/>
      <c r="I69" s="214"/>
      <c r="J69" s="213"/>
      <c r="K69" s="192"/>
      <c r="L69" s="192"/>
      <c r="P69" s="689" t="s">
        <v>414</v>
      </c>
      <c r="Q69" s="691" t="s">
        <v>806</v>
      </c>
      <c r="R69" s="692"/>
      <c r="V69" s="192"/>
    </row>
    <row r="70" spans="1:26" ht="45" customHeight="1" x14ac:dyDescent="0.25">
      <c r="B70" s="690"/>
      <c r="C70" s="204" t="s">
        <v>804</v>
      </c>
      <c r="D70" s="203" t="s">
        <v>803</v>
      </c>
      <c r="F70" s="215"/>
      <c r="H70" s="214"/>
      <c r="I70" s="209"/>
      <c r="J70" s="213"/>
      <c r="K70" s="192"/>
      <c r="L70" s="192"/>
      <c r="P70" s="690"/>
      <c r="Q70" s="204" t="s">
        <v>804</v>
      </c>
      <c r="R70" s="203" t="s">
        <v>803</v>
      </c>
      <c r="V70" s="192"/>
    </row>
    <row r="71" spans="1:26" ht="45" customHeight="1" x14ac:dyDescent="0.2">
      <c r="B71" s="201" t="s">
        <v>802</v>
      </c>
      <c r="C71" s="202">
        <f>$M$41</f>
        <v>0</v>
      </c>
      <c r="D71" s="202">
        <f>$O$41</f>
        <v>0</v>
      </c>
      <c r="F71" s="212"/>
      <c r="G71" s="212"/>
      <c r="H71" s="214"/>
      <c r="I71" s="216"/>
      <c r="J71" s="213"/>
      <c r="K71" s="192"/>
      <c r="L71" s="192"/>
      <c r="P71" s="201" t="s">
        <v>802</v>
      </c>
      <c r="Q71" s="202">
        <f>$R$41</f>
        <v>0</v>
      </c>
      <c r="R71" s="202">
        <f>$T$41</f>
        <v>0</v>
      </c>
      <c r="V71" s="192"/>
    </row>
    <row r="72" spans="1:26" ht="45" customHeight="1" x14ac:dyDescent="0.25">
      <c r="B72" s="201" t="s">
        <v>801</v>
      </c>
      <c r="C72" s="202">
        <f>$M$53</f>
        <v>0</v>
      </c>
      <c r="D72" s="202">
        <f>$O$53</f>
        <v>0</v>
      </c>
      <c r="F72" s="215"/>
      <c r="G72" s="215"/>
      <c r="H72" s="214"/>
      <c r="J72" s="213"/>
      <c r="K72" s="192"/>
      <c r="L72" s="192"/>
      <c r="P72" s="201" t="s">
        <v>801</v>
      </c>
      <c r="Q72" s="202">
        <f>$R$53</f>
        <v>0</v>
      </c>
      <c r="R72" s="202">
        <f>$T$53</f>
        <v>0</v>
      </c>
      <c r="V72" s="192"/>
    </row>
    <row r="73" spans="1:26" ht="45" customHeight="1" x14ac:dyDescent="0.25">
      <c r="B73" s="201" t="s">
        <v>800</v>
      </c>
      <c r="C73" s="202" t="e">
        <f>#REF!</f>
        <v>#REF!</v>
      </c>
      <c r="D73" s="202" t="e">
        <f>#REF!</f>
        <v>#REF!</v>
      </c>
      <c r="F73" s="215"/>
      <c r="G73" s="215"/>
      <c r="H73" s="214"/>
      <c r="I73" s="209"/>
      <c r="J73" s="213"/>
      <c r="K73" s="192"/>
      <c r="L73" s="192"/>
      <c r="P73" s="201" t="s">
        <v>800</v>
      </c>
      <c r="Q73" s="202" t="e">
        <f>#REF!</f>
        <v>#REF!</v>
      </c>
      <c r="R73" s="202" t="e">
        <f>#REF!</f>
        <v>#REF!</v>
      </c>
      <c r="V73" s="192"/>
    </row>
    <row r="74" spans="1:26" ht="45" customHeight="1" x14ac:dyDescent="0.2">
      <c r="B74" s="201" t="s">
        <v>799</v>
      </c>
      <c r="C74" s="202" t="e">
        <f>#REF!</f>
        <v>#REF!</v>
      </c>
      <c r="D74" s="202" t="e">
        <f>#REF!</f>
        <v>#REF!</v>
      </c>
      <c r="F74" s="212"/>
      <c r="G74" s="212"/>
      <c r="H74" s="208"/>
      <c r="I74" s="211"/>
      <c r="J74" s="198"/>
      <c r="K74" s="208"/>
      <c r="L74" s="208"/>
      <c r="P74" s="201" t="s">
        <v>799</v>
      </c>
      <c r="Q74" s="202" t="e">
        <f>#REF!</f>
        <v>#REF!</v>
      </c>
      <c r="R74" s="202" t="e">
        <f>#REF!</f>
        <v>#REF!</v>
      </c>
      <c r="V74" s="208"/>
    </row>
    <row r="75" spans="1:26" ht="45" customHeight="1" x14ac:dyDescent="0.25">
      <c r="B75" s="201" t="s">
        <v>798</v>
      </c>
      <c r="C75" s="199" t="e">
        <f>#REF!</f>
        <v>#REF!</v>
      </c>
      <c r="D75" s="199" t="e">
        <f>#REF!</f>
        <v>#REF!</v>
      </c>
      <c r="E75" s="210"/>
      <c r="F75" s="210"/>
      <c r="G75" s="210"/>
      <c r="H75" s="192"/>
      <c r="I75" s="209"/>
      <c r="J75" s="198"/>
      <c r="K75" s="192"/>
      <c r="L75" s="192"/>
      <c r="P75" s="201" t="s">
        <v>798</v>
      </c>
      <c r="Q75" s="199" t="e">
        <f>#REF!</f>
        <v>#REF!</v>
      </c>
      <c r="R75" s="199" t="e">
        <f>#REF!</f>
        <v>#REF!</v>
      </c>
      <c r="V75" s="192"/>
    </row>
    <row r="76" spans="1:26" ht="45" customHeight="1" x14ac:dyDescent="0.25">
      <c r="B76" s="201" t="s">
        <v>797</v>
      </c>
      <c r="C76" s="199" t="e">
        <f>#REF!</f>
        <v>#REF!</v>
      </c>
      <c r="D76" s="199" t="e">
        <f>#REF!</f>
        <v>#REF!</v>
      </c>
      <c r="E76" s="207"/>
      <c r="F76" s="207"/>
      <c r="G76" s="207"/>
      <c r="H76" s="208"/>
      <c r="I76" s="209"/>
      <c r="J76" s="198"/>
      <c r="K76" s="208"/>
      <c r="L76" s="208"/>
      <c r="P76" s="201" t="s">
        <v>797</v>
      </c>
      <c r="Q76" s="199" t="e">
        <f>#REF!</f>
        <v>#REF!</v>
      </c>
      <c r="R76" s="199" t="e">
        <f>#REF!</f>
        <v>#REF!</v>
      </c>
      <c r="V76" s="208"/>
    </row>
    <row r="77" spans="1:26" ht="45" customHeight="1" x14ac:dyDescent="0.25">
      <c r="B77" s="200" t="s">
        <v>796</v>
      </c>
      <c r="C77" s="199">
        <f>$M$62</f>
        <v>0</v>
      </c>
      <c r="D77" s="199">
        <f>$O$62</f>
        <v>0</v>
      </c>
      <c r="E77" s="207"/>
      <c r="F77" s="207"/>
      <c r="G77" s="207"/>
      <c r="H77" s="192"/>
      <c r="J77" s="198"/>
      <c r="K77" s="192"/>
      <c r="L77" s="192"/>
      <c r="P77" s="200" t="s">
        <v>796</v>
      </c>
      <c r="Q77" s="199">
        <f>$R$62</f>
        <v>0</v>
      </c>
      <c r="R77" s="199">
        <f>$T$62</f>
        <v>0</v>
      </c>
      <c r="V77" s="192"/>
    </row>
    <row r="78" spans="1:26" ht="15.75" x14ac:dyDescent="0.25">
      <c r="E78" s="206"/>
      <c r="F78" s="206"/>
      <c r="G78" s="206"/>
      <c r="H78" s="192"/>
      <c r="I78" s="205"/>
      <c r="J78" s="198"/>
      <c r="K78" s="192"/>
      <c r="L78" s="192"/>
      <c r="Q78" s="192"/>
      <c r="V78" s="192"/>
    </row>
    <row r="79" spans="1:26" ht="15" x14ac:dyDescent="0.2">
      <c r="E79" s="193"/>
      <c r="F79" s="193"/>
      <c r="G79" s="193"/>
      <c r="H79" s="192"/>
      <c r="J79" s="198"/>
      <c r="K79" s="192"/>
      <c r="L79" s="192"/>
      <c r="Q79" s="192"/>
      <c r="V79" s="192"/>
    </row>
    <row r="80" spans="1:26" ht="15" x14ac:dyDescent="0.2">
      <c r="E80" s="193"/>
      <c r="F80" s="193"/>
      <c r="G80" s="193"/>
      <c r="H80" s="192"/>
      <c r="J80" s="198"/>
      <c r="K80" s="192"/>
      <c r="L80" s="192"/>
      <c r="Q80" s="192"/>
      <c r="V80" s="192"/>
    </row>
    <row r="81" spans="2:22" ht="15" x14ac:dyDescent="0.2">
      <c r="B81" s="193"/>
      <c r="C81" s="193"/>
      <c r="D81" s="193"/>
      <c r="E81" s="193"/>
      <c r="F81" s="193"/>
      <c r="G81" s="193"/>
      <c r="H81" s="192"/>
      <c r="J81" s="198"/>
      <c r="K81" s="192"/>
      <c r="L81" s="192"/>
      <c r="Q81" s="192"/>
      <c r="V81" s="192"/>
    </row>
    <row r="82" spans="2:22" ht="15" customHeight="1" x14ac:dyDescent="0.2">
      <c r="B82" s="193"/>
      <c r="C82" s="193"/>
      <c r="D82" s="193"/>
      <c r="E82" s="193"/>
      <c r="F82" s="193"/>
      <c r="G82" s="193"/>
      <c r="H82" s="192"/>
      <c r="J82" s="198"/>
      <c r="K82" s="192"/>
      <c r="L82" s="192"/>
      <c r="Q82" s="192"/>
      <c r="V82" s="192"/>
    </row>
    <row r="83" spans="2:22" ht="18" customHeight="1" x14ac:dyDescent="0.2">
      <c r="B83" s="689" t="s">
        <v>414</v>
      </c>
      <c r="C83" s="691" t="s">
        <v>805</v>
      </c>
      <c r="D83" s="692"/>
      <c r="E83" s="193"/>
      <c r="F83" s="193"/>
      <c r="G83" s="193"/>
      <c r="H83" s="192"/>
      <c r="J83" s="198"/>
      <c r="K83" s="192"/>
      <c r="L83" s="192"/>
      <c r="Q83" s="192"/>
      <c r="V83" s="192"/>
    </row>
    <row r="84" spans="2:22" ht="30" x14ac:dyDescent="0.2">
      <c r="B84" s="690"/>
      <c r="C84" s="204" t="s">
        <v>804</v>
      </c>
      <c r="D84" s="203" t="s">
        <v>803</v>
      </c>
      <c r="E84" s="193"/>
      <c r="F84" s="193"/>
      <c r="G84" s="193"/>
      <c r="H84" s="192"/>
      <c r="J84" s="198"/>
      <c r="K84" s="192"/>
      <c r="L84" s="192"/>
      <c r="Q84" s="192"/>
      <c r="V84" s="192"/>
    </row>
    <row r="85" spans="2:22" ht="57" customHeight="1" x14ac:dyDescent="0.2">
      <c r="B85" s="201" t="s">
        <v>802</v>
      </c>
      <c r="C85" s="202">
        <f>$W$41</f>
        <v>0</v>
      </c>
      <c r="D85" s="202">
        <f>$Y$41</f>
        <v>0</v>
      </c>
      <c r="E85" s="193"/>
      <c r="F85" s="193"/>
      <c r="G85" s="193"/>
      <c r="H85" s="192"/>
      <c r="J85" s="198"/>
      <c r="K85" s="192"/>
      <c r="L85" s="192"/>
      <c r="Q85" s="192"/>
      <c r="V85" s="192"/>
    </row>
    <row r="86" spans="2:22" ht="57" customHeight="1" x14ac:dyDescent="0.2">
      <c r="B86" s="201" t="s">
        <v>801</v>
      </c>
      <c r="C86" s="202">
        <f>$W$53</f>
        <v>0</v>
      </c>
      <c r="D86" s="202">
        <f>$Y$53</f>
        <v>0</v>
      </c>
      <c r="E86" s="193"/>
      <c r="F86" s="193"/>
      <c r="G86" s="193"/>
      <c r="H86" s="192"/>
      <c r="J86" s="198"/>
      <c r="K86" s="192"/>
      <c r="L86" s="192"/>
      <c r="Q86" s="192"/>
      <c r="V86" s="192"/>
    </row>
    <row r="87" spans="2:22" ht="57" customHeight="1" x14ac:dyDescent="0.2">
      <c r="B87" s="201" t="s">
        <v>800</v>
      </c>
      <c r="C87" s="202" t="e">
        <f>#REF!</f>
        <v>#REF!</v>
      </c>
      <c r="D87" s="202" t="e">
        <f>#REF!</f>
        <v>#REF!</v>
      </c>
      <c r="E87" s="193"/>
      <c r="F87" s="193"/>
      <c r="G87" s="193"/>
      <c r="H87" s="192"/>
      <c r="J87" s="198"/>
      <c r="K87" s="192"/>
      <c r="L87" s="192"/>
      <c r="Q87" s="192"/>
      <c r="V87" s="192"/>
    </row>
    <row r="88" spans="2:22" ht="57" customHeight="1" x14ac:dyDescent="0.2">
      <c r="B88" s="201" t="s">
        <v>799</v>
      </c>
      <c r="C88" s="202" t="e">
        <f>#REF!</f>
        <v>#REF!</v>
      </c>
      <c r="D88" s="202" t="e">
        <f>#REF!</f>
        <v>#REF!</v>
      </c>
      <c r="E88" s="193"/>
      <c r="F88" s="193"/>
      <c r="G88" s="193"/>
      <c r="H88" s="192"/>
      <c r="J88" s="198"/>
      <c r="K88" s="192"/>
      <c r="L88" s="192"/>
      <c r="Q88" s="192"/>
      <c r="V88" s="192"/>
    </row>
    <row r="89" spans="2:22" ht="57" customHeight="1" x14ac:dyDescent="0.2">
      <c r="B89" s="201" t="s">
        <v>798</v>
      </c>
      <c r="C89" s="199" t="e">
        <f>#REF!</f>
        <v>#REF!</v>
      </c>
      <c r="D89" s="199" t="e">
        <f>#REF!</f>
        <v>#REF!</v>
      </c>
      <c r="E89" s="193"/>
      <c r="F89" s="193"/>
      <c r="G89" s="193"/>
      <c r="H89" s="192"/>
      <c r="J89" s="198"/>
      <c r="K89" s="192"/>
      <c r="L89" s="192"/>
      <c r="Q89" s="192"/>
      <c r="V89" s="192"/>
    </row>
    <row r="90" spans="2:22" ht="57" customHeight="1" x14ac:dyDescent="0.2">
      <c r="B90" s="201" t="s">
        <v>797</v>
      </c>
      <c r="C90" s="199" t="e">
        <f>#REF!</f>
        <v>#REF!</v>
      </c>
      <c r="D90" s="199" t="e">
        <f>#REF!</f>
        <v>#REF!</v>
      </c>
      <c r="E90" s="193"/>
      <c r="F90" s="193"/>
      <c r="G90" s="193"/>
      <c r="H90" s="192"/>
      <c r="J90" s="198"/>
      <c r="K90" s="192"/>
      <c r="L90" s="192"/>
      <c r="Q90" s="192"/>
      <c r="V90" s="192"/>
    </row>
    <row r="91" spans="2:22" ht="57" customHeight="1" x14ac:dyDescent="0.2">
      <c r="B91" s="200" t="s">
        <v>796</v>
      </c>
      <c r="C91" s="199">
        <f>$W$62</f>
        <v>0</v>
      </c>
      <c r="D91" s="199">
        <f>$Y$62</f>
        <v>0</v>
      </c>
      <c r="E91" s="193"/>
      <c r="F91" s="193"/>
      <c r="G91" s="193"/>
      <c r="H91" s="192"/>
      <c r="J91" s="198"/>
      <c r="K91" s="192"/>
      <c r="L91" s="192"/>
      <c r="Q91" s="192"/>
      <c r="V91" s="192"/>
    </row>
    <row r="92" spans="2:22" ht="15" x14ac:dyDescent="0.2">
      <c r="B92" s="193"/>
      <c r="C92" s="193"/>
      <c r="D92" s="193"/>
      <c r="E92" s="193"/>
      <c r="F92" s="193"/>
      <c r="G92" s="193"/>
      <c r="H92" s="192"/>
      <c r="J92" s="198"/>
      <c r="K92" s="192"/>
      <c r="L92" s="192"/>
      <c r="Q92" s="192"/>
      <c r="V92" s="192"/>
    </row>
  </sheetData>
  <mergeCells count="188">
    <mergeCell ref="X57:X58"/>
    <mergeCell ref="W53:W60"/>
    <mergeCell ref="S59:S60"/>
    <mergeCell ref="V57:V58"/>
    <mergeCell ref="S57:S58"/>
    <mergeCell ref="U57:U58"/>
    <mergeCell ref="B83:B84"/>
    <mergeCell ref="C83:D83"/>
    <mergeCell ref="C69:D69"/>
    <mergeCell ref="B69:B70"/>
    <mergeCell ref="P69:P70"/>
    <mergeCell ref="Q69:R69"/>
    <mergeCell ref="V55:V56"/>
    <mergeCell ref="V59:V60"/>
    <mergeCell ref="V53:V54"/>
    <mergeCell ref="T53:T60"/>
    <mergeCell ref="U53:U54"/>
    <mergeCell ref="Q55:Q56"/>
    <mergeCell ref="S55:S56"/>
    <mergeCell ref="U55:U56"/>
    <mergeCell ref="R53:R60"/>
    <mergeCell ref="S53:S54"/>
    <mergeCell ref="P57:P58"/>
    <mergeCell ref="O53:O60"/>
    <mergeCell ref="B41:B52"/>
    <mergeCell ref="E49:E50"/>
    <mergeCell ref="E47:E48"/>
    <mergeCell ref="F47:F48"/>
    <mergeCell ref="G47:G48"/>
    <mergeCell ref="L47:L48"/>
    <mergeCell ref="E43:E44"/>
    <mergeCell ref="F43:F44"/>
    <mergeCell ref="G43:G44"/>
    <mergeCell ref="B16:Y19"/>
    <mergeCell ref="B20:Y20"/>
    <mergeCell ref="A33:Z33"/>
    <mergeCell ref="D35:Z35"/>
    <mergeCell ref="D36:Z36"/>
    <mergeCell ref="D25:Z25"/>
    <mergeCell ref="N43:N44"/>
    <mergeCell ref="P43:P44"/>
    <mergeCell ref="V62:V63"/>
    <mergeCell ref="W62:W63"/>
    <mergeCell ref="X62:X63"/>
    <mergeCell ref="Y62:Y63"/>
    <mergeCell ref="U43:U44"/>
    <mergeCell ref="V43:V44"/>
    <mergeCell ref="X43:X44"/>
    <mergeCell ref="Z43:Z44"/>
    <mergeCell ref="P47:P48"/>
    <mergeCell ref="F53:F54"/>
    <mergeCell ref="P53:P54"/>
    <mergeCell ref="P55:P56"/>
    <mergeCell ref="P41:P42"/>
    <mergeCell ref="P51:P52"/>
    <mergeCell ref="O41:O52"/>
    <mergeCell ref="Y41:Y52"/>
    <mergeCell ref="Z41:Z42"/>
    <mergeCell ref="U41:U42"/>
    <mergeCell ref="Z47:Z48"/>
    <mergeCell ref="Q51:Q52"/>
    <mergeCell ref="N51:N52"/>
    <mergeCell ref="T41:T52"/>
    <mergeCell ref="S41:S42"/>
    <mergeCell ref="R41:R52"/>
    <mergeCell ref="Q41:Q42"/>
    <mergeCell ref="N49:N50"/>
    <mergeCell ref="P49:P50"/>
    <mergeCell ref="Q43:Q44"/>
    <mergeCell ref="S43:S44"/>
    <mergeCell ref="Q47:Q48"/>
    <mergeCell ref="S47:S48"/>
    <mergeCell ref="U47:U48"/>
    <mergeCell ref="S49:S50"/>
    <mergeCell ref="U51:U52"/>
    <mergeCell ref="S51:S52"/>
    <mergeCell ref="U49:U50"/>
    <mergeCell ref="X41:X42"/>
    <mergeCell ref="V47:V48"/>
    <mergeCell ref="X47:X48"/>
    <mergeCell ref="V51:V52"/>
    <mergeCell ref="Z57:Z58"/>
    <mergeCell ref="F49:F50"/>
    <mergeCell ref="G49:G50"/>
    <mergeCell ref="L49:L50"/>
    <mergeCell ref="Q49:Q50"/>
    <mergeCell ref="V49:V50"/>
    <mergeCell ref="X49:X50"/>
    <mergeCell ref="Z49:Z50"/>
    <mergeCell ref="Q57:Q58"/>
    <mergeCell ref="X53:X54"/>
    <mergeCell ref="Y53:Y60"/>
    <mergeCell ref="Z53:Z54"/>
    <mergeCell ref="X55:X56"/>
    <mergeCell ref="Z55:Z56"/>
    <mergeCell ref="X59:X60"/>
    <mergeCell ref="Z59:Z60"/>
    <mergeCell ref="X51:X52"/>
    <mergeCell ref="Z51:Z52"/>
    <mergeCell ref="U59:U60"/>
    <mergeCell ref="Q59:Q60"/>
    <mergeCell ref="Q53:Q54"/>
    <mergeCell ref="M41:M52"/>
    <mergeCell ref="M53:M60"/>
    <mergeCell ref="P59:P60"/>
    <mergeCell ref="W41:W52"/>
    <mergeCell ref="Q62:Q63"/>
    <mergeCell ref="R62:R63"/>
    <mergeCell ref="S62:S63"/>
    <mergeCell ref="T62:T63"/>
    <mergeCell ref="Z16:Z20"/>
    <mergeCell ref="V39:Z39"/>
    <mergeCell ref="V41:V42"/>
    <mergeCell ref="D27:Z27"/>
    <mergeCell ref="D29:Q29"/>
    <mergeCell ref="D31:Q31"/>
    <mergeCell ref="E45:E46"/>
    <mergeCell ref="F45:F46"/>
    <mergeCell ref="G45:G46"/>
    <mergeCell ref="L45:L46"/>
    <mergeCell ref="N45:N46"/>
    <mergeCell ref="P45:P46"/>
    <mergeCell ref="Q45:Q46"/>
    <mergeCell ref="S45:S46"/>
    <mergeCell ref="U45:U46"/>
    <mergeCell ref="V45:V46"/>
    <mergeCell ref="X45:X46"/>
    <mergeCell ref="Z45:Z46"/>
    <mergeCell ref="Q39:U39"/>
    <mergeCell ref="L39:P39"/>
    <mergeCell ref="A39:K39"/>
    <mergeCell ref="A31:C31"/>
    <mergeCell ref="R31:V31"/>
    <mergeCell ref="W31:Z31"/>
    <mergeCell ref="A35:C35"/>
    <mergeCell ref="A36:C36"/>
    <mergeCell ref="A23:C23"/>
    <mergeCell ref="A25:C25"/>
    <mergeCell ref="R29:V29"/>
    <mergeCell ref="D23:Q23"/>
    <mergeCell ref="A29:C29"/>
    <mergeCell ref="W29:Z29"/>
    <mergeCell ref="W23:Z23"/>
    <mergeCell ref="L43:L44"/>
    <mergeCell ref="N55:N56"/>
    <mergeCell ref="L62:L63"/>
    <mergeCell ref="N62:N63"/>
    <mergeCell ref="O62:O63"/>
    <mergeCell ref="L41:L42"/>
    <mergeCell ref="L51:L52"/>
    <mergeCell ref="N53:N54"/>
    <mergeCell ref="C41:C52"/>
    <mergeCell ref="E59:E60"/>
    <mergeCell ref="F59:F60"/>
    <mergeCell ref="G59:G60"/>
    <mergeCell ref="L59:L60"/>
    <mergeCell ref="N59:N60"/>
    <mergeCell ref="E57:E58"/>
    <mergeCell ref="F57:F58"/>
    <mergeCell ref="G57:G58"/>
    <mergeCell ref="L57:L58"/>
    <mergeCell ref="N57:N58"/>
    <mergeCell ref="N41:N42"/>
    <mergeCell ref="N47:N48"/>
    <mergeCell ref="C2:Z11"/>
    <mergeCell ref="A67:Z67"/>
    <mergeCell ref="A27:C27"/>
    <mergeCell ref="R23:V23"/>
    <mergeCell ref="A41:A52"/>
    <mergeCell ref="A53:A60"/>
    <mergeCell ref="G41:G42"/>
    <mergeCell ref="E53:E54"/>
    <mergeCell ref="F55:F56"/>
    <mergeCell ref="G53:G54"/>
    <mergeCell ref="E55:E56"/>
    <mergeCell ref="B53:B60"/>
    <mergeCell ref="D41:D52"/>
    <mergeCell ref="C53:C60"/>
    <mergeCell ref="D53:D60"/>
    <mergeCell ref="E41:E42"/>
    <mergeCell ref="E51:E52"/>
    <mergeCell ref="M62:M63"/>
    <mergeCell ref="G55:G56"/>
    <mergeCell ref="F41:F42"/>
    <mergeCell ref="F51:F52"/>
    <mergeCell ref="L55:L56"/>
    <mergeCell ref="L53:L54"/>
    <mergeCell ref="G51:G52"/>
  </mergeCells>
  <printOptions horizontalCentered="1" verticalCentered="1"/>
  <pageMargins left="0.25" right="0.25" top="0.75" bottom="0.75" header="0.3" footer="0.3"/>
  <pageSetup paperSize="8" scale="32"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errorStyle="warning" allowBlank="1" showInputMessage="1" showErrorMessage="1" errorTitle="NO MODIFICAR FORMULA" error="no debe cambiar la formula.  No digite nada aquí">
          <xm:sqref>I41:J41 JE41:JF41 TA41:TB41 ACW41:ACX41 AMS41:AMT41 AWO41:AWP41 BGK41:BGL41 BQG41:BQH41 CAC41:CAD41 CJY41:CJZ41 CTU41:CTV41 DDQ41:DDR41 DNM41:DNN41 DXI41:DXJ41 EHE41:EHF41 ERA41:ERB41 FAW41:FAX41 FKS41:FKT41 FUO41:FUP41 GEK41:GEL41 GOG41:GOH41 GYC41:GYD41 HHY41:HHZ41 HRU41:HRV41 IBQ41:IBR41 ILM41:ILN41 IVI41:IVJ41 JFE41:JFF41 JPA41:JPB41 JYW41:JYX41 KIS41:KIT41 KSO41:KSP41 LCK41:LCL41 LMG41:LMH41 LWC41:LWD41 MFY41:MFZ41 MPU41:MPV41 MZQ41:MZR41 NJM41:NJN41 NTI41:NTJ41 ODE41:ODF41 ONA41:ONB41 OWW41:OWX41 PGS41:PGT41 PQO41:PQP41 QAK41:QAL41 QKG41:QKH41 QUC41:QUD41 RDY41:RDZ41 RNU41:RNV41 RXQ41:RXR41 SHM41:SHN41 SRI41:SRJ41 TBE41:TBF41 TLA41:TLB41 TUW41:TUX41 UES41:UET41 UOO41:UOP41 UYK41:UYL41 VIG41:VIH41 VSC41:VSD41 WBY41:WBZ41 WLU41:WLV41 WVQ41:WVR41 I65577:J65577 JE65577:JF65577 TA65577:TB65577 ACW65577:ACX65577 AMS65577:AMT65577 AWO65577:AWP65577 BGK65577:BGL65577 BQG65577:BQH65577 CAC65577:CAD65577 CJY65577:CJZ65577 CTU65577:CTV65577 DDQ65577:DDR65577 DNM65577:DNN65577 DXI65577:DXJ65577 EHE65577:EHF65577 ERA65577:ERB65577 FAW65577:FAX65577 FKS65577:FKT65577 FUO65577:FUP65577 GEK65577:GEL65577 GOG65577:GOH65577 GYC65577:GYD65577 HHY65577:HHZ65577 HRU65577:HRV65577 IBQ65577:IBR65577 ILM65577:ILN65577 IVI65577:IVJ65577 JFE65577:JFF65577 JPA65577:JPB65577 JYW65577:JYX65577 KIS65577:KIT65577 KSO65577:KSP65577 LCK65577:LCL65577 LMG65577:LMH65577 LWC65577:LWD65577 MFY65577:MFZ65577 MPU65577:MPV65577 MZQ65577:MZR65577 NJM65577:NJN65577 NTI65577:NTJ65577 ODE65577:ODF65577 ONA65577:ONB65577 OWW65577:OWX65577 PGS65577:PGT65577 PQO65577:PQP65577 QAK65577:QAL65577 QKG65577:QKH65577 QUC65577:QUD65577 RDY65577:RDZ65577 RNU65577:RNV65577 RXQ65577:RXR65577 SHM65577:SHN65577 SRI65577:SRJ65577 TBE65577:TBF65577 TLA65577:TLB65577 TUW65577:TUX65577 UES65577:UET65577 UOO65577:UOP65577 UYK65577:UYL65577 VIG65577:VIH65577 VSC65577:VSD65577 WBY65577:WBZ65577 WLU65577:WLV65577 WVQ65577:WVR65577 I131113:J131113 JE131113:JF131113 TA131113:TB131113 ACW131113:ACX131113 AMS131113:AMT131113 AWO131113:AWP131113 BGK131113:BGL131113 BQG131113:BQH131113 CAC131113:CAD131113 CJY131113:CJZ131113 CTU131113:CTV131113 DDQ131113:DDR131113 DNM131113:DNN131113 DXI131113:DXJ131113 EHE131113:EHF131113 ERA131113:ERB131113 FAW131113:FAX131113 FKS131113:FKT131113 FUO131113:FUP131113 GEK131113:GEL131113 GOG131113:GOH131113 GYC131113:GYD131113 HHY131113:HHZ131113 HRU131113:HRV131113 IBQ131113:IBR131113 ILM131113:ILN131113 IVI131113:IVJ131113 JFE131113:JFF131113 JPA131113:JPB131113 JYW131113:JYX131113 KIS131113:KIT131113 KSO131113:KSP131113 LCK131113:LCL131113 LMG131113:LMH131113 LWC131113:LWD131113 MFY131113:MFZ131113 MPU131113:MPV131113 MZQ131113:MZR131113 NJM131113:NJN131113 NTI131113:NTJ131113 ODE131113:ODF131113 ONA131113:ONB131113 OWW131113:OWX131113 PGS131113:PGT131113 PQO131113:PQP131113 QAK131113:QAL131113 QKG131113:QKH131113 QUC131113:QUD131113 RDY131113:RDZ131113 RNU131113:RNV131113 RXQ131113:RXR131113 SHM131113:SHN131113 SRI131113:SRJ131113 TBE131113:TBF131113 TLA131113:TLB131113 TUW131113:TUX131113 UES131113:UET131113 UOO131113:UOP131113 UYK131113:UYL131113 VIG131113:VIH131113 VSC131113:VSD131113 WBY131113:WBZ131113 WLU131113:WLV131113 WVQ131113:WVR131113 I196649:J196649 JE196649:JF196649 TA196649:TB196649 ACW196649:ACX196649 AMS196649:AMT196649 AWO196649:AWP196649 BGK196649:BGL196649 BQG196649:BQH196649 CAC196649:CAD196649 CJY196649:CJZ196649 CTU196649:CTV196649 DDQ196649:DDR196649 DNM196649:DNN196649 DXI196649:DXJ196649 EHE196649:EHF196649 ERA196649:ERB196649 FAW196649:FAX196649 FKS196649:FKT196649 FUO196649:FUP196649 GEK196649:GEL196649 GOG196649:GOH196649 GYC196649:GYD196649 HHY196649:HHZ196649 HRU196649:HRV196649 IBQ196649:IBR196649 ILM196649:ILN196649 IVI196649:IVJ196649 JFE196649:JFF196649 JPA196649:JPB196649 JYW196649:JYX196649 KIS196649:KIT196649 KSO196649:KSP196649 LCK196649:LCL196649 LMG196649:LMH196649 LWC196649:LWD196649 MFY196649:MFZ196649 MPU196649:MPV196649 MZQ196649:MZR196649 NJM196649:NJN196649 NTI196649:NTJ196649 ODE196649:ODF196649 ONA196649:ONB196649 OWW196649:OWX196649 PGS196649:PGT196649 PQO196649:PQP196649 QAK196649:QAL196649 QKG196649:QKH196649 QUC196649:QUD196649 RDY196649:RDZ196649 RNU196649:RNV196649 RXQ196649:RXR196649 SHM196649:SHN196649 SRI196649:SRJ196649 TBE196649:TBF196649 TLA196649:TLB196649 TUW196649:TUX196649 UES196649:UET196649 UOO196649:UOP196649 UYK196649:UYL196649 VIG196649:VIH196649 VSC196649:VSD196649 WBY196649:WBZ196649 WLU196649:WLV196649 WVQ196649:WVR196649 I262185:J262185 JE262185:JF262185 TA262185:TB262185 ACW262185:ACX262185 AMS262185:AMT262185 AWO262185:AWP262185 BGK262185:BGL262185 BQG262185:BQH262185 CAC262185:CAD262185 CJY262185:CJZ262185 CTU262185:CTV262185 DDQ262185:DDR262185 DNM262185:DNN262185 DXI262185:DXJ262185 EHE262185:EHF262185 ERA262185:ERB262185 FAW262185:FAX262185 FKS262185:FKT262185 FUO262185:FUP262185 GEK262185:GEL262185 GOG262185:GOH262185 GYC262185:GYD262185 HHY262185:HHZ262185 HRU262185:HRV262185 IBQ262185:IBR262185 ILM262185:ILN262185 IVI262185:IVJ262185 JFE262185:JFF262185 JPA262185:JPB262185 JYW262185:JYX262185 KIS262185:KIT262185 KSO262185:KSP262185 LCK262185:LCL262185 LMG262185:LMH262185 LWC262185:LWD262185 MFY262185:MFZ262185 MPU262185:MPV262185 MZQ262185:MZR262185 NJM262185:NJN262185 NTI262185:NTJ262185 ODE262185:ODF262185 ONA262185:ONB262185 OWW262185:OWX262185 PGS262185:PGT262185 PQO262185:PQP262185 QAK262185:QAL262185 QKG262185:QKH262185 QUC262185:QUD262185 RDY262185:RDZ262185 RNU262185:RNV262185 RXQ262185:RXR262185 SHM262185:SHN262185 SRI262185:SRJ262185 TBE262185:TBF262185 TLA262185:TLB262185 TUW262185:TUX262185 UES262185:UET262185 UOO262185:UOP262185 UYK262185:UYL262185 VIG262185:VIH262185 VSC262185:VSD262185 WBY262185:WBZ262185 WLU262185:WLV262185 WVQ262185:WVR262185 I327721:J327721 JE327721:JF327721 TA327721:TB327721 ACW327721:ACX327721 AMS327721:AMT327721 AWO327721:AWP327721 BGK327721:BGL327721 BQG327721:BQH327721 CAC327721:CAD327721 CJY327721:CJZ327721 CTU327721:CTV327721 DDQ327721:DDR327721 DNM327721:DNN327721 DXI327721:DXJ327721 EHE327721:EHF327721 ERA327721:ERB327721 FAW327721:FAX327721 FKS327721:FKT327721 FUO327721:FUP327721 GEK327721:GEL327721 GOG327721:GOH327721 GYC327721:GYD327721 HHY327721:HHZ327721 HRU327721:HRV327721 IBQ327721:IBR327721 ILM327721:ILN327721 IVI327721:IVJ327721 JFE327721:JFF327721 JPA327721:JPB327721 JYW327721:JYX327721 KIS327721:KIT327721 KSO327721:KSP327721 LCK327721:LCL327721 LMG327721:LMH327721 LWC327721:LWD327721 MFY327721:MFZ327721 MPU327721:MPV327721 MZQ327721:MZR327721 NJM327721:NJN327721 NTI327721:NTJ327721 ODE327721:ODF327721 ONA327721:ONB327721 OWW327721:OWX327721 PGS327721:PGT327721 PQO327721:PQP327721 QAK327721:QAL327721 QKG327721:QKH327721 QUC327721:QUD327721 RDY327721:RDZ327721 RNU327721:RNV327721 RXQ327721:RXR327721 SHM327721:SHN327721 SRI327721:SRJ327721 TBE327721:TBF327721 TLA327721:TLB327721 TUW327721:TUX327721 UES327721:UET327721 UOO327721:UOP327721 UYK327721:UYL327721 VIG327721:VIH327721 VSC327721:VSD327721 WBY327721:WBZ327721 WLU327721:WLV327721 WVQ327721:WVR327721 I393257:J393257 JE393257:JF393257 TA393257:TB393257 ACW393257:ACX393257 AMS393257:AMT393257 AWO393257:AWP393257 BGK393257:BGL393257 BQG393257:BQH393257 CAC393257:CAD393257 CJY393257:CJZ393257 CTU393257:CTV393257 DDQ393257:DDR393257 DNM393257:DNN393257 DXI393257:DXJ393257 EHE393257:EHF393257 ERA393257:ERB393257 FAW393257:FAX393257 FKS393257:FKT393257 FUO393257:FUP393257 GEK393257:GEL393257 GOG393257:GOH393257 GYC393257:GYD393257 HHY393257:HHZ393257 HRU393257:HRV393257 IBQ393257:IBR393257 ILM393257:ILN393257 IVI393257:IVJ393257 JFE393257:JFF393257 JPA393257:JPB393257 JYW393257:JYX393257 KIS393257:KIT393257 KSO393257:KSP393257 LCK393257:LCL393257 LMG393257:LMH393257 LWC393257:LWD393257 MFY393257:MFZ393257 MPU393257:MPV393257 MZQ393257:MZR393257 NJM393257:NJN393257 NTI393257:NTJ393257 ODE393257:ODF393257 ONA393257:ONB393257 OWW393257:OWX393257 PGS393257:PGT393257 PQO393257:PQP393257 QAK393257:QAL393257 QKG393257:QKH393257 QUC393257:QUD393257 RDY393257:RDZ393257 RNU393257:RNV393257 RXQ393257:RXR393257 SHM393257:SHN393257 SRI393257:SRJ393257 TBE393257:TBF393257 TLA393257:TLB393257 TUW393257:TUX393257 UES393257:UET393257 UOO393257:UOP393257 UYK393257:UYL393257 VIG393257:VIH393257 VSC393257:VSD393257 WBY393257:WBZ393257 WLU393257:WLV393257 WVQ393257:WVR393257 I458793:J458793 JE458793:JF458793 TA458793:TB458793 ACW458793:ACX458793 AMS458793:AMT458793 AWO458793:AWP458793 BGK458793:BGL458793 BQG458793:BQH458793 CAC458793:CAD458793 CJY458793:CJZ458793 CTU458793:CTV458793 DDQ458793:DDR458793 DNM458793:DNN458793 DXI458793:DXJ458793 EHE458793:EHF458793 ERA458793:ERB458793 FAW458793:FAX458793 FKS458793:FKT458793 FUO458793:FUP458793 GEK458793:GEL458793 GOG458793:GOH458793 GYC458793:GYD458793 HHY458793:HHZ458793 HRU458793:HRV458793 IBQ458793:IBR458793 ILM458793:ILN458793 IVI458793:IVJ458793 JFE458793:JFF458793 JPA458793:JPB458793 JYW458793:JYX458793 KIS458793:KIT458793 KSO458793:KSP458793 LCK458793:LCL458793 LMG458793:LMH458793 LWC458793:LWD458793 MFY458793:MFZ458793 MPU458793:MPV458793 MZQ458793:MZR458793 NJM458793:NJN458793 NTI458793:NTJ458793 ODE458793:ODF458793 ONA458793:ONB458793 OWW458793:OWX458793 PGS458793:PGT458793 PQO458793:PQP458793 QAK458793:QAL458793 QKG458793:QKH458793 QUC458793:QUD458793 RDY458793:RDZ458793 RNU458793:RNV458793 RXQ458793:RXR458793 SHM458793:SHN458793 SRI458793:SRJ458793 TBE458793:TBF458793 TLA458793:TLB458793 TUW458793:TUX458793 UES458793:UET458793 UOO458793:UOP458793 UYK458793:UYL458793 VIG458793:VIH458793 VSC458793:VSD458793 WBY458793:WBZ458793 WLU458793:WLV458793 WVQ458793:WVR458793 I524329:J524329 JE524329:JF524329 TA524329:TB524329 ACW524329:ACX524329 AMS524329:AMT524329 AWO524329:AWP524329 BGK524329:BGL524329 BQG524329:BQH524329 CAC524329:CAD524329 CJY524329:CJZ524329 CTU524329:CTV524329 DDQ524329:DDR524329 DNM524329:DNN524329 DXI524329:DXJ524329 EHE524329:EHF524329 ERA524329:ERB524329 FAW524329:FAX524329 FKS524329:FKT524329 FUO524329:FUP524329 GEK524329:GEL524329 GOG524329:GOH524329 GYC524329:GYD524329 HHY524329:HHZ524329 HRU524329:HRV524329 IBQ524329:IBR524329 ILM524329:ILN524329 IVI524329:IVJ524329 JFE524329:JFF524329 JPA524329:JPB524329 JYW524329:JYX524329 KIS524329:KIT524329 KSO524329:KSP524329 LCK524329:LCL524329 LMG524329:LMH524329 LWC524329:LWD524329 MFY524329:MFZ524329 MPU524329:MPV524329 MZQ524329:MZR524329 NJM524329:NJN524329 NTI524329:NTJ524329 ODE524329:ODF524329 ONA524329:ONB524329 OWW524329:OWX524329 PGS524329:PGT524329 PQO524329:PQP524329 QAK524329:QAL524329 QKG524329:QKH524329 QUC524329:QUD524329 RDY524329:RDZ524329 RNU524329:RNV524329 RXQ524329:RXR524329 SHM524329:SHN524329 SRI524329:SRJ524329 TBE524329:TBF524329 TLA524329:TLB524329 TUW524329:TUX524329 UES524329:UET524329 UOO524329:UOP524329 UYK524329:UYL524329 VIG524329:VIH524329 VSC524329:VSD524329 WBY524329:WBZ524329 WLU524329:WLV524329 WVQ524329:WVR524329 I589865:J589865 JE589865:JF589865 TA589865:TB589865 ACW589865:ACX589865 AMS589865:AMT589865 AWO589865:AWP589865 BGK589865:BGL589865 BQG589865:BQH589865 CAC589865:CAD589865 CJY589865:CJZ589865 CTU589865:CTV589865 DDQ589865:DDR589865 DNM589865:DNN589865 DXI589865:DXJ589865 EHE589865:EHF589865 ERA589865:ERB589865 FAW589865:FAX589865 FKS589865:FKT589865 FUO589865:FUP589865 GEK589865:GEL589865 GOG589865:GOH589865 GYC589865:GYD589865 HHY589865:HHZ589865 HRU589865:HRV589865 IBQ589865:IBR589865 ILM589865:ILN589865 IVI589865:IVJ589865 JFE589865:JFF589865 JPA589865:JPB589865 JYW589865:JYX589865 KIS589865:KIT589865 KSO589865:KSP589865 LCK589865:LCL589865 LMG589865:LMH589865 LWC589865:LWD589865 MFY589865:MFZ589865 MPU589865:MPV589865 MZQ589865:MZR589865 NJM589865:NJN589865 NTI589865:NTJ589865 ODE589865:ODF589865 ONA589865:ONB589865 OWW589865:OWX589865 PGS589865:PGT589865 PQO589865:PQP589865 QAK589865:QAL589865 QKG589865:QKH589865 QUC589865:QUD589865 RDY589865:RDZ589865 RNU589865:RNV589865 RXQ589865:RXR589865 SHM589865:SHN589865 SRI589865:SRJ589865 TBE589865:TBF589865 TLA589865:TLB589865 TUW589865:TUX589865 UES589865:UET589865 UOO589865:UOP589865 UYK589865:UYL589865 VIG589865:VIH589865 VSC589865:VSD589865 WBY589865:WBZ589865 WLU589865:WLV589865 WVQ589865:WVR589865 I655401:J655401 JE655401:JF655401 TA655401:TB655401 ACW655401:ACX655401 AMS655401:AMT655401 AWO655401:AWP655401 BGK655401:BGL655401 BQG655401:BQH655401 CAC655401:CAD655401 CJY655401:CJZ655401 CTU655401:CTV655401 DDQ655401:DDR655401 DNM655401:DNN655401 DXI655401:DXJ655401 EHE655401:EHF655401 ERA655401:ERB655401 FAW655401:FAX655401 FKS655401:FKT655401 FUO655401:FUP655401 GEK655401:GEL655401 GOG655401:GOH655401 GYC655401:GYD655401 HHY655401:HHZ655401 HRU655401:HRV655401 IBQ655401:IBR655401 ILM655401:ILN655401 IVI655401:IVJ655401 JFE655401:JFF655401 JPA655401:JPB655401 JYW655401:JYX655401 KIS655401:KIT655401 KSO655401:KSP655401 LCK655401:LCL655401 LMG655401:LMH655401 LWC655401:LWD655401 MFY655401:MFZ655401 MPU655401:MPV655401 MZQ655401:MZR655401 NJM655401:NJN655401 NTI655401:NTJ655401 ODE655401:ODF655401 ONA655401:ONB655401 OWW655401:OWX655401 PGS655401:PGT655401 PQO655401:PQP655401 QAK655401:QAL655401 QKG655401:QKH655401 QUC655401:QUD655401 RDY655401:RDZ655401 RNU655401:RNV655401 RXQ655401:RXR655401 SHM655401:SHN655401 SRI655401:SRJ655401 TBE655401:TBF655401 TLA655401:TLB655401 TUW655401:TUX655401 UES655401:UET655401 UOO655401:UOP655401 UYK655401:UYL655401 VIG655401:VIH655401 VSC655401:VSD655401 WBY655401:WBZ655401 WLU655401:WLV655401 WVQ655401:WVR655401 I720937:J720937 JE720937:JF720937 TA720937:TB720937 ACW720937:ACX720937 AMS720937:AMT720937 AWO720937:AWP720937 BGK720937:BGL720937 BQG720937:BQH720937 CAC720937:CAD720937 CJY720937:CJZ720937 CTU720937:CTV720937 DDQ720937:DDR720937 DNM720937:DNN720937 DXI720937:DXJ720937 EHE720937:EHF720937 ERA720937:ERB720937 FAW720937:FAX720937 FKS720937:FKT720937 FUO720937:FUP720937 GEK720937:GEL720937 GOG720937:GOH720937 GYC720937:GYD720937 HHY720937:HHZ720937 HRU720937:HRV720937 IBQ720937:IBR720937 ILM720937:ILN720937 IVI720937:IVJ720937 JFE720937:JFF720937 JPA720937:JPB720937 JYW720937:JYX720937 KIS720937:KIT720937 KSO720937:KSP720937 LCK720937:LCL720937 LMG720937:LMH720937 LWC720937:LWD720937 MFY720937:MFZ720937 MPU720937:MPV720937 MZQ720937:MZR720937 NJM720937:NJN720937 NTI720937:NTJ720937 ODE720937:ODF720937 ONA720937:ONB720937 OWW720937:OWX720937 PGS720937:PGT720937 PQO720937:PQP720937 QAK720937:QAL720937 QKG720937:QKH720937 QUC720937:QUD720937 RDY720937:RDZ720937 RNU720937:RNV720937 RXQ720937:RXR720937 SHM720937:SHN720937 SRI720937:SRJ720937 TBE720937:TBF720937 TLA720937:TLB720937 TUW720937:TUX720937 UES720937:UET720937 UOO720937:UOP720937 UYK720937:UYL720937 VIG720937:VIH720937 VSC720937:VSD720937 WBY720937:WBZ720937 WLU720937:WLV720937 WVQ720937:WVR720937 I786473:J786473 JE786473:JF786473 TA786473:TB786473 ACW786473:ACX786473 AMS786473:AMT786473 AWO786473:AWP786473 BGK786473:BGL786473 BQG786473:BQH786473 CAC786473:CAD786473 CJY786473:CJZ786473 CTU786473:CTV786473 DDQ786473:DDR786473 DNM786473:DNN786473 DXI786473:DXJ786473 EHE786473:EHF786473 ERA786473:ERB786473 FAW786473:FAX786473 FKS786473:FKT786473 FUO786473:FUP786473 GEK786473:GEL786473 GOG786473:GOH786473 GYC786473:GYD786473 HHY786473:HHZ786473 HRU786473:HRV786473 IBQ786473:IBR786473 ILM786473:ILN786473 IVI786473:IVJ786473 JFE786473:JFF786473 JPA786473:JPB786473 JYW786473:JYX786473 KIS786473:KIT786473 KSO786473:KSP786473 LCK786473:LCL786473 LMG786473:LMH786473 LWC786473:LWD786473 MFY786473:MFZ786473 MPU786473:MPV786473 MZQ786473:MZR786473 NJM786473:NJN786473 NTI786473:NTJ786473 ODE786473:ODF786473 ONA786473:ONB786473 OWW786473:OWX786473 PGS786473:PGT786473 PQO786473:PQP786473 QAK786473:QAL786473 QKG786473:QKH786473 QUC786473:QUD786473 RDY786473:RDZ786473 RNU786473:RNV786473 RXQ786473:RXR786473 SHM786473:SHN786473 SRI786473:SRJ786473 TBE786473:TBF786473 TLA786473:TLB786473 TUW786473:TUX786473 UES786473:UET786473 UOO786473:UOP786473 UYK786473:UYL786473 VIG786473:VIH786473 VSC786473:VSD786473 WBY786473:WBZ786473 WLU786473:WLV786473 WVQ786473:WVR786473 I852009:J852009 JE852009:JF852009 TA852009:TB852009 ACW852009:ACX852009 AMS852009:AMT852009 AWO852009:AWP852009 BGK852009:BGL852009 BQG852009:BQH852009 CAC852009:CAD852009 CJY852009:CJZ852009 CTU852009:CTV852009 DDQ852009:DDR852009 DNM852009:DNN852009 DXI852009:DXJ852009 EHE852009:EHF852009 ERA852009:ERB852009 FAW852009:FAX852009 FKS852009:FKT852009 FUO852009:FUP852009 GEK852009:GEL852009 GOG852009:GOH852009 GYC852009:GYD852009 HHY852009:HHZ852009 HRU852009:HRV852009 IBQ852009:IBR852009 ILM852009:ILN852009 IVI852009:IVJ852009 JFE852009:JFF852009 JPA852009:JPB852009 JYW852009:JYX852009 KIS852009:KIT852009 KSO852009:KSP852009 LCK852009:LCL852009 LMG852009:LMH852009 LWC852009:LWD852009 MFY852009:MFZ852009 MPU852009:MPV852009 MZQ852009:MZR852009 NJM852009:NJN852009 NTI852009:NTJ852009 ODE852009:ODF852009 ONA852009:ONB852009 OWW852009:OWX852009 PGS852009:PGT852009 PQO852009:PQP852009 QAK852009:QAL852009 QKG852009:QKH852009 QUC852009:QUD852009 RDY852009:RDZ852009 RNU852009:RNV852009 RXQ852009:RXR852009 SHM852009:SHN852009 SRI852009:SRJ852009 TBE852009:TBF852009 TLA852009:TLB852009 TUW852009:TUX852009 UES852009:UET852009 UOO852009:UOP852009 UYK852009:UYL852009 VIG852009:VIH852009 VSC852009:VSD852009 WBY852009:WBZ852009 WLU852009:WLV852009 WVQ852009:WVR852009 I917545:J917545 JE917545:JF917545 TA917545:TB917545 ACW917545:ACX917545 AMS917545:AMT917545 AWO917545:AWP917545 BGK917545:BGL917545 BQG917545:BQH917545 CAC917545:CAD917545 CJY917545:CJZ917545 CTU917545:CTV917545 DDQ917545:DDR917545 DNM917545:DNN917545 DXI917545:DXJ917545 EHE917545:EHF917545 ERA917545:ERB917545 FAW917545:FAX917545 FKS917545:FKT917545 FUO917545:FUP917545 GEK917545:GEL917545 GOG917545:GOH917545 GYC917545:GYD917545 HHY917545:HHZ917545 HRU917545:HRV917545 IBQ917545:IBR917545 ILM917545:ILN917545 IVI917545:IVJ917545 JFE917545:JFF917545 JPA917545:JPB917545 JYW917545:JYX917545 KIS917545:KIT917545 KSO917545:KSP917545 LCK917545:LCL917545 LMG917545:LMH917545 LWC917545:LWD917545 MFY917545:MFZ917545 MPU917545:MPV917545 MZQ917545:MZR917545 NJM917545:NJN917545 NTI917545:NTJ917545 ODE917545:ODF917545 ONA917545:ONB917545 OWW917545:OWX917545 PGS917545:PGT917545 PQO917545:PQP917545 QAK917545:QAL917545 QKG917545:QKH917545 QUC917545:QUD917545 RDY917545:RDZ917545 RNU917545:RNV917545 RXQ917545:RXR917545 SHM917545:SHN917545 SRI917545:SRJ917545 TBE917545:TBF917545 TLA917545:TLB917545 TUW917545:TUX917545 UES917545:UET917545 UOO917545:UOP917545 UYK917545:UYL917545 VIG917545:VIH917545 VSC917545:VSD917545 WBY917545:WBZ917545 WLU917545:WLV917545 WVQ917545:WVR917545 I983081:J983081 JE983081:JF983081 TA983081:TB983081 ACW983081:ACX983081 AMS983081:AMT983081 AWO983081:AWP983081 BGK983081:BGL983081 BQG983081:BQH983081 CAC983081:CAD983081 CJY983081:CJZ983081 CTU983081:CTV983081 DDQ983081:DDR983081 DNM983081:DNN983081 DXI983081:DXJ983081 EHE983081:EHF983081 ERA983081:ERB983081 FAW983081:FAX983081 FKS983081:FKT983081 FUO983081:FUP983081 GEK983081:GEL983081 GOG983081:GOH983081 GYC983081:GYD983081 HHY983081:HHZ983081 HRU983081:HRV983081 IBQ983081:IBR983081 ILM983081:ILN983081 IVI983081:IVJ983081 JFE983081:JFF983081 JPA983081:JPB983081 JYW983081:JYX983081 KIS983081:KIT983081 KSO983081:KSP983081 LCK983081:LCL983081 LMG983081:LMH983081 LWC983081:LWD983081 MFY983081:MFZ983081 MPU983081:MPV983081 MZQ983081:MZR983081 NJM983081:NJN983081 NTI983081:NTJ983081 ODE983081:ODF983081 ONA983081:ONB983081 OWW983081:OWX983081 PGS983081:PGT983081 PQO983081:PQP983081 QAK983081:QAL983081 QKG983081:QKH983081 QUC983081:QUD983081 RDY983081:RDZ983081 RNU983081:RNV983081 RXQ983081:RXR983081 SHM983081:SHN983081 SRI983081:SRJ983081 TBE983081:TBF983081 TLA983081:TLB983081 TUW983081:TUX983081 UES983081:UET983081 UOO983081:UOP983081 UYK983081:UYL983081 VIG983081:VIH983081 VSC983081:VSD983081 WBY983081:WBZ983081 WLU983081:WLV983081 WVQ983081:WVR983081 I51:J51 JE51:JF51 TA51:TB51 ACW51:ACX51 AMS51:AMT51 AWO51:AWP51 BGK51:BGL51 BQG51:BQH51 CAC51:CAD51 CJY51:CJZ51 CTU51:CTV51 DDQ51:DDR51 DNM51:DNN51 DXI51:DXJ51 EHE51:EHF51 ERA51:ERB51 FAW51:FAX51 FKS51:FKT51 FUO51:FUP51 GEK51:GEL51 GOG51:GOH51 GYC51:GYD51 HHY51:HHZ51 HRU51:HRV51 IBQ51:IBR51 ILM51:ILN51 IVI51:IVJ51 JFE51:JFF51 JPA51:JPB51 JYW51:JYX51 KIS51:KIT51 KSO51:KSP51 LCK51:LCL51 LMG51:LMH51 LWC51:LWD51 MFY51:MFZ51 MPU51:MPV51 MZQ51:MZR51 NJM51:NJN51 NTI51:NTJ51 ODE51:ODF51 ONA51:ONB51 OWW51:OWX51 PGS51:PGT51 PQO51:PQP51 QAK51:QAL51 QKG51:QKH51 QUC51:QUD51 RDY51:RDZ51 RNU51:RNV51 RXQ51:RXR51 SHM51:SHN51 SRI51:SRJ51 TBE51:TBF51 TLA51:TLB51 TUW51:TUX51 UES51:UET51 UOO51:UOP51 UYK51:UYL51 VIG51:VIH51 VSC51:VSD51 WBY51:WBZ51 WLU51:WLV51 WVQ51:WVR51 I65587:J65587 JE65587:JF65587 TA65587:TB65587 ACW65587:ACX65587 AMS65587:AMT65587 AWO65587:AWP65587 BGK65587:BGL65587 BQG65587:BQH65587 CAC65587:CAD65587 CJY65587:CJZ65587 CTU65587:CTV65587 DDQ65587:DDR65587 DNM65587:DNN65587 DXI65587:DXJ65587 EHE65587:EHF65587 ERA65587:ERB65587 FAW65587:FAX65587 FKS65587:FKT65587 FUO65587:FUP65587 GEK65587:GEL65587 GOG65587:GOH65587 GYC65587:GYD65587 HHY65587:HHZ65587 HRU65587:HRV65587 IBQ65587:IBR65587 ILM65587:ILN65587 IVI65587:IVJ65587 JFE65587:JFF65587 JPA65587:JPB65587 JYW65587:JYX65587 KIS65587:KIT65587 KSO65587:KSP65587 LCK65587:LCL65587 LMG65587:LMH65587 LWC65587:LWD65587 MFY65587:MFZ65587 MPU65587:MPV65587 MZQ65587:MZR65587 NJM65587:NJN65587 NTI65587:NTJ65587 ODE65587:ODF65587 ONA65587:ONB65587 OWW65587:OWX65587 PGS65587:PGT65587 PQO65587:PQP65587 QAK65587:QAL65587 QKG65587:QKH65587 QUC65587:QUD65587 RDY65587:RDZ65587 RNU65587:RNV65587 RXQ65587:RXR65587 SHM65587:SHN65587 SRI65587:SRJ65587 TBE65587:TBF65587 TLA65587:TLB65587 TUW65587:TUX65587 UES65587:UET65587 UOO65587:UOP65587 UYK65587:UYL65587 VIG65587:VIH65587 VSC65587:VSD65587 WBY65587:WBZ65587 WLU65587:WLV65587 WVQ65587:WVR65587 I131123:J131123 JE131123:JF131123 TA131123:TB131123 ACW131123:ACX131123 AMS131123:AMT131123 AWO131123:AWP131123 BGK131123:BGL131123 BQG131123:BQH131123 CAC131123:CAD131123 CJY131123:CJZ131123 CTU131123:CTV131123 DDQ131123:DDR131123 DNM131123:DNN131123 DXI131123:DXJ131123 EHE131123:EHF131123 ERA131123:ERB131123 FAW131123:FAX131123 FKS131123:FKT131123 FUO131123:FUP131123 GEK131123:GEL131123 GOG131123:GOH131123 GYC131123:GYD131123 HHY131123:HHZ131123 HRU131123:HRV131123 IBQ131123:IBR131123 ILM131123:ILN131123 IVI131123:IVJ131123 JFE131123:JFF131123 JPA131123:JPB131123 JYW131123:JYX131123 KIS131123:KIT131123 KSO131123:KSP131123 LCK131123:LCL131123 LMG131123:LMH131123 LWC131123:LWD131123 MFY131123:MFZ131123 MPU131123:MPV131123 MZQ131123:MZR131123 NJM131123:NJN131123 NTI131123:NTJ131123 ODE131123:ODF131123 ONA131123:ONB131123 OWW131123:OWX131123 PGS131123:PGT131123 PQO131123:PQP131123 QAK131123:QAL131123 QKG131123:QKH131123 QUC131123:QUD131123 RDY131123:RDZ131123 RNU131123:RNV131123 RXQ131123:RXR131123 SHM131123:SHN131123 SRI131123:SRJ131123 TBE131123:TBF131123 TLA131123:TLB131123 TUW131123:TUX131123 UES131123:UET131123 UOO131123:UOP131123 UYK131123:UYL131123 VIG131123:VIH131123 VSC131123:VSD131123 WBY131123:WBZ131123 WLU131123:WLV131123 WVQ131123:WVR131123 I196659:J196659 JE196659:JF196659 TA196659:TB196659 ACW196659:ACX196659 AMS196659:AMT196659 AWO196659:AWP196659 BGK196659:BGL196659 BQG196659:BQH196659 CAC196659:CAD196659 CJY196659:CJZ196659 CTU196659:CTV196659 DDQ196659:DDR196659 DNM196659:DNN196659 DXI196659:DXJ196659 EHE196659:EHF196659 ERA196659:ERB196659 FAW196659:FAX196659 FKS196659:FKT196659 FUO196659:FUP196659 GEK196659:GEL196659 GOG196659:GOH196659 GYC196659:GYD196659 HHY196659:HHZ196659 HRU196659:HRV196659 IBQ196659:IBR196659 ILM196659:ILN196659 IVI196659:IVJ196659 JFE196659:JFF196659 JPA196659:JPB196659 JYW196659:JYX196659 KIS196659:KIT196659 KSO196659:KSP196659 LCK196659:LCL196659 LMG196659:LMH196659 LWC196659:LWD196659 MFY196659:MFZ196659 MPU196659:MPV196659 MZQ196659:MZR196659 NJM196659:NJN196659 NTI196659:NTJ196659 ODE196659:ODF196659 ONA196659:ONB196659 OWW196659:OWX196659 PGS196659:PGT196659 PQO196659:PQP196659 QAK196659:QAL196659 QKG196659:QKH196659 QUC196659:QUD196659 RDY196659:RDZ196659 RNU196659:RNV196659 RXQ196659:RXR196659 SHM196659:SHN196659 SRI196659:SRJ196659 TBE196659:TBF196659 TLA196659:TLB196659 TUW196659:TUX196659 UES196659:UET196659 UOO196659:UOP196659 UYK196659:UYL196659 VIG196659:VIH196659 VSC196659:VSD196659 WBY196659:WBZ196659 WLU196659:WLV196659 WVQ196659:WVR196659 I262195:J262195 JE262195:JF262195 TA262195:TB262195 ACW262195:ACX262195 AMS262195:AMT262195 AWO262195:AWP262195 BGK262195:BGL262195 BQG262195:BQH262195 CAC262195:CAD262195 CJY262195:CJZ262195 CTU262195:CTV262195 DDQ262195:DDR262195 DNM262195:DNN262195 DXI262195:DXJ262195 EHE262195:EHF262195 ERA262195:ERB262195 FAW262195:FAX262195 FKS262195:FKT262195 FUO262195:FUP262195 GEK262195:GEL262195 GOG262195:GOH262195 GYC262195:GYD262195 HHY262195:HHZ262195 HRU262195:HRV262195 IBQ262195:IBR262195 ILM262195:ILN262195 IVI262195:IVJ262195 JFE262195:JFF262195 JPA262195:JPB262195 JYW262195:JYX262195 KIS262195:KIT262195 KSO262195:KSP262195 LCK262195:LCL262195 LMG262195:LMH262195 LWC262195:LWD262195 MFY262195:MFZ262195 MPU262195:MPV262195 MZQ262195:MZR262195 NJM262195:NJN262195 NTI262195:NTJ262195 ODE262195:ODF262195 ONA262195:ONB262195 OWW262195:OWX262195 PGS262195:PGT262195 PQO262195:PQP262195 QAK262195:QAL262195 QKG262195:QKH262195 QUC262195:QUD262195 RDY262195:RDZ262195 RNU262195:RNV262195 RXQ262195:RXR262195 SHM262195:SHN262195 SRI262195:SRJ262195 TBE262195:TBF262195 TLA262195:TLB262195 TUW262195:TUX262195 UES262195:UET262195 UOO262195:UOP262195 UYK262195:UYL262195 VIG262195:VIH262195 VSC262195:VSD262195 WBY262195:WBZ262195 WLU262195:WLV262195 WVQ262195:WVR262195 I327731:J327731 JE327731:JF327731 TA327731:TB327731 ACW327731:ACX327731 AMS327731:AMT327731 AWO327731:AWP327731 BGK327731:BGL327731 BQG327731:BQH327731 CAC327731:CAD327731 CJY327731:CJZ327731 CTU327731:CTV327731 DDQ327731:DDR327731 DNM327731:DNN327731 DXI327731:DXJ327731 EHE327731:EHF327731 ERA327731:ERB327731 FAW327731:FAX327731 FKS327731:FKT327731 FUO327731:FUP327731 GEK327731:GEL327731 GOG327731:GOH327731 GYC327731:GYD327731 HHY327731:HHZ327731 HRU327731:HRV327731 IBQ327731:IBR327731 ILM327731:ILN327731 IVI327731:IVJ327731 JFE327731:JFF327731 JPA327731:JPB327731 JYW327731:JYX327731 KIS327731:KIT327731 KSO327731:KSP327731 LCK327731:LCL327731 LMG327731:LMH327731 LWC327731:LWD327731 MFY327731:MFZ327731 MPU327731:MPV327731 MZQ327731:MZR327731 NJM327731:NJN327731 NTI327731:NTJ327731 ODE327731:ODF327731 ONA327731:ONB327731 OWW327731:OWX327731 PGS327731:PGT327731 PQO327731:PQP327731 QAK327731:QAL327731 QKG327731:QKH327731 QUC327731:QUD327731 RDY327731:RDZ327731 RNU327731:RNV327731 RXQ327731:RXR327731 SHM327731:SHN327731 SRI327731:SRJ327731 TBE327731:TBF327731 TLA327731:TLB327731 TUW327731:TUX327731 UES327731:UET327731 UOO327731:UOP327731 UYK327731:UYL327731 VIG327731:VIH327731 VSC327731:VSD327731 WBY327731:WBZ327731 WLU327731:WLV327731 WVQ327731:WVR327731 I393267:J393267 JE393267:JF393267 TA393267:TB393267 ACW393267:ACX393267 AMS393267:AMT393267 AWO393267:AWP393267 BGK393267:BGL393267 BQG393267:BQH393267 CAC393267:CAD393267 CJY393267:CJZ393267 CTU393267:CTV393267 DDQ393267:DDR393267 DNM393267:DNN393267 DXI393267:DXJ393267 EHE393267:EHF393267 ERA393267:ERB393267 FAW393267:FAX393267 FKS393267:FKT393267 FUO393267:FUP393267 GEK393267:GEL393267 GOG393267:GOH393267 GYC393267:GYD393267 HHY393267:HHZ393267 HRU393267:HRV393267 IBQ393267:IBR393267 ILM393267:ILN393267 IVI393267:IVJ393267 JFE393267:JFF393267 JPA393267:JPB393267 JYW393267:JYX393267 KIS393267:KIT393267 KSO393267:KSP393267 LCK393267:LCL393267 LMG393267:LMH393267 LWC393267:LWD393267 MFY393267:MFZ393267 MPU393267:MPV393267 MZQ393267:MZR393267 NJM393267:NJN393267 NTI393267:NTJ393267 ODE393267:ODF393267 ONA393267:ONB393267 OWW393267:OWX393267 PGS393267:PGT393267 PQO393267:PQP393267 QAK393267:QAL393267 QKG393267:QKH393267 QUC393267:QUD393267 RDY393267:RDZ393267 RNU393267:RNV393267 RXQ393267:RXR393267 SHM393267:SHN393267 SRI393267:SRJ393267 TBE393267:TBF393267 TLA393267:TLB393267 TUW393267:TUX393267 UES393267:UET393267 UOO393267:UOP393267 UYK393267:UYL393267 VIG393267:VIH393267 VSC393267:VSD393267 WBY393267:WBZ393267 WLU393267:WLV393267 WVQ393267:WVR393267 I458803:J458803 JE458803:JF458803 TA458803:TB458803 ACW458803:ACX458803 AMS458803:AMT458803 AWO458803:AWP458803 BGK458803:BGL458803 BQG458803:BQH458803 CAC458803:CAD458803 CJY458803:CJZ458803 CTU458803:CTV458803 DDQ458803:DDR458803 DNM458803:DNN458803 DXI458803:DXJ458803 EHE458803:EHF458803 ERA458803:ERB458803 FAW458803:FAX458803 FKS458803:FKT458803 FUO458803:FUP458803 GEK458803:GEL458803 GOG458803:GOH458803 GYC458803:GYD458803 HHY458803:HHZ458803 HRU458803:HRV458803 IBQ458803:IBR458803 ILM458803:ILN458803 IVI458803:IVJ458803 JFE458803:JFF458803 JPA458803:JPB458803 JYW458803:JYX458803 KIS458803:KIT458803 KSO458803:KSP458803 LCK458803:LCL458803 LMG458803:LMH458803 LWC458803:LWD458803 MFY458803:MFZ458803 MPU458803:MPV458803 MZQ458803:MZR458803 NJM458803:NJN458803 NTI458803:NTJ458803 ODE458803:ODF458803 ONA458803:ONB458803 OWW458803:OWX458803 PGS458803:PGT458803 PQO458803:PQP458803 QAK458803:QAL458803 QKG458803:QKH458803 QUC458803:QUD458803 RDY458803:RDZ458803 RNU458803:RNV458803 RXQ458803:RXR458803 SHM458803:SHN458803 SRI458803:SRJ458803 TBE458803:TBF458803 TLA458803:TLB458803 TUW458803:TUX458803 UES458803:UET458803 UOO458803:UOP458803 UYK458803:UYL458803 VIG458803:VIH458803 VSC458803:VSD458803 WBY458803:WBZ458803 WLU458803:WLV458803 WVQ458803:WVR458803 I524339:J524339 JE524339:JF524339 TA524339:TB524339 ACW524339:ACX524339 AMS524339:AMT524339 AWO524339:AWP524339 BGK524339:BGL524339 BQG524339:BQH524339 CAC524339:CAD524339 CJY524339:CJZ524339 CTU524339:CTV524339 DDQ524339:DDR524339 DNM524339:DNN524339 DXI524339:DXJ524339 EHE524339:EHF524339 ERA524339:ERB524339 FAW524339:FAX524339 FKS524339:FKT524339 FUO524339:FUP524339 GEK524339:GEL524339 GOG524339:GOH524339 GYC524339:GYD524339 HHY524339:HHZ524339 HRU524339:HRV524339 IBQ524339:IBR524339 ILM524339:ILN524339 IVI524339:IVJ524339 JFE524339:JFF524339 JPA524339:JPB524339 JYW524339:JYX524339 KIS524339:KIT524339 KSO524339:KSP524339 LCK524339:LCL524339 LMG524339:LMH524339 LWC524339:LWD524339 MFY524339:MFZ524339 MPU524339:MPV524339 MZQ524339:MZR524339 NJM524339:NJN524339 NTI524339:NTJ524339 ODE524339:ODF524339 ONA524339:ONB524339 OWW524339:OWX524339 PGS524339:PGT524339 PQO524339:PQP524339 QAK524339:QAL524339 QKG524339:QKH524339 QUC524339:QUD524339 RDY524339:RDZ524339 RNU524339:RNV524339 RXQ524339:RXR524339 SHM524339:SHN524339 SRI524339:SRJ524339 TBE524339:TBF524339 TLA524339:TLB524339 TUW524339:TUX524339 UES524339:UET524339 UOO524339:UOP524339 UYK524339:UYL524339 VIG524339:VIH524339 VSC524339:VSD524339 WBY524339:WBZ524339 WLU524339:WLV524339 WVQ524339:WVR524339 I589875:J589875 JE589875:JF589875 TA589875:TB589875 ACW589875:ACX589875 AMS589875:AMT589875 AWO589875:AWP589875 BGK589875:BGL589875 BQG589875:BQH589875 CAC589875:CAD589875 CJY589875:CJZ589875 CTU589875:CTV589875 DDQ589875:DDR589875 DNM589875:DNN589875 DXI589875:DXJ589875 EHE589875:EHF589875 ERA589875:ERB589875 FAW589875:FAX589875 FKS589875:FKT589875 FUO589875:FUP589875 GEK589875:GEL589875 GOG589875:GOH589875 GYC589875:GYD589875 HHY589875:HHZ589875 HRU589875:HRV589875 IBQ589875:IBR589875 ILM589875:ILN589875 IVI589875:IVJ589875 JFE589875:JFF589875 JPA589875:JPB589875 JYW589875:JYX589875 KIS589875:KIT589875 KSO589875:KSP589875 LCK589875:LCL589875 LMG589875:LMH589875 LWC589875:LWD589875 MFY589875:MFZ589875 MPU589875:MPV589875 MZQ589875:MZR589875 NJM589875:NJN589875 NTI589875:NTJ589875 ODE589875:ODF589875 ONA589875:ONB589875 OWW589875:OWX589875 PGS589875:PGT589875 PQO589875:PQP589875 QAK589875:QAL589875 QKG589875:QKH589875 QUC589875:QUD589875 RDY589875:RDZ589875 RNU589875:RNV589875 RXQ589875:RXR589875 SHM589875:SHN589875 SRI589875:SRJ589875 TBE589875:TBF589875 TLA589875:TLB589875 TUW589875:TUX589875 UES589875:UET589875 UOO589875:UOP589875 UYK589875:UYL589875 VIG589875:VIH589875 VSC589875:VSD589875 WBY589875:WBZ589875 WLU589875:WLV589875 WVQ589875:WVR589875 I655411:J655411 JE655411:JF655411 TA655411:TB655411 ACW655411:ACX655411 AMS655411:AMT655411 AWO655411:AWP655411 BGK655411:BGL655411 BQG655411:BQH655411 CAC655411:CAD655411 CJY655411:CJZ655411 CTU655411:CTV655411 DDQ655411:DDR655411 DNM655411:DNN655411 DXI655411:DXJ655411 EHE655411:EHF655411 ERA655411:ERB655411 FAW655411:FAX655411 FKS655411:FKT655411 FUO655411:FUP655411 GEK655411:GEL655411 GOG655411:GOH655411 GYC655411:GYD655411 HHY655411:HHZ655411 HRU655411:HRV655411 IBQ655411:IBR655411 ILM655411:ILN655411 IVI655411:IVJ655411 JFE655411:JFF655411 JPA655411:JPB655411 JYW655411:JYX655411 KIS655411:KIT655411 KSO655411:KSP655411 LCK655411:LCL655411 LMG655411:LMH655411 LWC655411:LWD655411 MFY655411:MFZ655411 MPU655411:MPV655411 MZQ655411:MZR655411 NJM655411:NJN655411 NTI655411:NTJ655411 ODE655411:ODF655411 ONA655411:ONB655411 OWW655411:OWX655411 PGS655411:PGT655411 PQO655411:PQP655411 QAK655411:QAL655411 QKG655411:QKH655411 QUC655411:QUD655411 RDY655411:RDZ655411 RNU655411:RNV655411 RXQ655411:RXR655411 SHM655411:SHN655411 SRI655411:SRJ655411 TBE655411:TBF655411 TLA655411:TLB655411 TUW655411:TUX655411 UES655411:UET655411 UOO655411:UOP655411 UYK655411:UYL655411 VIG655411:VIH655411 VSC655411:VSD655411 WBY655411:WBZ655411 WLU655411:WLV655411 WVQ655411:WVR655411 I720947:J720947 JE720947:JF720947 TA720947:TB720947 ACW720947:ACX720947 AMS720947:AMT720947 AWO720947:AWP720947 BGK720947:BGL720947 BQG720947:BQH720947 CAC720947:CAD720947 CJY720947:CJZ720947 CTU720947:CTV720947 DDQ720947:DDR720947 DNM720947:DNN720947 DXI720947:DXJ720947 EHE720947:EHF720947 ERA720947:ERB720947 FAW720947:FAX720947 FKS720947:FKT720947 FUO720947:FUP720947 GEK720947:GEL720947 GOG720947:GOH720947 GYC720947:GYD720947 HHY720947:HHZ720947 HRU720947:HRV720947 IBQ720947:IBR720947 ILM720947:ILN720947 IVI720947:IVJ720947 JFE720947:JFF720947 JPA720947:JPB720947 JYW720947:JYX720947 KIS720947:KIT720947 KSO720947:KSP720947 LCK720947:LCL720947 LMG720947:LMH720947 LWC720947:LWD720947 MFY720947:MFZ720947 MPU720947:MPV720947 MZQ720947:MZR720947 NJM720947:NJN720947 NTI720947:NTJ720947 ODE720947:ODF720947 ONA720947:ONB720947 OWW720947:OWX720947 PGS720947:PGT720947 PQO720947:PQP720947 QAK720947:QAL720947 QKG720947:QKH720947 QUC720947:QUD720947 RDY720947:RDZ720947 RNU720947:RNV720947 RXQ720947:RXR720947 SHM720947:SHN720947 SRI720947:SRJ720947 TBE720947:TBF720947 TLA720947:TLB720947 TUW720947:TUX720947 UES720947:UET720947 UOO720947:UOP720947 UYK720947:UYL720947 VIG720947:VIH720947 VSC720947:VSD720947 WBY720947:WBZ720947 WLU720947:WLV720947 WVQ720947:WVR720947 I786483:J786483 JE786483:JF786483 TA786483:TB786483 ACW786483:ACX786483 AMS786483:AMT786483 AWO786483:AWP786483 BGK786483:BGL786483 BQG786483:BQH786483 CAC786483:CAD786483 CJY786483:CJZ786483 CTU786483:CTV786483 DDQ786483:DDR786483 DNM786483:DNN786483 DXI786483:DXJ786483 EHE786483:EHF786483 ERA786483:ERB786483 FAW786483:FAX786483 FKS786483:FKT786483 FUO786483:FUP786483 GEK786483:GEL786483 GOG786483:GOH786483 GYC786483:GYD786483 HHY786483:HHZ786483 HRU786483:HRV786483 IBQ786483:IBR786483 ILM786483:ILN786483 IVI786483:IVJ786483 JFE786483:JFF786483 JPA786483:JPB786483 JYW786483:JYX786483 KIS786483:KIT786483 KSO786483:KSP786483 LCK786483:LCL786483 LMG786483:LMH786483 LWC786483:LWD786483 MFY786483:MFZ786483 MPU786483:MPV786483 MZQ786483:MZR786483 NJM786483:NJN786483 NTI786483:NTJ786483 ODE786483:ODF786483 ONA786483:ONB786483 OWW786483:OWX786483 PGS786483:PGT786483 PQO786483:PQP786483 QAK786483:QAL786483 QKG786483:QKH786483 QUC786483:QUD786483 RDY786483:RDZ786483 RNU786483:RNV786483 RXQ786483:RXR786483 SHM786483:SHN786483 SRI786483:SRJ786483 TBE786483:TBF786483 TLA786483:TLB786483 TUW786483:TUX786483 UES786483:UET786483 UOO786483:UOP786483 UYK786483:UYL786483 VIG786483:VIH786483 VSC786483:VSD786483 WBY786483:WBZ786483 WLU786483:WLV786483 WVQ786483:WVR786483 I852019:J852019 JE852019:JF852019 TA852019:TB852019 ACW852019:ACX852019 AMS852019:AMT852019 AWO852019:AWP852019 BGK852019:BGL852019 BQG852019:BQH852019 CAC852019:CAD852019 CJY852019:CJZ852019 CTU852019:CTV852019 DDQ852019:DDR852019 DNM852019:DNN852019 DXI852019:DXJ852019 EHE852019:EHF852019 ERA852019:ERB852019 FAW852019:FAX852019 FKS852019:FKT852019 FUO852019:FUP852019 GEK852019:GEL852019 GOG852019:GOH852019 GYC852019:GYD852019 HHY852019:HHZ852019 HRU852019:HRV852019 IBQ852019:IBR852019 ILM852019:ILN852019 IVI852019:IVJ852019 JFE852019:JFF852019 JPA852019:JPB852019 JYW852019:JYX852019 KIS852019:KIT852019 KSO852019:KSP852019 LCK852019:LCL852019 LMG852019:LMH852019 LWC852019:LWD852019 MFY852019:MFZ852019 MPU852019:MPV852019 MZQ852019:MZR852019 NJM852019:NJN852019 NTI852019:NTJ852019 ODE852019:ODF852019 ONA852019:ONB852019 OWW852019:OWX852019 PGS852019:PGT852019 PQO852019:PQP852019 QAK852019:QAL852019 QKG852019:QKH852019 QUC852019:QUD852019 RDY852019:RDZ852019 RNU852019:RNV852019 RXQ852019:RXR852019 SHM852019:SHN852019 SRI852019:SRJ852019 TBE852019:TBF852019 TLA852019:TLB852019 TUW852019:TUX852019 UES852019:UET852019 UOO852019:UOP852019 UYK852019:UYL852019 VIG852019:VIH852019 VSC852019:VSD852019 WBY852019:WBZ852019 WLU852019:WLV852019 WVQ852019:WVR852019 I917555:J917555 JE917555:JF917555 TA917555:TB917555 ACW917555:ACX917555 AMS917555:AMT917555 AWO917555:AWP917555 BGK917555:BGL917555 BQG917555:BQH917555 CAC917555:CAD917555 CJY917555:CJZ917555 CTU917555:CTV917555 DDQ917555:DDR917555 DNM917555:DNN917555 DXI917555:DXJ917555 EHE917555:EHF917555 ERA917555:ERB917555 FAW917555:FAX917555 FKS917555:FKT917555 FUO917555:FUP917555 GEK917555:GEL917555 GOG917555:GOH917555 GYC917555:GYD917555 HHY917555:HHZ917555 HRU917555:HRV917555 IBQ917555:IBR917555 ILM917555:ILN917555 IVI917555:IVJ917555 JFE917555:JFF917555 JPA917555:JPB917555 JYW917555:JYX917555 KIS917555:KIT917555 KSO917555:KSP917555 LCK917555:LCL917555 LMG917555:LMH917555 LWC917555:LWD917555 MFY917555:MFZ917555 MPU917555:MPV917555 MZQ917555:MZR917555 NJM917555:NJN917555 NTI917555:NTJ917555 ODE917555:ODF917555 ONA917555:ONB917555 OWW917555:OWX917555 PGS917555:PGT917555 PQO917555:PQP917555 QAK917555:QAL917555 QKG917555:QKH917555 QUC917555:QUD917555 RDY917555:RDZ917555 RNU917555:RNV917555 RXQ917555:RXR917555 SHM917555:SHN917555 SRI917555:SRJ917555 TBE917555:TBF917555 TLA917555:TLB917555 TUW917555:TUX917555 UES917555:UET917555 UOO917555:UOP917555 UYK917555:UYL917555 VIG917555:VIH917555 VSC917555:VSD917555 WBY917555:WBZ917555 WLU917555:WLV917555 WVQ917555:WVR917555 I983091:J983091 JE983091:JF983091 TA983091:TB983091 ACW983091:ACX983091 AMS983091:AMT983091 AWO983091:AWP983091 BGK983091:BGL983091 BQG983091:BQH983091 CAC983091:CAD983091 CJY983091:CJZ983091 CTU983091:CTV983091 DDQ983091:DDR983091 DNM983091:DNN983091 DXI983091:DXJ983091 EHE983091:EHF983091 ERA983091:ERB983091 FAW983091:FAX983091 FKS983091:FKT983091 FUO983091:FUP983091 GEK983091:GEL983091 GOG983091:GOH983091 GYC983091:GYD983091 HHY983091:HHZ983091 HRU983091:HRV983091 IBQ983091:IBR983091 ILM983091:ILN983091 IVI983091:IVJ983091 JFE983091:JFF983091 JPA983091:JPB983091 JYW983091:JYX983091 KIS983091:KIT983091 KSO983091:KSP983091 LCK983091:LCL983091 LMG983091:LMH983091 LWC983091:LWD983091 MFY983091:MFZ983091 MPU983091:MPV983091 MZQ983091:MZR983091 NJM983091:NJN983091 NTI983091:NTJ983091 ODE983091:ODF983091 ONA983091:ONB983091 OWW983091:OWX983091 PGS983091:PGT983091 PQO983091:PQP983091 QAK983091:QAL983091 QKG983091:QKH983091 QUC983091:QUD983091 RDY983091:RDZ983091 RNU983091:RNV983091 RXQ983091:RXR983091 SHM983091:SHN983091 SRI983091:SRJ983091 TBE983091:TBF983091 TLA983091:TLB983091 TUW983091:TUX983091 UES983091:UET983091 UOO983091:UOP983091 UYK983091:UYL983091 VIG983091:VIH983091 VSC983091:VSD983091 WBY983091:WBZ983091 WLU983091:WLV983091 WVQ983091:WVR983091 I55:J55 JE55:JF55 TA55:TB55 ACW55:ACX55 AMS55:AMT55 AWO55:AWP55 BGK55:BGL55 BQG55:BQH55 CAC55:CAD55 CJY55:CJZ55 CTU55:CTV55 DDQ55:DDR55 DNM55:DNN55 DXI55:DXJ55 EHE55:EHF55 ERA55:ERB55 FAW55:FAX55 FKS55:FKT55 FUO55:FUP55 GEK55:GEL55 GOG55:GOH55 GYC55:GYD55 HHY55:HHZ55 HRU55:HRV55 IBQ55:IBR55 ILM55:ILN55 IVI55:IVJ55 JFE55:JFF55 JPA55:JPB55 JYW55:JYX55 KIS55:KIT55 KSO55:KSP55 LCK55:LCL55 LMG55:LMH55 LWC55:LWD55 MFY55:MFZ55 MPU55:MPV55 MZQ55:MZR55 NJM55:NJN55 NTI55:NTJ55 ODE55:ODF55 ONA55:ONB55 OWW55:OWX55 PGS55:PGT55 PQO55:PQP55 QAK55:QAL55 QKG55:QKH55 QUC55:QUD55 RDY55:RDZ55 RNU55:RNV55 RXQ55:RXR55 SHM55:SHN55 SRI55:SRJ55 TBE55:TBF55 TLA55:TLB55 TUW55:TUX55 UES55:UET55 UOO55:UOP55 UYK55:UYL55 VIG55:VIH55 VSC55:VSD55 WBY55:WBZ55 WLU55:WLV55 WVQ55:WVR55 I65591:J65591 JE65591:JF65591 TA65591:TB65591 ACW65591:ACX65591 AMS65591:AMT65591 AWO65591:AWP65591 BGK65591:BGL65591 BQG65591:BQH65591 CAC65591:CAD65591 CJY65591:CJZ65591 CTU65591:CTV65591 DDQ65591:DDR65591 DNM65591:DNN65591 DXI65591:DXJ65591 EHE65591:EHF65591 ERA65591:ERB65591 FAW65591:FAX65591 FKS65591:FKT65591 FUO65591:FUP65591 GEK65591:GEL65591 GOG65591:GOH65591 GYC65591:GYD65591 HHY65591:HHZ65591 HRU65591:HRV65591 IBQ65591:IBR65591 ILM65591:ILN65591 IVI65591:IVJ65591 JFE65591:JFF65591 JPA65591:JPB65591 JYW65591:JYX65591 KIS65591:KIT65591 KSO65591:KSP65591 LCK65591:LCL65591 LMG65591:LMH65591 LWC65591:LWD65591 MFY65591:MFZ65591 MPU65591:MPV65591 MZQ65591:MZR65591 NJM65591:NJN65591 NTI65591:NTJ65591 ODE65591:ODF65591 ONA65591:ONB65591 OWW65591:OWX65591 PGS65591:PGT65591 PQO65591:PQP65591 QAK65591:QAL65591 QKG65591:QKH65591 QUC65591:QUD65591 RDY65591:RDZ65591 RNU65591:RNV65591 RXQ65591:RXR65591 SHM65591:SHN65591 SRI65591:SRJ65591 TBE65591:TBF65591 TLA65591:TLB65591 TUW65591:TUX65591 UES65591:UET65591 UOO65591:UOP65591 UYK65591:UYL65591 VIG65591:VIH65591 VSC65591:VSD65591 WBY65591:WBZ65591 WLU65591:WLV65591 WVQ65591:WVR65591 I131127:J131127 JE131127:JF131127 TA131127:TB131127 ACW131127:ACX131127 AMS131127:AMT131127 AWO131127:AWP131127 BGK131127:BGL131127 BQG131127:BQH131127 CAC131127:CAD131127 CJY131127:CJZ131127 CTU131127:CTV131127 DDQ131127:DDR131127 DNM131127:DNN131127 DXI131127:DXJ131127 EHE131127:EHF131127 ERA131127:ERB131127 FAW131127:FAX131127 FKS131127:FKT131127 FUO131127:FUP131127 GEK131127:GEL131127 GOG131127:GOH131127 GYC131127:GYD131127 HHY131127:HHZ131127 HRU131127:HRV131127 IBQ131127:IBR131127 ILM131127:ILN131127 IVI131127:IVJ131127 JFE131127:JFF131127 JPA131127:JPB131127 JYW131127:JYX131127 KIS131127:KIT131127 KSO131127:KSP131127 LCK131127:LCL131127 LMG131127:LMH131127 LWC131127:LWD131127 MFY131127:MFZ131127 MPU131127:MPV131127 MZQ131127:MZR131127 NJM131127:NJN131127 NTI131127:NTJ131127 ODE131127:ODF131127 ONA131127:ONB131127 OWW131127:OWX131127 PGS131127:PGT131127 PQO131127:PQP131127 QAK131127:QAL131127 QKG131127:QKH131127 QUC131127:QUD131127 RDY131127:RDZ131127 RNU131127:RNV131127 RXQ131127:RXR131127 SHM131127:SHN131127 SRI131127:SRJ131127 TBE131127:TBF131127 TLA131127:TLB131127 TUW131127:TUX131127 UES131127:UET131127 UOO131127:UOP131127 UYK131127:UYL131127 VIG131127:VIH131127 VSC131127:VSD131127 WBY131127:WBZ131127 WLU131127:WLV131127 WVQ131127:WVR131127 I196663:J196663 JE196663:JF196663 TA196663:TB196663 ACW196663:ACX196663 AMS196663:AMT196663 AWO196663:AWP196663 BGK196663:BGL196663 BQG196663:BQH196663 CAC196663:CAD196663 CJY196663:CJZ196663 CTU196663:CTV196663 DDQ196663:DDR196663 DNM196663:DNN196663 DXI196663:DXJ196663 EHE196663:EHF196663 ERA196663:ERB196663 FAW196663:FAX196663 FKS196663:FKT196663 FUO196663:FUP196663 GEK196663:GEL196663 GOG196663:GOH196663 GYC196663:GYD196663 HHY196663:HHZ196663 HRU196663:HRV196663 IBQ196663:IBR196663 ILM196663:ILN196663 IVI196663:IVJ196663 JFE196663:JFF196663 JPA196663:JPB196663 JYW196663:JYX196663 KIS196663:KIT196663 KSO196663:KSP196663 LCK196663:LCL196663 LMG196663:LMH196663 LWC196663:LWD196663 MFY196663:MFZ196663 MPU196663:MPV196663 MZQ196663:MZR196663 NJM196663:NJN196663 NTI196663:NTJ196663 ODE196663:ODF196663 ONA196663:ONB196663 OWW196663:OWX196663 PGS196663:PGT196663 PQO196663:PQP196663 QAK196663:QAL196663 QKG196663:QKH196663 QUC196663:QUD196663 RDY196663:RDZ196663 RNU196663:RNV196663 RXQ196663:RXR196663 SHM196663:SHN196663 SRI196663:SRJ196663 TBE196663:TBF196663 TLA196663:TLB196663 TUW196663:TUX196663 UES196663:UET196663 UOO196663:UOP196663 UYK196663:UYL196663 VIG196663:VIH196663 VSC196663:VSD196663 WBY196663:WBZ196663 WLU196663:WLV196663 WVQ196663:WVR196663 I262199:J262199 JE262199:JF262199 TA262199:TB262199 ACW262199:ACX262199 AMS262199:AMT262199 AWO262199:AWP262199 BGK262199:BGL262199 BQG262199:BQH262199 CAC262199:CAD262199 CJY262199:CJZ262199 CTU262199:CTV262199 DDQ262199:DDR262199 DNM262199:DNN262199 DXI262199:DXJ262199 EHE262199:EHF262199 ERA262199:ERB262199 FAW262199:FAX262199 FKS262199:FKT262199 FUO262199:FUP262199 GEK262199:GEL262199 GOG262199:GOH262199 GYC262199:GYD262199 HHY262199:HHZ262199 HRU262199:HRV262199 IBQ262199:IBR262199 ILM262199:ILN262199 IVI262199:IVJ262199 JFE262199:JFF262199 JPA262199:JPB262199 JYW262199:JYX262199 KIS262199:KIT262199 KSO262199:KSP262199 LCK262199:LCL262199 LMG262199:LMH262199 LWC262199:LWD262199 MFY262199:MFZ262199 MPU262199:MPV262199 MZQ262199:MZR262199 NJM262199:NJN262199 NTI262199:NTJ262199 ODE262199:ODF262199 ONA262199:ONB262199 OWW262199:OWX262199 PGS262199:PGT262199 PQO262199:PQP262199 QAK262199:QAL262199 QKG262199:QKH262199 QUC262199:QUD262199 RDY262199:RDZ262199 RNU262199:RNV262199 RXQ262199:RXR262199 SHM262199:SHN262199 SRI262199:SRJ262199 TBE262199:TBF262199 TLA262199:TLB262199 TUW262199:TUX262199 UES262199:UET262199 UOO262199:UOP262199 UYK262199:UYL262199 VIG262199:VIH262199 VSC262199:VSD262199 WBY262199:WBZ262199 WLU262199:WLV262199 WVQ262199:WVR262199 I327735:J327735 JE327735:JF327735 TA327735:TB327735 ACW327735:ACX327735 AMS327735:AMT327735 AWO327735:AWP327735 BGK327735:BGL327735 BQG327735:BQH327735 CAC327735:CAD327735 CJY327735:CJZ327735 CTU327735:CTV327735 DDQ327735:DDR327735 DNM327735:DNN327735 DXI327735:DXJ327735 EHE327735:EHF327735 ERA327735:ERB327735 FAW327735:FAX327735 FKS327735:FKT327735 FUO327735:FUP327735 GEK327735:GEL327735 GOG327735:GOH327735 GYC327735:GYD327735 HHY327735:HHZ327735 HRU327735:HRV327735 IBQ327735:IBR327735 ILM327735:ILN327735 IVI327735:IVJ327735 JFE327735:JFF327735 JPA327735:JPB327735 JYW327735:JYX327735 KIS327735:KIT327735 KSO327735:KSP327735 LCK327735:LCL327735 LMG327735:LMH327735 LWC327735:LWD327735 MFY327735:MFZ327735 MPU327735:MPV327735 MZQ327735:MZR327735 NJM327735:NJN327735 NTI327735:NTJ327735 ODE327735:ODF327735 ONA327735:ONB327735 OWW327735:OWX327735 PGS327735:PGT327735 PQO327735:PQP327735 QAK327735:QAL327735 QKG327735:QKH327735 QUC327735:QUD327735 RDY327735:RDZ327735 RNU327735:RNV327735 RXQ327735:RXR327735 SHM327735:SHN327735 SRI327735:SRJ327735 TBE327735:TBF327735 TLA327735:TLB327735 TUW327735:TUX327735 UES327735:UET327735 UOO327735:UOP327735 UYK327735:UYL327735 VIG327735:VIH327735 VSC327735:VSD327735 WBY327735:WBZ327735 WLU327735:WLV327735 WVQ327735:WVR327735 I393271:J393271 JE393271:JF393271 TA393271:TB393271 ACW393271:ACX393271 AMS393271:AMT393271 AWO393271:AWP393271 BGK393271:BGL393271 BQG393271:BQH393271 CAC393271:CAD393271 CJY393271:CJZ393271 CTU393271:CTV393271 DDQ393271:DDR393271 DNM393271:DNN393271 DXI393271:DXJ393271 EHE393271:EHF393271 ERA393271:ERB393271 FAW393271:FAX393271 FKS393271:FKT393271 FUO393271:FUP393271 GEK393271:GEL393271 GOG393271:GOH393271 GYC393271:GYD393271 HHY393271:HHZ393271 HRU393271:HRV393271 IBQ393271:IBR393271 ILM393271:ILN393271 IVI393271:IVJ393271 JFE393271:JFF393271 JPA393271:JPB393271 JYW393271:JYX393271 KIS393271:KIT393271 KSO393271:KSP393271 LCK393271:LCL393271 LMG393271:LMH393271 LWC393271:LWD393271 MFY393271:MFZ393271 MPU393271:MPV393271 MZQ393271:MZR393271 NJM393271:NJN393271 NTI393271:NTJ393271 ODE393271:ODF393271 ONA393271:ONB393271 OWW393271:OWX393271 PGS393271:PGT393271 PQO393271:PQP393271 QAK393271:QAL393271 QKG393271:QKH393271 QUC393271:QUD393271 RDY393271:RDZ393271 RNU393271:RNV393271 RXQ393271:RXR393271 SHM393271:SHN393271 SRI393271:SRJ393271 TBE393271:TBF393271 TLA393271:TLB393271 TUW393271:TUX393271 UES393271:UET393271 UOO393271:UOP393271 UYK393271:UYL393271 VIG393271:VIH393271 VSC393271:VSD393271 WBY393271:WBZ393271 WLU393271:WLV393271 WVQ393271:WVR393271 I458807:J458807 JE458807:JF458807 TA458807:TB458807 ACW458807:ACX458807 AMS458807:AMT458807 AWO458807:AWP458807 BGK458807:BGL458807 BQG458807:BQH458807 CAC458807:CAD458807 CJY458807:CJZ458807 CTU458807:CTV458807 DDQ458807:DDR458807 DNM458807:DNN458807 DXI458807:DXJ458807 EHE458807:EHF458807 ERA458807:ERB458807 FAW458807:FAX458807 FKS458807:FKT458807 FUO458807:FUP458807 GEK458807:GEL458807 GOG458807:GOH458807 GYC458807:GYD458807 HHY458807:HHZ458807 HRU458807:HRV458807 IBQ458807:IBR458807 ILM458807:ILN458807 IVI458807:IVJ458807 JFE458807:JFF458807 JPA458807:JPB458807 JYW458807:JYX458807 KIS458807:KIT458807 KSO458807:KSP458807 LCK458807:LCL458807 LMG458807:LMH458807 LWC458807:LWD458807 MFY458807:MFZ458807 MPU458807:MPV458807 MZQ458807:MZR458807 NJM458807:NJN458807 NTI458807:NTJ458807 ODE458807:ODF458807 ONA458807:ONB458807 OWW458807:OWX458807 PGS458807:PGT458807 PQO458807:PQP458807 QAK458807:QAL458807 QKG458807:QKH458807 QUC458807:QUD458807 RDY458807:RDZ458807 RNU458807:RNV458807 RXQ458807:RXR458807 SHM458807:SHN458807 SRI458807:SRJ458807 TBE458807:TBF458807 TLA458807:TLB458807 TUW458807:TUX458807 UES458807:UET458807 UOO458807:UOP458807 UYK458807:UYL458807 VIG458807:VIH458807 VSC458807:VSD458807 WBY458807:WBZ458807 WLU458807:WLV458807 WVQ458807:WVR458807 I524343:J524343 JE524343:JF524343 TA524343:TB524343 ACW524343:ACX524343 AMS524343:AMT524343 AWO524343:AWP524343 BGK524343:BGL524343 BQG524343:BQH524343 CAC524343:CAD524343 CJY524343:CJZ524343 CTU524343:CTV524343 DDQ524343:DDR524343 DNM524343:DNN524343 DXI524343:DXJ524343 EHE524343:EHF524343 ERA524343:ERB524343 FAW524343:FAX524343 FKS524343:FKT524343 FUO524343:FUP524343 GEK524343:GEL524343 GOG524343:GOH524343 GYC524343:GYD524343 HHY524343:HHZ524343 HRU524343:HRV524343 IBQ524343:IBR524343 ILM524343:ILN524343 IVI524343:IVJ524343 JFE524343:JFF524343 JPA524343:JPB524343 JYW524343:JYX524343 KIS524343:KIT524343 KSO524343:KSP524343 LCK524343:LCL524343 LMG524343:LMH524343 LWC524343:LWD524343 MFY524343:MFZ524343 MPU524343:MPV524343 MZQ524343:MZR524343 NJM524343:NJN524343 NTI524343:NTJ524343 ODE524343:ODF524343 ONA524343:ONB524343 OWW524343:OWX524343 PGS524343:PGT524343 PQO524343:PQP524343 QAK524343:QAL524343 QKG524343:QKH524343 QUC524343:QUD524343 RDY524343:RDZ524343 RNU524343:RNV524343 RXQ524343:RXR524343 SHM524343:SHN524343 SRI524343:SRJ524343 TBE524343:TBF524343 TLA524343:TLB524343 TUW524343:TUX524343 UES524343:UET524343 UOO524343:UOP524343 UYK524343:UYL524343 VIG524343:VIH524343 VSC524343:VSD524343 WBY524343:WBZ524343 WLU524343:WLV524343 WVQ524343:WVR524343 I589879:J589879 JE589879:JF589879 TA589879:TB589879 ACW589879:ACX589879 AMS589879:AMT589879 AWO589879:AWP589879 BGK589879:BGL589879 BQG589879:BQH589879 CAC589879:CAD589879 CJY589879:CJZ589879 CTU589879:CTV589879 DDQ589879:DDR589879 DNM589879:DNN589879 DXI589879:DXJ589879 EHE589879:EHF589879 ERA589879:ERB589879 FAW589879:FAX589879 FKS589879:FKT589879 FUO589879:FUP589879 GEK589879:GEL589879 GOG589879:GOH589879 GYC589879:GYD589879 HHY589879:HHZ589879 HRU589879:HRV589879 IBQ589879:IBR589879 ILM589879:ILN589879 IVI589879:IVJ589879 JFE589879:JFF589879 JPA589879:JPB589879 JYW589879:JYX589879 KIS589879:KIT589879 KSO589879:KSP589879 LCK589879:LCL589879 LMG589879:LMH589879 LWC589879:LWD589879 MFY589879:MFZ589879 MPU589879:MPV589879 MZQ589879:MZR589879 NJM589879:NJN589879 NTI589879:NTJ589879 ODE589879:ODF589879 ONA589879:ONB589879 OWW589879:OWX589879 PGS589879:PGT589879 PQO589879:PQP589879 QAK589879:QAL589879 QKG589879:QKH589879 QUC589879:QUD589879 RDY589879:RDZ589879 RNU589879:RNV589879 RXQ589879:RXR589879 SHM589879:SHN589879 SRI589879:SRJ589879 TBE589879:TBF589879 TLA589879:TLB589879 TUW589879:TUX589879 UES589879:UET589879 UOO589879:UOP589879 UYK589879:UYL589879 VIG589879:VIH589879 VSC589879:VSD589879 WBY589879:WBZ589879 WLU589879:WLV589879 WVQ589879:WVR589879 I655415:J655415 JE655415:JF655415 TA655415:TB655415 ACW655415:ACX655415 AMS655415:AMT655415 AWO655415:AWP655415 BGK655415:BGL655415 BQG655415:BQH655415 CAC655415:CAD655415 CJY655415:CJZ655415 CTU655415:CTV655415 DDQ655415:DDR655415 DNM655415:DNN655415 DXI655415:DXJ655415 EHE655415:EHF655415 ERA655415:ERB655415 FAW655415:FAX655415 FKS655415:FKT655415 FUO655415:FUP655415 GEK655415:GEL655415 GOG655415:GOH655415 GYC655415:GYD655415 HHY655415:HHZ655415 HRU655415:HRV655415 IBQ655415:IBR655415 ILM655415:ILN655415 IVI655415:IVJ655415 JFE655415:JFF655415 JPA655415:JPB655415 JYW655415:JYX655415 KIS655415:KIT655415 KSO655415:KSP655415 LCK655415:LCL655415 LMG655415:LMH655415 LWC655415:LWD655415 MFY655415:MFZ655415 MPU655415:MPV655415 MZQ655415:MZR655415 NJM655415:NJN655415 NTI655415:NTJ655415 ODE655415:ODF655415 ONA655415:ONB655415 OWW655415:OWX655415 PGS655415:PGT655415 PQO655415:PQP655415 QAK655415:QAL655415 QKG655415:QKH655415 QUC655415:QUD655415 RDY655415:RDZ655415 RNU655415:RNV655415 RXQ655415:RXR655415 SHM655415:SHN655415 SRI655415:SRJ655415 TBE655415:TBF655415 TLA655415:TLB655415 TUW655415:TUX655415 UES655415:UET655415 UOO655415:UOP655415 UYK655415:UYL655415 VIG655415:VIH655415 VSC655415:VSD655415 WBY655415:WBZ655415 WLU655415:WLV655415 WVQ655415:WVR655415 I720951:J720951 JE720951:JF720951 TA720951:TB720951 ACW720951:ACX720951 AMS720951:AMT720951 AWO720951:AWP720951 BGK720951:BGL720951 BQG720951:BQH720951 CAC720951:CAD720951 CJY720951:CJZ720951 CTU720951:CTV720951 DDQ720951:DDR720951 DNM720951:DNN720951 DXI720951:DXJ720951 EHE720951:EHF720951 ERA720951:ERB720951 FAW720951:FAX720951 FKS720951:FKT720951 FUO720951:FUP720951 GEK720951:GEL720951 GOG720951:GOH720951 GYC720951:GYD720951 HHY720951:HHZ720951 HRU720951:HRV720951 IBQ720951:IBR720951 ILM720951:ILN720951 IVI720951:IVJ720951 JFE720951:JFF720951 JPA720951:JPB720951 JYW720951:JYX720951 KIS720951:KIT720951 KSO720951:KSP720951 LCK720951:LCL720951 LMG720951:LMH720951 LWC720951:LWD720951 MFY720951:MFZ720951 MPU720951:MPV720951 MZQ720951:MZR720951 NJM720951:NJN720951 NTI720951:NTJ720951 ODE720951:ODF720951 ONA720951:ONB720951 OWW720951:OWX720951 PGS720951:PGT720951 PQO720951:PQP720951 QAK720951:QAL720951 QKG720951:QKH720951 QUC720951:QUD720951 RDY720951:RDZ720951 RNU720951:RNV720951 RXQ720951:RXR720951 SHM720951:SHN720951 SRI720951:SRJ720951 TBE720951:TBF720951 TLA720951:TLB720951 TUW720951:TUX720951 UES720951:UET720951 UOO720951:UOP720951 UYK720951:UYL720951 VIG720951:VIH720951 VSC720951:VSD720951 WBY720951:WBZ720951 WLU720951:WLV720951 WVQ720951:WVR720951 I786487:J786487 JE786487:JF786487 TA786487:TB786487 ACW786487:ACX786487 AMS786487:AMT786487 AWO786487:AWP786487 BGK786487:BGL786487 BQG786487:BQH786487 CAC786487:CAD786487 CJY786487:CJZ786487 CTU786487:CTV786487 DDQ786487:DDR786487 DNM786487:DNN786487 DXI786487:DXJ786487 EHE786487:EHF786487 ERA786487:ERB786487 FAW786487:FAX786487 FKS786487:FKT786487 FUO786487:FUP786487 GEK786487:GEL786487 GOG786487:GOH786487 GYC786487:GYD786487 HHY786487:HHZ786487 HRU786487:HRV786487 IBQ786487:IBR786487 ILM786487:ILN786487 IVI786487:IVJ786487 JFE786487:JFF786487 JPA786487:JPB786487 JYW786487:JYX786487 KIS786487:KIT786487 KSO786487:KSP786487 LCK786487:LCL786487 LMG786487:LMH786487 LWC786487:LWD786487 MFY786487:MFZ786487 MPU786487:MPV786487 MZQ786487:MZR786487 NJM786487:NJN786487 NTI786487:NTJ786487 ODE786487:ODF786487 ONA786487:ONB786487 OWW786487:OWX786487 PGS786487:PGT786487 PQO786487:PQP786487 QAK786487:QAL786487 QKG786487:QKH786487 QUC786487:QUD786487 RDY786487:RDZ786487 RNU786487:RNV786487 RXQ786487:RXR786487 SHM786487:SHN786487 SRI786487:SRJ786487 TBE786487:TBF786487 TLA786487:TLB786487 TUW786487:TUX786487 UES786487:UET786487 UOO786487:UOP786487 UYK786487:UYL786487 VIG786487:VIH786487 VSC786487:VSD786487 WBY786487:WBZ786487 WLU786487:WLV786487 WVQ786487:WVR786487 I852023:J852023 JE852023:JF852023 TA852023:TB852023 ACW852023:ACX852023 AMS852023:AMT852023 AWO852023:AWP852023 BGK852023:BGL852023 BQG852023:BQH852023 CAC852023:CAD852023 CJY852023:CJZ852023 CTU852023:CTV852023 DDQ852023:DDR852023 DNM852023:DNN852023 DXI852023:DXJ852023 EHE852023:EHF852023 ERA852023:ERB852023 FAW852023:FAX852023 FKS852023:FKT852023 FUO852023:FUP852023 GEK852023:GEL852023 GOG852023:GOH852023 GYC852023:GYD852023 HHY852023:HHZ852023 HRU852023:HRV852023 IBQ852023:IBR852023 ILM852023:ILN852023 IVI852023:IVJ852023 JFE852023:JFF852023 JPA852023:JPB852023 JYW852023:JYX852023 KIS852023:KIT852023 KSO852023:KSP852023 LCK852023:LCL852023 LMG852023:LMH852023 LWC852023:LWD852023 MFY852023:MFZ852023 MPU852023:MPV852023 MZQ852023:MZR852023 NJM852023:NJN852023 NTI852023:NTJ852023 ODE852023:ODF852023 ONA852023:ONB852023 OWW852023:OWX852023 PGS852023:PGT852023 PQO852023:PQP852023 QAK852023:QAL852023 QKG852023:QKH852023 QUC852023:QUD852023 RDY852023:RDZ852023 RNU852023:RNV852023 RXQ852023:RXR852023 SHM852023:SHN852023 SRI852023:SRJ852023 TBE852023:TBF852023 TLA852023:TLB852023 TUW852023:TUX852023 UES852023:UET852023 UOO852023:UOP852023 UYK852023:UYL852023 VIG852023:VIH852023 VSC852023:VSD852023 WBY852023:WBZ852023 WLU852023:WLV852023 WVQ852023:WVR852023 I917559:J917559 JE917559:JF917559 TA917559:TB917559 ACW917559:ACX917559 AMS917559:AMT917559 AWO917559:AWP917559 BGK917559:BGL917559 BQG917559:BQH917559 CAC917559:CAD917559 CJY917559:CJZ917559 CTU917559:CTV917559 DDQ917559:DDR917559 DNM917559:DNN917559 DXI917559:DXJ917559 EHE917559:EHF917559 ERA917559:ERB917559 FAW917559:FAX917559 FKS917559:FKT917559 FUO917559:FUP917559 GEK917559:GEL917559 GOG917559:GOH917559 GYC917559:GYD917559 HHY917559:HHZ917559 HRU917559:HRV917559 IBQ917559:IBR917559 ILM917559:ILN917559 IVI917559:IVJ917559 JFE917559:JFF917559 JPA917559:JPB917559 JYW917559:JYX917559 KIS917559:KIT917559 KSO917559:KSP917559 LCK917559:LCL917559 LMG917559:LMH917559 LWC917559:LWD917559 MFY917559:MFZ917559 MPU917559:MPV917559 MZQ917559:MZR917559 NJM917559:NJN917559 NTI917559:NTJ917559 ODE917559:ODF917559 ONA917559:ONB917559 OWW917559:OWX917559 PGS917559:PGT917559 PQO917559:PQP917559 QAK917559:QAL917559 QKG917559:QKH917559 QUC917559:QUD917559 RDY917559:RDZ917559 RNU917559:RNV917559 RXQ917559:RXR917559 SHM917559:SHN917559 SRI917559:SRJ917559 TBE917559:TBF917559 TLA917559:TLB917559 TUW917559:TUX917559 UES917559:UET917559 UOO917559:UOP917559 UYK917559:UYL917559 VIG917559:VIH917559 VSC917559:VSD917559 WBY917559:WBZ917559 WLU917559:WLV917559 WVQ917559:WVR917559 I983095:J983095 JE983095:JF983095 TA983095:TB983095 ACW983095:ACX983095 AMS983095:AMT983095 AWO983095:AWP983095 BGK983095:BGL983095 BQG983095:BQH983095 CAC983095:CAD983095 CJY983095:CJZ983095 CTU983095:CTV983095 DDQ983095:DDR983095 DNM983095:DNN983095 DXI983095:DXJ983095 EHE983095:EHF983095 ERA983095:ERB983095 FAW983095:FAX983095 FKS983095:FKT983095 FUO983095:FUP983095 GEK983095:GEL983095 GOG983095:GOH983095 GYC983095:GYD983095 HHY983095:HHZ983095 HRU983095:HRV983095 IBQ983095:IBR983095 ILM983095:ILN983095 IVI983095:IVJ983095 JFE983095:JFF983095 JPA983095:JPB983095 JYW983095:JYX983095 KIS983095:KIT983095 KSO983095:KSP983095 LCK983095:LCL983095 LMG983095:LMH983095 LWC983095:LWD983095 MFY983095:MFZ983095 MPU983095:MPV983095 MZQ983095:MZR983095 NJM983095:NJN983095 NTI983095:NTJ983095 ODE983095:ODF983095 ONA983095:ONB983095 OWW983095:OWX983095 PGS983095:PGT983095 PQO983095:PQP983095 QAK983095:QAL983095 QKG983095:QKH983095 QUC983095:QUD983095 RDY983095:RDZ983095 RNU983095:RNV983095 RXQ983095:RXR983095 SHM983095:SHN983095 SRI983095:SRJ983095 TBE983095:TBF983095 TLA983095:TLB983095 TUW983095:TUX983095 UES983095:UET983095 UOO983095:UOP983095 UYK983095:UYL983095 VIG983095:VIH983095 VSC983095:VSD983095 WBY983095:WBZ983095 WLU983095:WLV983095 WVQ983095:WVR983095 I53:J53 JE53:JF53 TA53:TB53 ACW53:ACX53 AMS53:AMT53 AWO53:AWP53 BGK53:BGL53 BQG53:BQH53 CAC53:CAD53 CJY53:CJZ53 CTU53:CTV53 DDQ53:DDR53 DNM53:DNN53 DXI53:DXJ53 EHE53:EHF53 ERA53:ERB53 FAW53:FAX53 FKS53:FKT53 FUO53:FUP53 GEK53:GEL53 GOG53:GOH53 GYC53:GYD53 HHY53:HHZ53 HRU53:HRV53 IBQ53:IBR53 ILM53:ILN53 IVI53:IVJ53 JFE53:JFF53 JPA53:JPB53 JYW53:JYX53 KIS53:KIT53 KSO53:KSP53 LCK53:LCL53 LMG53:LMH53 LWC53:LWD53 MFY53:MFZ53 MPU53:MPV53 MZQ53:MZR53 NJM53:NJN53 NTI53:NTJ53 ODE53:ODF53 ONA53:ONB53 OWW53:OWX53 PGS53:PGT53 PQO53:PQP53 QAK53:QAL53 QKG53:QKH53 QUC53:QUD53 RDY53:RDZ53 RNU53:RNV53 RXQ53:RXR53 SHM53:SHN53 SRI53:SRJ53 TBE53:TBF53 TLA53:TLB53 TUW53:TUX53 UES53:UET53 UOO53:UOP53 UYK53:UYL53 VIG53:VIH53 VSC53:VSD53 WBY53:WBZ53 WLU53:WLV53 WVQ53:WVR53 I65589:J65589 JE65589:JF65589 TA65589:TB65589 ACW65589:ACX65589 AMS65589:AMT65589 AWO65589:AWP65589 BGK65589:BGL65589 BQG65589:BQH65589 CAC65589:CAD65589 CJY65589:CJZ65589 CTU65589:CTV65589 DDQ65589:DDR65589 DNM65589:DNN65589 DXI65589:DXJ65589 EHE65589:EHF65589 ERA65589:ERB65589 FAW65589:FAX65589 FKS65589:FKT65589 FUO65589:FUP65589 GEK65589:GEL65589 GOG65589:GOH65589 GYC65589:GYD65589 HHY65589:HHZ65589 HRU65589:HRV65589 IBQ65589:IBR65589 ILM65589:ILN65589 IVI65589:IVJ65589 JFE65589:JFF65589 JPA65589:JPB65589 JYW65589:JYX65589 KIS65589:KIT65589 KSO65589:KSP65589 LCK65589:LCL65589 LMG65589:LMH65589 LWC65589:LWD65589 MFY65589:MFZ65589 MPU65589:MPV65589 MZQ65589:MZR65589 NJM65589:NJN65589 NTI65589:NTJ65589 ODE65589:ODF65589 ONA65589:ONB65589 OWW65589:OWX65589 PGS65589:PGT65589 PQO65589:PQP65589 QAK65589:QAL65589 QKG65589:QKH65589 QUC65589:QUD65589 RDY65589:RDZ65589 RNU65589:RNV65589 RXQ65589:RXR65589 SHM65589:SHN65589 SRI65589:SRJ65589 TBE65589:TBF65589 TLA65589:TLB65589 TUW65589:TUX65589 UES65589:UET65589 UOO65589:UOP65589 UYK65589:UYL65589 VIG65589:VIH65589 VSC65589:VSD65589 WBY65589:WBZ65589 WLU65589:WLV65589 WVQ65589:WVR65589 I131125:J131125 JE131125:JF131125 TA131125:TB131125 ACW131125:ACX131125 AMS131125:AMT131125 AWO131125:AWP131125 BGK131125:BGL131125 BQG131125:BQH131125 CAC131125:CAD131125 CJY131125:CJZ131125 CTU131125:CTV131125 DDQ131125:DDR131125 DNM131125:DNN131125 DXI131125:DXJ131125 EHE131125:EHF131125 ERA131125:ERB131125 FAW131125:FAX131125 FKS131125:FKT131125 FUO131125:FUP131125 GEK131125:GEL131125 GOG131125:GOH131125 GYC131125:GYD131125 HHY131125:HHZ131125 HRU131125:HRV131125 IBQ131125:IBR131125 ILM131125:ILN131125 IVI131125:IVJ131125 JFE131125:JFF131125 JPA131125:JPB131125 JYW131125:JYX131125 KIS131125:KIT131125 KSO131125:KSP131125 LCK131125:LCL131125 LMG131125:LMH131125 LWC131125:LWD131125 MFY131125:MFZ131125 MPU131125:MPV131125 MZQ131125:MZR131125 NJM131125:NJN131125 NTI131125:NTJ131125 ODE131125:ODF131125 ONA131125:ONB131125 OWW131125:OWX131125 PGS131125:PGT131125 PQO131125:PQP131125 QAK131125:QAL131125 QKG131125:QKH131125 QUC131125:QUD131125 RDY131125:RDZ131125 RNU131125:RNV131125 RXQ131125:RXR131125 SHM131125:SHN131125 SRI131125:SRJ131125 TBE131125:TBF131125 TLA131125:TLB131125 TUW131125:TUX131125 UES131125:UET131125 UOO131125:UOP131125 UYK131125:UYL131125 VIG131125:VIH131125 VSC131125:VSD131125 WBY131125:WBZ131125 WLU131125:WLV131125 WVQ131125:WVR131125 I196661:J196661 JE196661:JF196661 TA196661:TB196661 ACW196661:ACX196661 AMS196661:AMT196661 AWO196661:AWP196661 BGK196661:BGL196661 BQG196661:BQH196661 CAC196661:CAD196661 CJY196661:CJZ196661 CTU196661:CTV196661 DDQ196661:DDR196661 DNM196661:DNN196661 DXI196661:DXJ196661 EHE196661:EHF196661 ERA196661:ERB196661 FAW196661:FAX196661 FKS196661:FKT196661 FUO196661:FUP196661 GEK196661:GEL196661 GOG196661:GOH196661 GYC196661:GYD196661 HHY196661:HHZ196661 HRU196661:HRV196661 IBQ196661:IBR196661 ILM196661:ILN196661 IVI196661:IVJ196661 JFE196661:JFF196661 JPA196661:JPB196661 JYW196661:JYX196661 KIS196661:KIT196661 KSO196661:KSP196661 LCK196661:LCL196661 LMG196661:LMH196661 LWC196661:LWD196661 MFY196661:MFZ196661 MPU196661:MPV196661 MZQ196661:MZR196661 NJM196661:NJN196661 NTI196661:NTJ196661 ODE196661:ODF196661 ONA196661:ONB196661 OWW196661:OWX196661 PGS196661:PGT196661 PQO196661:PQP196661 QAK196661:QAL196661 QKG196661:QKH196661 QUC196661:QUD196661 RDY196661:RDZ196661 RNU196661:RNV196661 RXQ196661:RXR196661 SHM196661:SHN196661 SRI196661:SRJ196661 TBE196661:TBF196661 TLA196661:TLB196661 TUW196661:TUX196661 UES196661:UET196661 UOO196661:UOP196661 UYK196661:UYL196661 VIG196661:VIH196661 VSC196661:VSD196661 WBY196661:WBZ196661 WLU196661:WLV196661 WVQ196661:WVR196661 I262197:J262197 JE262197:JF262197 TA262197:TB262197 ACW262197:ACX262197 AMS262197:AMT262197 AWO262197:AWP262197 BGK262197:BGL262197 BQG262197:BQH262197 CAC262197:CAD262197 CJY262197:CJZ262197 CTU262197:CTV262197 DDQ262197:DDR262197 DNM262197:DNN262197 DXI262197:DXJ262197 EHE262197:EHF262197 ERA262197:ERB262197 FAW262197:FAX262197 FKS262197:FKT262197 FUO262197:FUP262197 GEK262197:GEL262197 GOG262197:GOH262197 GYC262197:GYD262197 HHY262197:HHZ262197 HRU262197:HRV262197 IBQ262197:IBR262197 ILM262197:ILN262197 IVI262197:IVJ262197 JFE262197:JFF262197 JPA262197:JPB262197 JYW262197:JYX262197 KIS262197:KIT262197 KSO262197:KSP262197 LCK262197:LCL262197 LMG262197:LMH262197 LWC262197:LWD262197 MFY262197:MFZ262197 MPU262197:MPV262197 MZQ262197:MZR262197 NJM262197:NJN262197 NTI262197:NTJ262197 ODE262197:ODF262197 ONA262197:ONB262197 OWW262197:OWX262197 PGS262197:PGT262197 PQO262197:PQP262197 QAK262197:QAL262197 QKG262197:QKH262197 QUC262197:QUD262197 RDY262197:RDZ262197 RNU262197:RNV262197 RXQ262197:RXR262197 SHM262197:SHN262197 SRI262197:SRJ262197 TBE262197:TBF262197 TLA262197:TLB262197 TUW262197:TUX262197 UES262197:UET262197 UOO262197:UOP262197 UYK262197:UYL262197 VIG262197:VIH262197 VSC262197:VSD262197 WBY262197:WBZ262197 WLU262197:WLV262197 WVQ262197:WVR262197 I327733:J327733 JE327733:JF327733 TA327733:TB327733 ACW327733:ACX327733 AMS327733:AMT327733 AWO327733:AWP327733 BGK327733:BGL327733 BQG327733:BQH327733 CAC327733:CAD327733 CJY327733:CJZ327733 CTU327733:CTV327733 DDQ327733:DDR327733 DNM327733:DNN327733 DXI327733:DXJ327733 EHE327733:EHF327733 ERA327733:ERB327733 FAW327733:FAX327733 FKS327733:FKT327733 FUO327733:FUP327733 GEK327733:GEL327733 GOG327733:GOH327733 GYC327733:GYD327733 HHY327733:HHZ327733 HRU327733:HRV327733 IBQ327733:IBR327733 ILM327733:ILN327733 IVI327733:IVJ327733 JFE327733:JFF327733 JPA327733:JPB327733 JYW327733:JYX327733 KIS327733:KIT327733 KSO327733:KSP327733 LCK327733:LCL327733 LMG327733:LMH327733 LWC327733:LWD327733 MFY327733:MFZ327733 MPU327733:MPV327733 MZQ327733:MZR327733 NJM327733:NJN327733 NTI327733:NTJ327733 ODE327733:ODF327733 ONA327733:ONB327733 OWW327733:OWX327733 PGS327733:PGT327733 PQO327733:PQP327733 QAK327733:QAL327733 QKG327733:QKH327733 QUC327733:QUD327733 RDY327733:RDZ327733 RNU327733:RNV327733 RXQ327733:RXR327733 SHM327733:SHN327733 SRI327733:SRJ327733 TBE327733:TBF327733 TLA327733:TLB327733 TUW327733:TUX327733 UES327733:UET327733 UOO327733:UOP327733 UYK327733:UYL327733 VIG327733:VIH327733 VSC327733:VSD327733 WBY327733:WBZ327733 WLU327733:WLV327733 WVQ327733:WVR327733 I393269:J393269 JE393269:JF393269 TA393269:TB393269 ACW393269:ACX393269 AMS393269:AMT393269 AWO393269:AWP393269 BGK393269:BGL393269 BQG393269:BQH393269 CAC393269:CAD393269 CJY393269:CJZ393269 CTU393269:CTV393269 DDQ393269:DDR393269 DNM393269:DNN393269 DXI393269:DXJ393269 EHE393269:EHF393269 ERA393269:ERB393269 FAW393269:FAX393269 FKS393269:FKT393269 FUO393269:FUP393269 GEK393269:GEL393269 GOG393269:GOH393269 GYC393269:GYD393269 HHY393269:HHZ393269 HRU393269:HRV393269 IBQ393269:IBR393269 ILM393269:ILN393269 IVI393269:IVJ393269 JFE393269:JFF393269 JPA393269:JPB393269 JYW393269:JYX393269 KIS393269:KIT393269 KSO393269:KSP393269 LCK393269:LCL393269 LMG393269:LMH393269 LWC393269:LWD393269 MFY393269:MFZ393269 MPU393269:MPV393269 MZQ393269:MZR393269 NJM393269:NJN393269 NTI393269:NTJ393269 ODE393269:ODF393269 ONA393269:ONB393269 OWW393269:OWX393269 PGS393269:PGT393269 PQO393269:PQP393269 QAK393269:QAL393269 QKG393269:QKH393269 QUC393269:QUD393269 RDY393269:RDZ393269 RNU393269:RNV393269 RXQ393269:RXR393269 SHM393269:SHN393269 SRI393269:SRJ393269 TBE393269:TBF393269 TLA393269:TLB393269 TUW393269:TUX393269 UES393269:UET393269 UOO393269:UOP393269 UYK393269:UYL393269 VIG393269:VIH393269 VSC393269:VSD393269 WBY393269:WBZ393269 WLU393269:WLV393269 WVQ393269:WVR393269 I458805:J458805 JE458805:JF458805 TA458805:TB458805 ACW458805:ACX458805 AMS458805:AMT458805 AWO458805:AWP458805 BGK458805:BGL458805 BQG458805:BQH458805 CAC458805:CAD458805 CJY458805:CJZ458805 CTU458805:CTV458805 DDQ458805:DDR458805 DNM458805:DNN458805 DXI458805:DXJ458805 EHE458805:EHF458805 ERA458805:ERB458805 FAW458805:FAX458805 FKS458805:FKT458805 FUO458805:FUP458805 GEK458805:GEL458805 GOG458805:GOH458805 GYC458805:GYD458805 HHY458805:HHZ458805 HRU458805:HRV458805 IBQ458805:IBR458805 ILM458805:ILN458805 IVI458805:IVJ458805 JFE458805:JFF458805 JPA458805:JPB458805 JYW458805:JYX458805 KIS458805:KIT458805 KSO458805:KSP458805 LCK458805:LCL458805 LMG458805:LMH458805 LWC458805:LWD458805 MFY458805:MFZ458805 MPU458805:MPV458805 MZQ458805:MZR458805 NJM458805:NJN458805 NTI458805:NTJ458805 ODE458805:ODF458805 ONA458805:ONB458805 OWW458805:OWX458805 PGS458805:PGT458805 PQO458805:PQP458805 QAK458805:QAL458805 QKG458805:QKH458805 QUC458805:QUD458805 RDY458805:RDZ458805 RNU458805:RNV458805 RXQ458805:RXR458805 SHM458805:SHN458805 SRI458805:SRJ458805 TBE458805:TBF458805 TLA458805:TLB458805 TUW458805:TUX458805 UES458805:UET458805 UOO458805:UOP458805 UYK458805:UYL458805 VIG458805:VIH458805 VSC458805:VSD458805 WBY458805:WBZ458805 WLU458805:WLV458805 WVQ458805:WVR458805 I524341:J524341 JE524341:JF524341 TA524341:TB524341 ACW524341:ACX524341 AMS524341:AMT524341 AWO524341:AWP524341 BGK524341:BGL524341 BQG524341:BQH524341 CAC524341:CAD524341 CJY524341:CJZ524341 CTU524341:CTV524341 DDQ524341:DDR524341 DNM524341:DNN524341 DXI524341:DXJ524341 EHE524341:EHF524341 ERA524341:ERB524341 FAW524341:FAX524341 FKS524341:FKT524341 FUO524341:FUP524341 GEK524341:GEL524341 GOG524341:GOH524341 GYC524341:GYD524341 HHY524341:HHZ524341 HRU524341:HRV524341 IBQ524341:IBR524341 ILM524341:ILN524341 IVI524341:IVJ524341 JFE524341:JFF524341 JPA524341:JPB524341 JYW524341:JYX524341 KIS524341:KIT524341 KSO524341:KSP524341 LCK524341:LCL524341 LMG524341:LMH524341 LWC524341:LWD524341 MFY524341:MFZ524341 MPU524341:MPV524341 MZQ524341:MZR524341 NJM524341:NJN524341 NTI524341:NTJ524341 ODE524341:ODF524341 ONA524341:ONB524341 OWW524341:OWX524341 PGS524341:PGT524341 PQO524341:PQP524341 QAK524341:QAL524341 QKG524341:QKH524341 QUC524341:QUD524341 RDY524341:RDZ524341 RNU524341:RNV524341 RXQ524341:RXR524341 SHM524341:SHN524341 SRI524341:SRJ524341 TBE524341:TBF524341 TLA524341:TLB524341 TUW524341:TUX524341 UES524341:UET524341 UOO524341:UOP524341 UYK524341:UYL524341 VIG524341:VIH524341 VSC524341:VSD524341 WBY524341:WBZ524341 WLU524341:WLV524341 WVQ524341:WVR524341 I589877:J589877 JE589877:JF589877 TA589877:TB589877 ACW589877:ACX589877 AMS589877:AMT589877 AWO589877:AWP589877 BGK589877:BGL589877 BQG589877:BQH589877 CAC589877:CAD589877 CJY589877:CJZ589877 CTU589877:CTV589877 DDQ589877:DDR589877 DNM589877:DNN589877 DXI589877:DXJ589877 EHE589877:EHF589877 ERA589877:ERB589877 FAW589877:FAX589877 FKS589877:FKT589877 FUO589877:FUP589877 GEK589877:GEL589877 GOG589877:GOH589877 GYC589877:GYD589877 HHY589877:HHZ589877 HRU589877:HRV589877 IBQ589877:IBR589877 ILM589877:ILN589877 IVI589877:IVJ589877 JFE589877:JFF589877 JPA589877:JPB589877 JYW589877:JYX589877 KIS589877:KIT589877 KSO589877:KSP589877 LCK589877:LCL589877 LMG589877:LMH589877 LWC589877:LWD589877 MFY589877:MFZ589877 MPU589877:MPV589877 MZQ589877:MZR589877 NJM589877:NJN589877 NTI589877:NTJ589877 ODE589877:ODF589877 ONA589877:ONB589877 OWW589877:OWX589877 PGS589877:PGT589877 PQO589877:PQP589877 QAK589877:QAL589877 QKG589877:QKH589877 QUC589877:QUD589877 RDY589877:RDZ589877 RNU589877:RNV589877 RXQ589877:RXR589877 SHM589877:SHN589877 SRI589877:SRJ589877 TBE589877:TBF589877 TLA589877:TLB589877 TUW589877:TUX589877 UES589877:UET589877 UOO589877:UOP589877 UYK589877:UYL589877 VIG589877:VIH589877 VSC589877:VSD589877 WBY589877:WBZ589877 WLU589877:WLV589877 WVQ589877:WVR589877 I655413:J655413 JE655413:JF655413 TA655413:TB655413 ACW655413:ACX655413 AMS655413:AMT655413 AWO655413:AWP655413 BGK655413:BGL655413 BQG655413:BQH655413 CAC655413:CAD655413 CJY655413:CJZ655413 CTU655413:CTV655413 DDQ655413:DDR655413 DNM655413:DNN655413 DXI655413:DXJ655413 EHE655413:EHF655413 ERA655413:ERB655413 FAW655413:FAX655413 FKS655413:FKT655413 FUO655413:FUP655413 GEK655413:GEL655413 GOG655413:GOH655413 GYC655413:GYD655413 HHY655413:HHZ655413 HRU655413:HRV655413 IBQ655413:IBR655413 ILM655413:ILN655413 IVI655413:IVJ655413 JFE655413:JFF655413 JPA655413:JPB655413 JYW655413:JYX655413 KIS655413:KIT655413 KSO655413:KSP655413 LCK655413:LCL655413 LMG655413:LMH655413 LWC655413:LWD655413 MFY655413:MFZ655413 MPU655413:MPV655413 MZQ655413:MZR655413 NJM655413:NJN655413 NTI655413:NTJ655413 ODE655413:ODF655413 ONA655413:ONB655413 OWW655413:OWX655413 PGS655413:PGT655413 PQO655413:PQP655413 QAK655413:QAL655413 QKG655413:QKH655413 QUC655413:QUD655413 RDY655413:RDZ655413 RNU655413:RNV655413 RXQ655413:RXR655413 SHM655413:SHN655413 SRI655413:SRJ655413 TBE655413:TBF655413 TLA655413:TLB655413 TUW655413:TUX655413 UES655413:UET655413 UOO655413:UOP655413 UYK655413:UYL655413 VIG655413:VIH655413 VSC655413:VSD655413 WBY655413:WBZ655413 WLU655413:WLV655413 WVQ655413:WVR655413 I720949:J720949 JE720949:JF720949 TA720949:TB720949 ACW720949:ACX720949 AMS720949:AMT720949 AWO720949:AWP720949 BGK720949:BGL720949 BQG720949:BQH720949 CAC720949:CAD720949 CJY720949:CJZ720949 CTU720949:CTV720949 DDQ720949:DDR720949 DNM720949:DNN720949 DXI720949:DXJ720949 EHE720949:EHF720949 ERA720949:ERB720949 FAW720949:FAX720949 FKS720949:FKT720949 FUO720949:FUP720949 GEK720949:GEL720949 GOG720949:GOH720949 GYC720949:GYD720949 HHY720949:HHZ720949 HRU720949:HRV720949 IBQ720949:IBR720949 ILM720949:ILN720949 IVI720949:IVJ720949 JFE720949:JFF720949 JPA720949:JPB720949 JYW720949:JYX720949 KIS720949:KIT720949 KSO720949:KSP720949 LCK720949:LCL720949 LMG720949:LMH720949 LWC720949:LWD720949 MFY720949:MFZ720949 MPU720949:MPV720949 MZQ720949:MZR720949 NJM720949:NJN720949 NTI720949:NTJ720949 ODE720949:ODF720949 ONA720949:ONB720949 OWW720949:OWX720949 PGS720949:PGT720949 PQO720949:PQP720949 QAK720949:QAL720949 QKG720949:QKH720949 QUC720949:QUD720949 RDY720949:RDZ720949 RNU720949:RNV720949 RXQ720949:RXR720949 SHM720949:SHN720949 SRI720949:SRJ720949 TBE720949:TBF720949 TLA720949:TLB720949 TUW720949:TUX720949 UES720949:UET720949 UOO720949:UOP720949 UYK720949:UYL720949 VIG720949:VIH720949 VSC720949:VSD720949 WBY720949:WBZ720949 WLU720949:WLV720949 WVQ720949:WVR720949 I786485:J786485 JE786485:JF786485 TA786485:TB786485 ACW786485:ACX786485 AMS786485:AMT786485 AWO786485:AWP786485 BGK786485:BGL786485 BQG786485:BQH786485 CAC786485:CAD786485 CJY786485:CJZ786485 CTU786485:CTV786485 DDQ786485:DDR786485 DNM786485:DNN786485 DXI786485:DXJ786485 EHE786485:EHF786485 ERA786485:ERB786485 FAW786485:FAX786485 FKS786485:FKT786485 FUO786485:FUP786485 GEK786485:GEL786485 GOG786485:GOH786485 GYC786485:GYD786485 HHY786485:HHZ786485 HRU786485:HRV786485 IBQ786485:IBR786485 ILM786485:ILN786485 IVI786485:IVJ786485 JFE786485:JFF786485 JPA786485:JPB786485 JYW786485:JYX786485 KIS786485:KIT786485 KSO786485:KSP786485 LCK786485:LCL786485 LMG786485:LMH786485 LWC786485:LWD786485 MFY786485:MFZ786485 MPU786485:MPV786485 MZQ786485:MZR786485 NJM786485:NJN786485 NTI786485:NTJ786485 ODE786485:ODF786485 ONA786485:ONB786485 OWW786485:OWX786485 PGS786485:PGT786485 PQO786485:PQP786485 QAK786485:QAL786485 QKG786485:QKH786485 QUC786485:QUD786485 RDY786485:RDZ786485 RNU786485:RNV786485 RXQ786485:RXR786485 SHM786485:SHN786485 SRI786485:SRJ786485 TBE786485:TBF786485 TLA786485:TLB786485 TUW786485:TUX786485 UES786485:UET786485 UOO786485:UOP786485 UYK786485:UYL786485 VIG786485:VIH786485 VSC786485:VSD786485 WBY786485:WBZ786485 WLU786485:WLV786485 WVQ786485:WVR786485 I852021:J852021 JE852021:JF852021 TA852021:TB852021 ACW852021:ACX852021 AMS852021:AMT852021 AWO852021:AWP852021 BGK852021:BGL852021 BQG852021:BQH852021 CAC852021:CAD852021 CJY852021:CJZ852021 CTU852021:CTV852021 DDQ852021:DDR852021 DNM852021:DNN852021 DXI852021:DXJ852021 EHE852021:EHF852021 ERA852021:ERB852021 FAW852021:FAX852021 FKS852021:FKT852021 FUO852021:FUP852021 GEK852021:GEL852021 GOG852021:GOH852021 GYC852021:GYD852021 HHY852021:HHZ852021 HRU852021:HRV852021 IBQ852021:IBR852021 ILM852021:ILN852021 IVI852021:IVJ852021 JFE852021:JFF852021 JPA852021:JPB852021 JYW852021:JYX852021 KIS852021:KIT852021 KSO852021:KSP852021 LCK852021:LCL852021 LMG852021:LMH852021 LWC852021:LWD852021 MFY852021:MFZ852021 MPU852021:MPV852021 MZQ852021:MZR852021 NJM852021:NJN852021 NTI852021:NTJ852021 ODE852021:ODF852021 ONA852021:ONB852021 OWW852021:OWX852021 PGS852021:PGT852021 PQO852021:PQP852021 QAK852021:QAL852021 QKG852021:QKH852021 QUC852021:QUD852021 RDY852021:RDZ852021 RNU852021:RNV852021 RXQ852021:RXR852021 SHM852021:SHN852021 SRI852021:SRJ852021 TBE852021:TBF852021 TLA852021:TLB852021 TUW852021:TUX852021 UES852021:UET852021 UOO852021:UOP852021 UYK852021:UYL852021 VIG852021:VIH852021 VSC852021:VSD852021 WBY852021:WBZ852021 WLU852021:WLV852021 WVQ852021:WVR852021 I917557:J917557 JE917557:JF917557 TA917557:TB917557 ACW917557:ACX917557 AMS917557:AMT917557 AWO917557:AWP917557 BGK917557:BGL917557 BQG917557:BQH917557 CAC917557:CAD917557 CJY917557:CJZ917557 CTU917557:CTV917557 DDQ917557:DDR917557 DNM917557:DNN917557 DXI917557:DXJ917557 EHE917557:EHF917557 ERA917557:ERB917557 FAW917557:FAX917557 FKS917557:FKT917557 FUO917557:FUP917557 GEK917557:GEL917557 GOG917557:GOH917557 GYC917557:GYD917557 HHY917557:HHZ917557 HRU917557:HRV917557 IBQ917557:IBR917557 ILM917557:ILN917557 IVI917557:IVJ917557 JFE917557:JFF917557 JPA917557:JPB917557 JYW917557:JYX917557 KIS917557:KIT917557 KSO917557:KSP917557 LCK917557:LCL917557 LMG917557:LMH917557 LWC917557:LWD917557 MFY917557:MFZ917557 MPU917557:MPV917557 MZQ917557:MZR917557 NJM917557:NJN917557 NTI917557:NTJ917557 ODE917557:ODF917557 ONA917557:ONB917557 OWW917557:OWX917557 PGS917557:PGT917557 PQO917557:PQP917557 QAK917557:QAL917557 QKG917557:QKH917557 QUC917557:QUD917557 RDY917557:RDZ917557 RNU917557:RNV917557 RXQ917557:RXR917557 SHM917557:SHN917557 SRI917557:SRJ917557 TBE917557:TBF917557 TLA917557:TLB917557 TUW917557:TUX917557 UES917557:UET917557 UOO917557:UOP917557 UYK917557:UYL917557 VIG917557:VIH917557 VSC917557:VSD917557 WBY917557:WBZ917557 WLU917557:WLV917557 WVQ917557:WVR917557 I983093:J983093 JE983093:JF983093 TA983093:TB983093 ACW983093:ACX983093 AMS983093:AMT983093 AWO983093:AWP983093 BGK983093:BGL983093 BQG983093:BQH983093 CAC983093:CAD983093 CJY983093:CJZ983093 CTU983093:CTV983093 DDQ983093:DDR983093 DNM983093:DNN983093 DXI983093:DXJ983093 EHE983093:EHF983093 ERA983093:ERB983093 FAW983093:FAX983093 FKS983093:FKT983093 FUO983093:FUP983093 GEK983093:GEL983093 GOG983093:GOH983093 GYC983093:GYD983093 HHY983093:HHZ983093 HRU983093:HRV983093 IBQ983093:IBR983093 ILM983093:ILN983093 IVI983093:IVJ983093 JFE983093:JFF983093 JPA983093:JPB983093 JYW983093:JYX983093 KIS983093:KIT983093 KSO983093:KSP983093 LCK983093:LCL983093 LMG983093:LMH983093 LWC983093:LWD983093 MFY983093:MFZ983093 MPU983093:MPV983093 MZQ983093:MZR983093 NJM983093:NJN983093 NTI983093:NTJ983093 ODE983093:ODF983093 ONA983093:ONB983093 OWW983093:OWX983093 PGS983093:PGT983093 PQO983093:PQP983093 QAK983093:QAL983093 QKG983093:QKH983093 QUC983093:QUD983093 RDY983093:RDZ983093 RNU983093:RNV983093 RXQ983093:RXR983093 SHM983093:SHN983093 SRI983093:SRJ983093 TBE983093:TBF983093 TLA983093:TLB983093 TUW983093:TUX983093 UES983093:UET983093 UOO983093:UOP983093 UYK983093:UYL983093 VIG983093:VIH983093 VSC983093:VSD983093 WBY983093:WBZ983093 WLU983093:WLV983093 WVQ983093:WVR983093 I43:J43 JE43:JF43 TA43:TB43 ACW43:ACX43 AMS43:AMT43 AWO43:AWP43 BGK43:BGL43 BQG43:BQH43 CAC43:CAD43 CJY43:CJZ43 CTU43:CTV43 DDQ43:DDR43 DNM43:DNN43 DXI43:DXJ43 EHE43:EHF43 ERA43:ERB43 FAW43:FAX43 FKS43:FKT43 FUO43:FUP43 GEK43:GEL43 GOG43:GOH43 GYC43:GYD43 HHY43:HHZ43 HRU43:HRV43 IBQ43:IBR43 ILM43:ILN43 IVI43:IVJ43 JFE43:JFF43 JPA43:JPB43 JYW43:JYX43 KIS43:KIT43 KSO43:KSP43 LCK43:LCL43 LMG43:LMH43 LWC43:LWD43 MFY43:MFZ43 MPU43:MPV43 MZQ43:MZR43 NJM43:NJN43 NTI43:NTJ43 ODE43:ODF43 ONA43:ONB43 OWW43:OWX43 PGS43:PGT43 PQO43:PQP43 QAK43:QAL43 QKG43:QKH43 QUC43:QUD43 RDY43:RDZ43 RNU43:RNV43 RXQ43:RXR43 SHM43:SHN43 SRI43:SRJ43 TBE43:TBF43 TLA43:TLB43 TUW43:TUX43 UES43:UET43 UOO43:UOP43 UYK43:UYL43 VIG43:VIH43 VSC43:VSD43 WBY43:WBZ43 WLU43:WLV43 WVQ43:WVR43 I65579:J65579 JE65579:JF65579 TA65579:TB65579 ACW65579:ACX65579 AMS65579:AMT65579 AWO65579:AWP65579 BGK65579:BGL65579 BQG65579:BQH65579 CAC65579:CAD65579 CJY65579:CJZ65579 CTU65579:CTV65579 DDQ65579:DDR65579 DNM65579:DNN65579 DXI65579:DXJ65579 EHE65579:EHF65579 ERA65579:ERB65579 FAW65579:FAX65579 FKS65579:FKT65579 FUO65579:FUP65579 GEK65579:GEL65579 GOG65579:GOH65579 GYC65579:GYD65579 HHY65579:HHZ65579 HRU65579:HRV65579 IBQ65579:IBR65579 ILM65579:ILN65579 IVI65579:IVJ65579 JFE65579:JFF65579 JPA65579:JPB65579 JYW65579:JYX65579 KIS65579:KIT65579 KSO65579:KSP65579 LCK65579:LCL65579 LMG65579:LMH65579 LWC65579:LWD65579 MFY65579:MFZ65579 MPU65579:MPV65579 MZQ65579:MZR65579 NJM65579:NJN65579 NTI65579:NTJ65579 ODE65579:ODF65579 ONA65579:ONB65579 OWW65579:OWX65579 PGS65579:PGT65579 PQO65579:PQP65579 QAK65579:QAL65579 QKG65579:QKH65579 QUC65579:QUD65579 RDY65579:RDZ65579 RNU65579:RNV65579 RXQ65579:RXR65579 SHM65579:SHN65579 SRI65579:SRJ65579 TBE65579:TBF65579 TLA65579:TLB65579 TUW65579:TUX65579 UES65579:UET65579 UOO65579:UOP65579 UYK65579:UYL65579 VIG65579:VIH65579 VSC65579:VSD65579 WBY65579:WBZ65579 WLU65579:WLV65579 WVQ65579:WVR65579 I131115:J131115 JE131115:JF131115 TA131115:TB131115 ACW131115:ACX131115 AMS131115:AMT131115 AWO131115:AWP131115 BGK131115:BGL131115 BQG131115:BQH131115 CAC131115:CAD131115 CJY131115:CJZ131115 CTU131115:CTV131115 DDQ131115:DDR131115 DNM131115:DNN131115 DXI131115:DXJ131115 EHE131115:EHF131115 ERA131115:ERB131115 FAW131115:FAX131115 FKS131115:FKT131115 FUO131115:FUP131115 GEK131115:GEL131115 GOG131115:GOH131115 GYC131115:GYD131115 HHY131115:HHZ131115 HRU131115:HRV131115 IBQ131115:IBR131115 ILM131115:ILN131115 IVI131115:IVJ131115 JFE131115:JFF131115 JPA131115:JPB131115 JYW131115:JYX131115 KIS131115:KIT131115 KSO131115:KSP131115 LCK131115:LCL131115 LMG131115:LMH131115 LWC131115:LWD131115 MFY131115:MFZ131115 MPU131115:MPV131115 MZQ131115:MZR131115 NJM131115:NJN131115 NTI131115:NTJ131115 ODE131115:ODF131115 ONA131115:ONB131115 OWW131115:OWX131115 PGS131115:PGT131115 PQO131115:PQP131115 QAK131115:QAL131115 QKG131115:QKH131115 QUC131115:QUD131115 RDY131115:RDZ131115 RNU131115:RNV131115 RXQ131115:RXR131115 SHM131115:SHN131115 SRI131115:SRJ131115 TBE131115:TBF131115 TLA131115:TLB131115 TUW131115:TUX131115 UES131115:UET131115 UOO131115:UOP131115 UYK131115:UYL131115 VIG131115:VIH131115 VSC131115:VSD131115 WBY131115:WBZ131115 WLU131115:WLV131115 WVQ131115:WVR131115 I196651:J196651 JE196651:JF196651 TA196651:TB196651 ACW196651:ACX196651 AMS196651:AMT196651 AWO196651:AWP196651 BGK196651:BGL196651 BQG196651:BQH196651 CAC196651:CAD196651 CJY196651:CJZ196651 CTU196651:CTV196651 DDQ196651:DDR196651 DNM196651:DNN196651 DXI196651:DXJ196651 EHE196651:EHF196651 ERA196651:ERB196651 FAW196651:FAX196651 FKS196651:FKT196651 FUO196651:FUP196651 GEK196651:GEL196651 GOG196651:GOH196651 GYC196651:GYD196651 HHY196651:HHZ196651 HRU196651:HRV196651 IBQ196651:IBR196651 ILM196651:ILN196651 IVI196651:IVJ196651 JFE196651:JFF196651 JPA196651:JPB196651 JYW196651:JYX196651 KIS196651:KIT196651 KSO196651:KSP196651 LCK196651:LCL196651 LMG196651:LMH196651 LWC196651:LWD196651 MFY196651:MFZ196651 MPU196651:MPV196651 MZQ196651:MZR196651 NJM196651:NJN196651 NTI196651:NTJ196651 ODE196651:ODF196651 ONA196651:ONB196651 OWW196651:OWX196651 PGS196651:PGT196651 PQO196651:PQP196651 QAK196651:QAL196651 QKG196651:QKH196651 QUC196651:QUD196651 RDY196651:RDZ196651 RNU196651:RNV196651 RXQ196651:RXR196651 SHM196651:SHN196651 SRI196651:SRJ196651 TBE196651:TBF196651 TLA196651:TLB196651 TUW196651:TUX196651 UES196651:UET196651 UOO196651:UOP196651 UYK196651:UYL196651 VIG196651:VIH196651 VSC196651:VSD196651 WBY196651:WBZ196651 WLU196651:WLV196651 WVQ196651:WVR196651 I262187:J262187 JE262187:JF262187 TA262187:TB262187 ACW262187:ACX262187 AMS262187:AMT262187 AWO262187:AWP262187 BGK262187:BGL262187 BQG262187:BQH262187 CAC262187:CAD262187 CJY262187:CJZ262187 CTU262187:CTV262187 DDQ262187:DDR262187 DNM262187:DNN262187 DXI262187:DXJ262187 EHE262187:EHF262187 ERA262187:ERB262187 FAW262187:FAX262187 FKS262187:FKT262187 FUO262187:FUP262187 GEK262187:GEL262187 GOG262187:GOH262187 GYC262187:GYD262187 HHY262187:HHZ262187 HRU262187:HRV262187 IBQ262187:IBR262187 ILM262187:ILN262187 IVI262187:IVJ262187 JFE262187:JFF262187 JPA262187:JPB262187 JYW262187:JYX262187 KIS262187:KIT262187 KSO262187:KSP262187 LCK262187:LCL262187 LMG262187:LMH262187 LWC262187:LWD262187 MFY262187:MFZ262187 MPU262187:MPV262187 MZQ262187:MZR262187 NJM262187:NJN262187 NTI262187:NTJ262187 ODE262187:ODF262187 ONA262187:ONB262187 OWW262187:OWX262187 PGS262187:PGT262187 PQO262187:PQP262187 QAK262187:QAL262187 QKG262187:QKH262187 QUC262187:QUD262187 RDY262187:RDZ262187 RNU262187:RNV262187 RXQ262187:RXR262187 SHM262187:SHN262187 SRI262187:SRJ262187 TBE262187:TBF262187 TLA262187:TLB262187 TUW262187:TUX262187 UES262187:UET262187 UOO262187:UOP262187 UYK262187:UYL262187 VIG262187:VIH262187 VSC262187:VSD262187 WBY262187:WBZ262187 WLU262187:WLV262187 WVQ262187:WVR262187 I327723:J327723 JE327723:JF327723 TA327723:TB327723 ACW327723:ACX327723 AMS327723:AMT327723 AWO327723:AWP327723 BGK327723:BGL327723 BQG327723:BQH327723 CAC327723:CAD327723 CJY327723:CJZ327723 CTU327723:CTV327723 DDQ327723:DDR327723 DNM327723:DNN327723 DXI327723:DXJ327723 EHE327723:EHF327723 ERA327723:ERB327723 FAW327723:FAX327723 FKS327723:FKT327723 FUO327723:FUP327723 GEK327723:GEL327723 GOG327723:GOH327723 GYC327723:GYD327723 HHY327723:HHZ327723 HRU327723:HRV327723 IBQ327723:IBR327723 ILM327723:ILN327723 IVI327723:IVJ327723 JFE327723:JFF327723 JPA327723:JPB327723 JYW327723:JYX327723 KIS327723:KIT327723 KSO327723:KSP327723 LCK327723:LCL327723 LMG327723:LMH327723 LWC327723:LWD327723 MFY327723:MFZ327723 MPU327723:MPV327723 MZQ327723:MZR327723 NJM327723:NJN327723 NTI327723:NTJ327723 ODE327723:ODF327723 ONA327723:ONB327723 OWW327723:OWX327723 PGS327723:PGT327723 PQO327723:PQP327723 QAK327723:QAL327723 QKG327723:QKH327723 QUC327723:QUD327723 RDY327723:RDZ327723 RNU327723:RNV327723 RXQ327723:RXR327723 SHM327723:SHN327723 SRI327723:SRJ327723 TBE327723:TBF327723 TLA327723:TLB327723 TUW327723:TUX327723 UES327723:UET327723 UOO327723:UOP327723 UYK327723:UYL327723 VIG327723:VIH327723 VSC327723:VSD327723 WBY327723:WBZ327723 WLU327723:WLV327723 WVQ327723:WVR327723 I393259:J393259 JE393259:JF393259 TA393259:TB393259 ACW393259:ACX393259 AMS393259:AMT393259 AWO393259:AWP393259 BGK393259:BGL393259 BQG393259:BQH393259 CAC393259:CAD393259 CJY393259:CJZ393259 CTU393259:CTV393259 DDQ393259:DDR393259 DNM393259:DNN393259 DXI393259:DXJ393259 EHE393259:EHF393259 ERA393259:ERB393259 FAW393259:FAX393259 FKS393259:FKT393259 FUO393259:FUP393259 GEK393259:GEL393259 GOG393259:GOH393259 GYC393259:GYD393259 HHY393259:HHZ393259 HRU393259:HRV393259 IBQ393259:IBR393259 ILM393259:ILN393259 IVI393259:IVJ393259 JFE393259:JFF393259 JPA393259:JPB393259 JYW393259:JYX393259 KIS393259:KIT393259 KSO393259:KSP393259 LCK393259:LCL393259 LMG393259:LMH393259 LWC393259:LWD393259 MFY393259:MFZ393259 MPU393259:MPV393259 MZQ393259:MZR393259 NJM393259:NJN393259 NTI393259:NTJ393259 ODE393259:ODF393259 ONA393259:ONB393259 OWW393259:OWX393259 PGS393259:PGT393259 PQO393259:PQP393259 QAK393259:QAL393259 QKG393259:QKH393259 QUC393259:QUD393259 RDY393259:RDZ393259 RNU393259:RNV393259 RXQ393259:RXR393259 SHM393259:SHN393259 SRI393259:SRJ393259 TBE393259:TBF393259 TLA393259:TLB393259 TUW393259:TUX393259 UES393259:UET393259 UOO393259:UOP393259 UYK393259:UYL393259 VIG393259:VIH393259 VSC393259:VSD393259 WBY393259:WBZ393259 WLU393259:WLV393259 WVQ393259:WVR393259 I458795:J458795 JE458795:JF458795 TA458795:TB458795 ACW458795:ACX458795 AMS458795:AMT458795 AWO458795:AWP458795 BGK458795:BGL458795 BQG458795:BQH458795 CAC458795:CAD458795 CJY458795:CJZ458795 CTU458795:CTV458795 DDQ458795:DDR458795 DNM458795:DNN458795 DXI458795:DXJ458795 EHE458795:EHF458795 ERA458795:ERB458795 FAW458795:FAX458795 FKS458795:FKT458795 FUO458795:FUP458795 GEK458795:GEL458795 GOG458795:GOH458795 GYC458795:GYD458795 HHY458795:HHZ458795 HRU458795:HRV458795 IBQ458795:IBR458795 ILM458795:ILN458795 IVI458795:IVJ458795 JFE458795:JFF458795 JPA458795:JPB458795 JYW458795:JYX458795 KIS458795:KIT458795 KSO458795:KSP458795 LCK458795:LCL458795 LMG458795:LMH458795 LWC458795:LWD458795 MFY458795:MFZ458795 MPU458795:MPV458795 MZQ458795:MZR458795 NJM458795:NJN458795 NTI458795:NTJ458795 ODE458795:ODF458795 ONA458795:ONB458795 OWW458795:OWX458795 PGS458795:PGT458795 PQO458795:PQP458795 QAK458795:QAL458795 QKG458795:QKH458795 QUC458795:QUD458795 RDY458795:RDZ458795 RNU458795:RNV458795 RXQ458795:RXR458795 SHM458795:SHN458795 SRI458795:SRJ458795 TBE458795:TBF458795 TLA458795:TLB458795 TUW458795:TUX458795 UES458795:UET458795 UOO458795:UOP458795 UYK458795:UYL458795 VIG458795:VIH458795 VSC458795:VSD458795 WBY458795:WBZ458795 WLU458795:WLV458795 WVQ458795:WVR458795 I524331:J524331 JE524331:JF524331 TA524331:TB524331 ACW524331:ACX524331 AMS524331:AMT524331 AWO524331:AWP524331 BGK524331:BGL524331 BQG524331:BQH524331 CAC524331:CAD524331 CJY524331:CJZ524331 CTU524331:CTV524331 DDQ524331:DDR524331 DNM524331:DNN524331 DXI524331:DXJ524331 EHE524331:EHF524331 ERA524331:ERB524331 FAW524331:FAX524331 FKS524331:FKT524331 FUO524331:FUP524331 GEK524331:GEL524331 GOG524331:GOH524331 GYC524331:GYD524331 HHY524331:HHZ524331 HRU524331:HRV524331 IBQ524331:IBR524331 ILM524331:ILN524331 IVI524331:IVJ524331 JFE524331:JFF524331 JPA524331:JPB524331 JYW524331:JYX524331 KIS524331:KIT524331 KSO524331:KSP524331 LCK524331:LCL524331 LMG524331:LMH524331 LWC524331:LWD524331 MFY524331:MFZ524331 MPU524331:MPV524331 MZQ524331:MZR524331 NJM524331:NJN524331 NTI524331:NTJ524331 ODE524331:ODF524331 ONA524331:ONB524331 OWW524331:OWX524331 PGS524331:PGT524331 PQO524331:PQP524331 QAK524331:QAL524331 QKG524331:QKH524331 QUC524331:QUD524331 RDY524331:RDZ524331 RNU524331:RNV524331 RXQ524331:RXR524331 SHM524331:SHN524331 SRI524331:SRJ524331 TBE524331:TBF524331 TLA524331:TLB524331 TUW524331:TUX524331 UES524331:UET524331 UOO524331:UOP524331 UYK524331:UYL524331 VIG524331:VIH524331 VSC524331:VSD524331 WBY524331:WBZ524331 WLU524331:WLV524331 WVQ524331:WVR524331 I589867:J589867 JE589867:JF589867 TA589867:TB589867 ACW589867:ACX589867 AMS589867:AMT589867 AWO589867:AWP589867 BGK589867:BGL589867 BQG589867:BQH589867 CAC589867:CAD589867 CJY589867:CJZ589867 CTU589867:CTV589867 DDQ589867:DDR589867 DNM589867:DNN589867 DXI589867:DXJ589867 EHE589867:EHF589867 ERA589867:ERB589867 FAW589867:FAX589867 FKS589867:FKT589867 FUO589867:FUP589867 GEK589867:GEL589867 GOG589867:GOH589867 GYC589867:GYD589867 HHY589867:HHZ589867 HRU589867:HRV589867 IBQ589867:IBR589867 ILM589867:ILN589867 IVI589867:IVJ589867 JFE589867:JFF589867 JPA589867:JPB589867 JYW589867:JYX589867 KIS589867:KIT589867 KSO589867:KSP589867 LCK589867:LCL589867 LMG589867:LMH589867 LWC589867:LWD589867 MFY589867:MFZ589867 MPU589867:MPV589867 MZQ589867:MZR589867 NJM589867:NJN589867 NTI589867:NTJ589867 ODE589867:ODF589867 ONA589867:ONB589867 OWW589867:OWX589867 PGS589867:PGT589867 PQO589867:PQP589867 QAK589867:QAL589867 QKG589867:QKH589867 QUC589867:QUD589867 RDY589867:RDZ589867 RNU589867:RNV589867 RXQ589867:RXR589867 SHM589867:SHN589867 SRI589867:SRJ589867 TBE589867:TBF589867 TLA589867:TLB589867 TUW589867:TUX589867 UES589867:UET589867 UOO589867:UOP589867 UYK589867:UYL589867 VIG589867:VIH589867 VSC589867:VSD589867 WBY589867:WBZ589867 WLU589867:WLV589867 WVQ589867:WVR589867 I655403:J655403 JE655403:JF655403 TA655403:TB655403 ACW655403:ACX655403 AMS655403:AMT655403 AWO655403:AWP655403 BGK655403:BGL655403 BQG655403:BQH655403 CAC655403:CAD655403 CJY655403:CJZ655403 CTU655403:CTV655403 DDQ655403:DDR655403 DNM655403:DNN655403 DXI655403:DXJ655403 EHE655403:EHF655403 ERA655403:ERB655403 FAW655403:FAX655403 FKS655403:FKT655403 FUO655403:FUP655403 GEK655403:GEL655403 GOG655403:GOH655403 GYC655403:GYD655403 HHY655403:HHZ655403 HRU655403:HRV655403 IBQ655403:IBR655403 ILM655403:ILN655403 IVI655403:IVJ655403 JFE655403:JFF655403 JPA655403:JPB655403 JYW655403:JYX655403 KIS655403:KIT655403 KSO655403:KSP655403 LCK655403:LCL655403 LMG655403:LMH655403 LWC655403:LWD655403 MFY655403:MFZ655403 MPU655403:MPV655403 MZQ655403:MZR655403 NJM655403:NJN655403 NTI655403:NTJ655403 ODE655403:ODF655403 ONA655403:ONB655403 OWW655403:OWX655403 PGS655403:PGT655403 PQO655403:PQP655403 QAK655403:QAL655403 QKG655403:QKH655403 QUC655403:QUD655403 RDY655403:RDZ655403 RNU655403:RNV655403 RXQ655403:RXR655403 SHM655403:SHN655403 SRI655403:SRJ655403 TBE655403:TBF655403 TLA655403:TLB655403 TUW655403:TUX655403 UES655403:UET655403 UOO655403:UOP655403 UYK655403:UYL655403 VIG655403:VIH655403 VSC655403:VSD655403 WBY655403:WBZ655403 WLU655403:WLV655403 WVQ655403:WVR655403 I720939:J720939 JE720939:JF720939 TA720939:TB720939 ACW720939:ACX720939 AMS720939:AMT720939 AWO720939:AWP720939 BGK720939:BGL720939 BQG720939:BQH720939 CAC720939:CAD720939 CJY720939:CJZ720939 CTU720939:CTV720939 DDQ720939:DDR720939 DNM720939:DNN720939 DXI720939:DXJ720939 EHE720939:EHF720939 ERA720939:ERB720939 FAW720939:FAX720939 FKS720939:FKT720939 FUO720939:FUP720939 GEK720939:GEL720939 GOG720939:GOH720939 GYC720939:GYD720939 HHY720939:HHZ720939 HRU720939:HRV720939 IBQ720939:IBR720939 ILM720939:ILN720939 IVI720939:IVJ720939 JFE720939:JFF720939 JPA720939:JPB720939 JYW720939:JYX720939 KIS720939:KIT720939 KSO720939:KSP720939 LCK720939:LCL720939 LMG720939:LMH720939 LWC720939:LWD720939 MFY720939:MFZ720939 MPU720939:MPV720939 MZQ720939:MZR720939 NJM720939:NJN720939 NTI720939:NTJ720939 ODE720939:ODF720939 ONA720939:ONB720939 OWW720939:OWX720939 PGS720939:PGT720939 PQO720939:PQP720939 QAK720939:QAL720939 QKG720939:QKH720939 QUC720939:QUD720939 RDY720939:RDZ720939 RNU720939:RNV720939 RXQ720939:RXR720939 SHM720939:SHN720939 SRI720939:SRJ720939 TBE720939:TBF720939 TLA720939:TLB720939 TUW720939:TUX720939 UES720939:UET720939 UOO720939:UOP720939 UYK720939:UYL720939 VIG720939:VIH720939 VSC720939:VSD720939 WBY720939:WBZ720939 WLU720939:WLV720939 WVQ720939:WVR720939 I786475:J786475 JE786475:JF786475 TA786475:TB786475 ACW786475:ACX786475 AMS786475:AMT786475 AWO786475:AWP786475 BGK786475:BGL786475 BQG786475:BQH786475 CAC786475:CAD786475 CJY786475:CJZ786475 CTU786475:CTV786475 DDQ786475:DDR786475 DNM786475:DNN786475 DXI786475:DXJ786475 EHE786475:EHF786475 ERA786475:ERB786475 FAW786475:FAX786475 FKS786475:FKT786475 FUO786475:FUP786475 GEK786475:GEL786475 GOG786475:GOH786475 GYC786475:GYD786475 HHY786475:HHZ786475 HRU786475:HRV786475 IBQ786475:IBR786475 ILM786475:ILN786475 IVI786475:IVJ786475 JFE786475:JFF786475 JPA786475:JPB786475 JYW786475:JYX786475 KIS786475:KIT786475 KSO786475:KSP786475 LCK786475:LCL786475 LMG786475:LMH786475 LWC786475:LWD786475 MFY786475:MFZ786475 MPU786475:MPV786475 MZQ786475:MZR786475 NJM786475:NJN786475 NTI786475:NTJ786475 ODE786475:ODF786475 ONA786475:ONB786475 OWW786475:OWX786475 PGS786475:PGT786475 PQO786475:PQP786475 QAK786475:QAL786475 QKG786475:QKH786475 QUC786475:QUD786475 RDY786475:RDZ786475 RNU786475:RNV786475 RXQ786475:RXR786475 SHM786475:SHN786475 SRI786475:SRJ786475 TBE786475:TBF786475 TLA786475:TLB786475 TUW786475:TUX786475 UES786475:UET786475 UOO786475:UOP786475 UYK786475:UYL786475 VIG786475:VIH786475 VSC786475:VSD786475 WBY786475:WBZ786475 WLU786475:WLV786475 WVQ786475:WVR786475 I852011:J852011 JE852011:JF852011 TA852011:TB852011 ACW852011:ACX852011 AMS852011:AMT852011 AWO852011:AWP852011 BGK852011:BGL852011 BQG852011:BQH852011 CAC852011:CAD852011 CJY852011:CJZ852011 CTU852011:CTV852011 DDQ852011:DDR852011 DNM852011:DNN852011 DXI852011:DXJ852011 EHE852011:EHF852011 ERA852011:ERB852011 FAW852011:FAX852011 FKS852011:FKT852011 FUO852011:FUP852011 GEK852011:GEL852011 GOG852011:GOH852011 GYC852011:GYD852011 HHY852011:HHZ852011 HRU852011:HRV852011 IBQ852011:IBR852011 ILM852011:ILN852011 IVI852011:IVJ852011 JFE852011:JFF852011 JPA852011:JPB852011 JYW852011:JYX852011 KIS852011:KIT852011 KSO852011:KSP852011 LCK852011:LCL852011 LMG852011:LMH852011 LWC852011:LWD852011 MFY852011:MFZ852011 MPU852011:MPV852011 MZQ852011:MZR852011 NJM852011:NJN852011 NTI852011:NTJ852011 ODE852011:ODF852011 ONA852011:ONB852011 OWW852011:OWX852011 PGS852011:PGT852011 PQO852011:PQP852011 QAK852011:QAL852011 QKG852011:QKH852011 QUC852011:QUD852011 RDY852011:RDZ852011 RNU852011:RNV852011 RXQ852011:RXR852011 SHM852011:SHN852011 SRI852011:SRJ852011 TBE852011:TBF852011 TLA852011:TLB852011 TUW852011:TUX852011 UES852011:UET852011 UOO852011:UOP852011 UYK852011:UYL852011 VIG852011:VIH852011 VSC852011:VSD852011 WBY852011:WBZ852011 WLU852011:WLV852011 WVQ852011:WVR852011 I917547:J917547 JE917547:JF917547 TA917547:TB917547 ACW917547:ACX917547 AMS917547:AMT917547 AWO917547:AWP917547 BGK917547:BGL917547 BQG917547:BQH917547 CAC917547:CAD917547 CJY917547:CJZ917547 CTU917547:CTV917547 DDQ917547:DDR917547 DNM917547:DNN917547 DXI917547:DXJ917547 EHE917547:EHF917547 ERA917547:ERB917547 FAW917547:FAX917547 FKS917547:FKT917547 FUO917547:FUP917547 GEK917547:GEL917547 GOG917547:GOH917547 GYC917547:GYD917547 HHY917547:HHZ917547 HRU917547:HRV917547 IBQ917547:IBR917547 ILM917547:ILN917547 IVI917547:IVJ917547 JFE917547:JFF917547 JPA917547:JPB917547 JYW917547:JYX917547 KIS917547:KIT917547 KSO917547:KSP917547 LCK917547:LCL917547 LMG917547:LMH917547 LWC917547:LWD917547 MFY917547:MFZ917547 MPU917547:MPV917547 MZQ917547:MZR917547 NJM917547:NJN917547 NTI917547:NTJ917547 ODE917547:ODF917547 ONA917547:ONB917547 OWW917547:OWX917547 PGS917547:PGT917547 PQO917547:PQP917547 QAK917547:QAL917547 QKG917547:QKH917547 QUC917547:QUD917547 RDY917547:RDZ917547 RNU917547:RNV917547 RXQ917547:RXR917547 SHM917547:SHN917547 SRI917547:SRJ917547 TBE917547:TBF917547 TLA917547:TLB917547 TUW917547:TUX917547 UES917547:UET917547 UOO917547:UOP917547 UYK917547:UYL917547 VIG917547:VIH917547 VSC917547:VSD917547 WBY917547:WBZ917547 WLU917547:WLV917547 WVQ917547:WVR917547 I983083:J983083 JE983083:JF983083 TA983083:TB983083 ACW983083:ACX983083 AMS983083:AMT983083 AWO983083:AWP983083 BGK983083:BGL983083 BQG983083:BQH983083 CAC983083:CAD983083 CJY983083:CJZ983083 CTU983083:CTV983083 DDQ983083:DDR983083 DNM983083:DNN983083 DXI983083:DXJ983083 EHE983083:EHF983083 ERA983083:ERB983083 FAW983083:FAX983083 FKS983083:FKT983083 FUO983083:FUP983083 GEK983083:GEL983083 GOG983083:GOH983083 GYC983083:GYD983083 HHY983083:HHZ983083 HRU983083:HRV983083 IBQ983083:IBR983083 ILM983083:ILN983083 IVI983083:IVJ983083 JFE983083:JFF983083 JPA983083:JPB983083 JYW983083:JYX983083 KIS983083:KIT983083 KSO983083:KSP983083 LCK983083:LCL983083 LMG983083:LMH983083 LWC983083:LWD983083 MFY983083:MFZ983083 MPU983083:MPV983083 MZQ983083:MZR983083 NJM983083:NJN983083 NTI983083:NTJ983083 ODE983083:ODF983083 ONA983083:ONB983083 OWW983083:OWX983083 PGS983083:PGT983083 PQO983083:PQP983083 QAK983083:QAL983083 QKG983083:QKH983083 QUC983083:QUD983083 RDY983083:RDZ983083 RNU983083:RNV983083 RXQ983083:RXR983083 SHM983083:SHN983083 SRI983083:SRJ983083 TBE983083:TBF983083 TLA983083:TLB983083 TUW983083:TUX983083 UES983083:UET983083 UOO983083:UOP983083 UYK983083:UYL983083 VIG983083:VIH983083 VSC983083:VSD983083 WBY983083:WBZ983083 WLU983083:WLV983083 WVQ983083:WVR983083 I49:J49 JE49:JF49 TA49:TB49 ACW49:ACX49 AMS49:AMT49 AWO49:AWP49 BGK49:BGL49 BQG49:BQH49 CAC49:CAD49 CJY49:CJZ49 CTU49:CTV49 DDQ49:DDR49 DNM49:DNN49 DXI49:DXJ49 EHE49:EHF49 ERA49:ERB49 FAW49:FAX49 FKS49:FKT49 FUO49:FUP49 GEK49:GEL49 GOG49:GOH49 GYC49:GYD49 HHY49:HHZ49 HRU49:HRV49 IBQ49:IBR49 ILM49:ILN49 IVI49:IVJ49 JFE49:JFF49 JPA49:JPB49 JYW49:JYX49 KIS49:KIT49 KSO49:KSP49 LCK49:LCL49 LMG49:LMH49 LWC49:LWD49 MFY49:MFZ49 MPU49:MPV49 MZQ49:MZR49 NJM49:NJN49 NTI49:NTJ49 ODE49:ODF49 ONA49:ONB49 OWW49:OWX49 PGS49:PGT49 PQO49:PQP49 QAK49:QAL49 QKG49:QKH49 QUC49:QUD49 RDY49:RDZ49 RNU49:RNV49 RXQ49:RXR49 SHM49:SHN49 SRI49:SRJ49 TBE49:TBF49 TLA49:TLB49 TUW49:TUX49 UES49:UET49 UOO49:UOP49 UYK49:UYL49 VIG49:VIH49 VSC49:VSD49 WBY49:WBZ49 WLU49:WLV49 WVQ49:WVR49 I65585:J65585 JE65585:JF65585 TA65585:TB65585 ACW65585:ACX65585 AMS65585:AMT65585 AWO65585:AWP65585 BGK65585:BGL65585 BQG65585:BQH65585 CAC65585:CAD65585 CJY65585:CJZ65585 CTU65585:CTV65585 DDQ65585:DDR65585 DNM65585:DNN65585 DXI65585:DXJ65585 EHE65585:EHF65585 ERA65585:ERB65585 FAW65585:FAX65585 FKS65585:FKT65585 FUO65585:FUP65585 GEK65585:GEL65585 GOG65585:GOH65585 GYC65585:GYD65585 HHY65585:HHZ65585 HRU65585:HRV65585 IBQ65585:IBR65585 ILM65585:ILN65585 IVI65585:IVJ65585 JFE65585:JFF65585 JPA65585:JPB65585 JYW65585:JYX65585 KIS65585:KIT65585 KSO65585:KSP65585 LCK65585:LCL65585 LMG65585:LMH65585 LWC65585:LWD65585 MFY65585:MFZ65585 MPU65585:MPV65585 MZQ65585:MZR65585 NJM65585:NJN65585 NTI65585:NTJ65585 ODE65585:ODF65585 ONA65585:ONB65585 OWW65585:OWX65585 PGS65585:PGT65585 PQO65585:PQP65585 QAK65585:QAL65585 QKG65585:QKH65585 QUC65585:QUD65585 RDY65585:RDZ65585 RNU65585:RNV65585 RXQ65585:RXR65585 SHM65585:SHN65585 SRI65585:SRJ65585 TBE65585:TBF65585 TLA65585:TLB65585 TUW65585:TUX65585 UES65585:UET65585 UOO65585:UOP65585 UYK65585:UYL65585 VIG65585:VIH65585 VSC65585:VSD65585 WBY65585:WBZ65585 WLU65585:WLV65585 WVQ65585:WVR65585 I131121:J131121 JE131121:JF131121 TA131121:TB131121 ACW131121:ACX131121 AMS131121:AMT131121 AWO131121:AWP131121 BGK131121:BGL131121 BQG131121:BQH131121 CAC131121:CAD131121 CJY131121:CJZ131121 CTU131121:CTV131121 DDQ131121:DDR131121 DNM131121:DNN131121 DXI131121:DXJ131121 EHE131121:EHF131121 ERA131121:ERB131121 FAW131121:FAX131121 FKS131121:FKT131121 FUO131121:FUP131121 GEK131121:GEL131121 GOG131121:GOH131121 GYC131121:GYD131121 HHY131121:HHZ131121 HRU131121:HRV131121 IBQ131121:IBR131121 ILM131121:ILN131121 IVI131121:IVJ131121 JFE131121:JFF131121 JPA131121:JPB131121 JYW131121:JYX131121 KIS131121:KIT131121 KSO131121:KSP131121 LCK131121:LCL131121 LMG131121:LMH131121 LWC131121:LWD131121 MFY131121:MFZ131121 MPU131121:MPV131121 MZQ131121:MZR131121 NJM131121:NJN131121 NTI131121:NTJ131121 ODE131121:ODF131121 ONA131121:ONB131121 OWW131121:OWX131121 PGS131121:PGT131121 PQO131121:PQP131121 QAK131121:QAL131121 QKG131121:QKH131121 QUC131121:QUD131121 RDY131121:RDZ131121 RNU131121:RNV131121 RXQ131121:RXR131121 SHM131121:SHN131121 SRI131121:SRJ131121 TBE131121:TBF131121 TLA131121:TLB131121 TUW131121:TUX131121 UES131121:UET131121 UOO131121:UOP131121 UYK131121:UYL131121 VIG131121:VIH131121 VSC131121:VSD131121 WBY131121:WBZ131121 WLU131121:WLV131121 WVQ131121:WVR131121 I196657:J196657 JE196657:JF196657 TA196657:TB196657 ACW196657:ACX196657 AMS196657:AMT196657 AWO196657:AWP196657 BGK196657:BGL196657 BQG196657:BQH196657 CAC196657:CAD196657 CJY196657:CJZ196657 CTU196657:CTV196657 DDQ196657:DDR196657 DNM196657:DNN196657 DXI196657:DXJ196657 EHE196657:EHF196657 ERA196657:ERB196657 FAW196657:FAX196657 FKS196657:FKT196657 FUO196657:FUP196657 GEK196657:GEL196657 GOG196657:GOH196657 GYC196657:GYD196657 HHY196657:HHZ196657 HRU196657:HRV196657 IBQ196657:IBR196657 ILM196657:ILN196657 IVI196657:IVJ196657 JFE196657:JFF196657 JPA196657:JPB196657 JYW196657:JYX196657 KIS196657:KIT196657 KSO196657:KSP196657 LCK196657:LCL196657 LMG196657:LMH196657 LWC196657:LWD196657 MFY196657:MFZ196657 MPU196657:MPV196657 MZQ196657:MZR196657 NJM196657:NJN196657 NTI196657:NTJ196657 ODE196657:ODF196657 ONA196657:ONB196657 OWW196657:OWX196657 PGS196657:PGT196657 PQO196657:PQP196657 QAK196657:QAL196657 QKG196657:QKH196657 QUC196657:QUD196657 RDY196657:RDZ196657 RNU196657:RNV196657 RXQ196657:RXR196657 SHM196657:SHN196657 SRI196657:SRJ196657 TBE196657:TBF196657 TLA196657:TLB196657 TUW196657:TUX196657 UES196657:UET196657 UOO196657:UOP196657 UYK196657:UYL196657 VIG196657:VIH196657 VSC196657:VSD196657 WBY196657:WBZ196657 WLU196657:WLV196657 WVQ196657:WVR196657 I262193:J262193 JE262193:JF262193 TA262193:TB262193 ACW262193:ACX262193 AMS262193:AMT262193 AWO262193:AWP262193 BGK262193:BGL262193 BQG262193:BQH262193 CAC262193:CAD262193 CJY262193:CJZ262193 CTU262193:CTV262193 DDQ262193:DDR262193 DNM262193:DNN262193 DXI262193:DXJ262193 EHE262193:EHF262193 ERA262193:ERB262193 FAW262193:FAX262193 FKS262193:FKT262193 FUO262193:FUP262193 GEK262193:GEL262193 GOG262193:GOH262193 GYC262193:GYD262193 HHY262193:HHZ262193 HRU262193:HRV262193 IBQ262193:IBR262193 ILM262193:ILN262193 IVI262193:IVJ262193 JFE262193:JFF262193 JPA262193:JPB262193 JYW262193:JYX262193 KIS262193:KIT262193 KSO262193:KSP262193 LCK262193:LCL262193 LMG262193:LMH262193 LWC262193:LWD262193 MFY262193:MFZ262193 MPU262193:MPV262193 MZQ262193:MZR262193 NJM262193:NJN262193 NTI262193:NTJ262193 ODE262193:ODF262193 ONA262193:ONB262193 OWW262193:OWX262193 PGS262193:PGT262193 PQO262193:PQP262193 QAK262193:QAL262193 QKG262193:QKH262193 QUC262193:QUD262193 RDY262193:RDZ262193 RNU262193:RNV262193 RXQ262193:RXR262193 SHM262193:SHN262193 SRI262193:SRJ262193 TBE262193:TBF262193 TLA262193:TLB262193 TUW262193:TUX262193 UES262193:UET262193 UOO262193:UOP262193 UYK262193:UYL262193 VIG262193:VIH262193 VSC262193:VSD262193 WBY262193:WBZ262193 WLU262193:WLV262193 WVQ262193:WVR262193 I327729:J327729 JE327729:JF327729 TA327729:TB327729 ACW327729:ACX327729 AMS327729:AMT327729 AWO327729:AWP327729 BGK327729:BGL327729 BQG327729:BQH327729 CAC327729:CAD327729 CJY327729:CJZ327729 CTU327729:CTV327729 DDQ327729:DDR327729 DNM327729:DNN327729 DXI327729:DXJ327729 EHE327729:EHF327729 ERA327729:ERB327729 FAW327729:FAX327729 FKS327729:FKT327729 FUO327729:FUP327729 GEK327729:GEL327729 GOG327729:GOH327729 GYC327729:GYD327729 HHY327729:HHZ327729 HRU327729:HRV327729 IBQ327729:IBR327729 ILM327729:ILN327729 IVI327729:IVJ327729 JFE327729:JFF327729 JPA327729:JPB327729 JYW327729:JYX327729 KIS327729:KIT327729 KSO327729:KSP327729 LCK327729:LCL327729 LMG327729:LMH327729 LWC327729:LWD327729 MFY327729:MFZ327729 MPU327729:MPV327729 MZQ327729:MZR327729 NJM327729:NJN327729 NTI327729:NTJ327729 ODE327729:ODF327729 ONA327729:ONB327729 OWW327729:OWX327729 PGS327729:PGT327729 PQO327729:PQP327729 QAK327729:QAL327729 QKG327729:QKH327729 QUC327729:QUD327729 RDY327729:RDZ327729 RNU327729:RNV327729 RXQ327729:RXR327729 SHM327729:SHN327729 SRI327729:SRJ327729 TBE327729:TBF327729 TLA327729:TLB327729 TUW327729:TUX327729 UES327729:UET327729 UOO327729:UOP327729 UYK327729:UYL327729 VIG327729:VIH327729 VSC327729:VSD327729 WBY327729:WBZ327729 WLU327729:WLV327729 WVQ327729:WVR327729 I393265:J393265 JE393265:JF393265 TA393265:TB393265 ACW393265:ACX393265 AMS393265:AMT393265 AWO393265:AWP393265 BGK393265:BGL393265 BQG393265:BQH393265 CAC393265:CAD393265 CJY393265:CJZ393265 CTU393265:CTV393265 DDQ393265:DDR393265 DNM393265:DNN393265 DXI393265:DXJ393265 EHE393265:EHF393265 ERA393265:ERB393265 FAW393265:FAX393265 FKS393265:FKT393265 FUO393265:FUP393265 GEK393265:GEL393265 GOG393265:GOH393265 GYC393265:GYD393265 HHY393265:HHZ393265 HRU393265:HRV393265 IBQ393265:IBR393265 ILM393265:ILN393265 IVI393265:IVJ393265 JFE393265:JFF393265 JPA393265:JPB393265 JYW393265:JYX393265 KIS393265:KIT393265 KSO393265:KSP393265 LCK393265:LCL393265 LMG393265:LMH393265 LWC393265:LWD393265 MFY393265:MFZ393265 MPU393265:MPV393265 MZQ393265:MZR393265 NJM393265:NJN393265 NTI393265:NTJ393265 ODE393265:ODF393265 ONA393265:ONB393265 OWW393265:OWX393265 PGS393265:PGT393265 PQO393265:PQP393265 QAK393265:QAL393265 QKG393265:QKH393265 QUC393265:QUD393265 RDY393265:RDZ393265 RNU393265:RNV393265 RXQ393265:RXR393265 SHM393265:SHN393265 SRI393265:SRJ393265 TBE393265:TBF393265 TLA393265:TLB393265 TUW393265:TUX393265 UES393265:UET393265 UOO393265:UOP393265 UYK393265:UYL393265 VIG393265:VIH393265 VSC393265:VSD393265 WBY393265:WBZ393265 WLU393265:WLV393265 WVQ393265:WVR393265 I458801:J458801 JE458801:JF458801 TA458801:TB458801 ACW458801:ACX458801 AMS458801:AMT458801 AWO458801:AWP458801 BGK458801:BGL458801 BQG458801:BQH458801 CAC458801:CAD458801 CJY458801:CJZ458801 CTU458801:CTV458801 DDQ458801:DDR458801 DNM458801:DNN458801 DXI458801:DXJ458801 EHE458801:EHF458801 ERA458801:ERB458801 FAW458801:FAX458801 FKS458801:FKT458801 FUO458801:FUP458801 GEK458801:GEL458801 GOG458801:GOH458801 GYC458801:GYD458801 HHY458801:HHZ458801 HRU458801:HRV458801 IBQ458801:IBR458801 ILM458801:ILN458801 IVI458801:IVJ458801 JFE458801:JFF458801 JPA458801:JPB458801 JYW458801:JYX458801 KIS458801:KIT458801 KSO458801:KSP458801 LCK458801:LCL458801 LMG458801:LMH458801 LWC458801:LWD458801 MFY458801:MFZ458801 MPU458801:MPV458801 MZQ458801:MZR458801 NJM458801:NJN458801 NTI458801:NTJ458801 ODE458801:ODF458801 ONA458801:ONB458801 OWW458801:OWX458801 PGS458801:PGT458801 PQO458801:PQP458801 QAK458801:QAL458801 QKG458801:QKH458801 QUC458801:QUD458801 RDY458801:RDZ458801 RNU458801:RNV458801 RXQ458801:RXR458801 SHM458801:SHN458801 SRI458801:SRJ458801 TBE458801:TBF458801 TLA458801:TLB458801 TUW458801:TUX458801 UES458801:UET458801 UOO458801:UOP458801 UYK458801:UYL458801 VIG458801:VIH458801 VSC458801:VSD458801 WBY458801:WBZ458801 WLU458801:WLV458801 WVQ458801:WVR458801 I524337:J524337 JE524337:JF524337 TA524337:TB524337 ACW524337:ACX524337 AMS524337:AMT524337 AWO524337:AWP524337 BGK524337:BGL524337 BQG524337:BQH524337 CAC524337:CAD524337 CJY524337:CJZ524337 CTU524337:CTV524337 DDQ524337:DDR524337 DNM524337:DNN524337 DXI524337:DXJ524337 EHE524337:EHF524337 ERA524337:ERB524337 FAW524337:FAX524337 FKS524337:FKT524337 FUO524337:FUP524337 GEK524337:GEL524337 GOG524337:GOH524337 GYC524337:GYD524337 HHY524337:HHZ524337 HRU524337:HRV524337 IBQ524337:IBR524337 ILM524337:ILN524337 IVI524337:IVJ524337 JFE524337:JFF524337 JPA524337:JPB524337 JYW524337:JYX524337 KIS524337:KIT524337 KSO524337:KSP524337 LCK524337:LCL524337 LMG524337:LMH524337 LWC524337:LWD524337 MFY524337:MFZ524337 MPU524337:MPV524337 MZQ524337:MZR524337 NJM524337:NJN524337 NTI524337:NTJ524337 ODE524337:ODF524337 ONA524337:ONB524337 OWW524337:OWX524337 PGS524337:PGT524337 PQO524337:PQP524337 QAK524337:QAL524337 QKG524337:QKH524337 QUC524337:QUD524337 RDY524337:RDZ524337 RNU524337:RNV524337 RXQ524337:RXR524337 SHM524337:SHN524337 SRI524337:SRJ524337 TBE524337:TBF524337 TLA524337:TLB524337 TUW524337:TUX524337 UES524337:UET524337 UOO524337:UOP524337 UYK524337:UYL524337 VIG524337:VIH524337 VSC524337:VSD524337 WBY524337:WBZ524337 WLU524337:WLV524337 WVQ524337:WVR524337 I589873:J589873 JE589873:JF589873 TA589873:TB589873 ACW589873:ACX589873 AMS589873:AMT589873 AWO589873:AWP589873 BGK589873:BGL589873 BQG589873:BQH589873 CAC589873:CAD589873 CJY589873:CJZ589873 CTU589873:CTV589873 DDQ589873:DDR589873 DNM589873:DNN589873 DXI589873:DXJ589873 EHE589873:EHF589873 ERA589873:ERB589873 FAW589873:FAX589873 FKS589873:FKT589873 FUO589873:FUP589873 GEK589873:GEL589873 GOG589873:GOH589873 GYC589873:GYD589873 HHY589873:HHZ589873 HRU589873:HRV589873 IBQ589873:IBR589873 ILM589873:ILN589873 IVI589873:IVJ589873 JFE589873:JFF589873 JPA589873:JPB589873 JYW589873:JYX589873 KIS589873:KIT589873 KSO589873:KSP589873 LCK589873:LCL589873 LMG589873:LMH589873 LWC589873:LWD589873 MFY589873:MFZ589873 MPU589873:MPV589873 MZQ589873:MZR589873 NJM589873:NJN589873 NTI589873:NTJ589873 ODE589873:ODF589873 ONA589873:ONB589873 OWW589873:OWX589873 PGS589873:PGT589873 PQO589873:PQP589873 QAK589873:QAL589873 QKG589873:QKH589873 QUC589873:QUD589873 RDY589873:RDZ589873 RNU589873:RNV589873 RXQ589873:RXR589873 SHM589873:SHN589873 SRI589873:SRJ589873 TBE589873:TBF589873 TLA589873:TLB589873 TUW589873:TUX589873 UES589873:UET589873 UOO589873:UOP589873 UYK589873:UYL589873 VIG589873:VIH589873 VSC589873:VSD589873 WBY589873:WBZ589873 WLU589873:WLV589873 WVQ589873:WVR589873 I655409:J655409 JE655409:JF655409 TA655409:TB655409 ACW655409:ACX655409 AMS655409:AMT655409 AWO655409:AWP655409 BGK655409:BGL655409 BQG655409:BQH655409 CAC655409:CAD655409 CJY655409:CJZ655409 CTU655409:CTV655409 DDQ655409:DDR655409 DNM655409:DNN655409 DXI655409:DXJ655409 EHE655409:EHF655409 ERA655409:ERB655409 FAW655409:FAX655409 FKS655409:FKT655409 FUO655409:FUP655409 GEK655409:GEL655409 GOG655409:GOH655409 GYC655409:GYD655409 HHY655409:HHZ655409 HRU655409:HRV655409 IBQ655409:IBR655409 ILM655409:ILN655409 IVI655409:IVJ655409 JFE655409:JFF655409 JPA655409:JPB655409 JYW655409:JYX655409 KIS655409:KIT655409 KSO655409:KSP655409 LCK655409:LCL655409 LMG655409:LMH655409 LWC655409:LWD655409 MFY655409:MFZ655409 MPU655409:MPV655409 MZQ655409:MZR655409 NJM655409:NJN655409 NTI655409:NTJ655409 ODE655409:ODF655409 ONA655409:ONB655409 OWW655409:OWX655409 PGS655409:PGT655409 PQO655409:PQP655409 QAK655409:QAL655409 QKG655409:QKH655409 QUC655409:QUD655409 RDY655409:RDZ655409 RNU655409:RNV655409 RXQ655409:RXR655409 SHM655409:SHN655409 SRI655409:SRJ655409 TBE655409:TBF655409 TLA655409:TLB655409 TUW655409:TUX655409 UES655409:UET655409 UOO655409:UOP655409 UYK655409:UYL655409 VIG655409:VIH655409 VSC655409:VSD655409 WBY655409:WBZ655409 WLU655409:WLV655409 WVQ655409:WVR655409 I720945:J720945 JE720945:JF720945 TA720945:TB720945 ACW720945:ACX720945 AMS720945:AMT720945 AWO720945:AWP720945 BGK720945:BGL720945 BQG720945:BQH720945 CAC720945:CAD720945 CJY720945:CJZ720945 CTU720945:CTV720945 DDQ720945:DDR720945 DNM720945:DNN720945 DXI720945:DXJ720945 EHE720945:EHF720945 ERA720945:ERB720945 FAW720945:FAX720945 FKS720945:FKT720945 FUO720945:FUP720945 GEK720945:GEL720945 GOG720945:GOH720945 GYC720945:GYD720945 HHY720945:HHZ720945 HRU720945:HRV720945 IBQ720945:IBR720945 ILM720945:ILN720945 IVI720945:IVJ720945 JFE720945:JFF720945 JPA720945:JPB720945 JYW720945:JYX720945 KIS720945:KIT720945 KSO720945:KSP720945 LCK720945:LCL720945 LMG720945:LMH720945 LWC720945:LWD720945 MFY720945:MFZ720945 MPU720945:MPV720945 MZQ720945:MZR720945 NJM720945:NJN720945 NTI720945:NTJ720945 ODE720945:ODF720945 ONA720945:ONB720945 OWW720945:OWX720945 PGS720945:PGT720945 PQO720945:PQP720945 QAK720945:QAL720945 QKG720945:QKH720945 QUC720945:QUD720945 RDY720945:RDZ720945 RNU720945:RNV720945 RXQ720945:RXR720945 SHM720945:SHN720945 SRI720945:SRJ720945 TBE720945:TBF720945 TLA720945:TLB720945 TUW720945:TUX720945 UES720945:UET720945 UOO720945:UOP720945 UYK720945:UYL720945 VIG720945:VIH720945 VSC720945:VSD720945 WBY720945:WBZ720945 WLU720945:WLV720945 WVQ720945:WVR720945 I786481:J786481 JE786481:JF786481 TA786481:TB786481 ACW786481:ACX786481 AMS786481:AMT786481 AWO786481:AWP786481 BGK786481:BGL786481 BQG786481:BQH786481 CAC786481:CAD786481 CJY786481:CJZ786481 CTU786481:CTV786481 DDQ786481:DDR786481 DNM786481:DNN786481 DXI786481:DXJ786481 EHE786481:EHF786481 ERA786481:ERB786481 FAW786481:FAX786481 FKS786481:FKT786481 FUO786481:FUP786481 GEK786481:GEL786481 GOG786481:GOH786481 GYC786481:GYD786481 HHY786481:HHZ786481 HRU786481:HRV786481 IBQ786481:IBR786481 ILM786481:ILN786481 IVI786481:IVJ786481 JFE786481:JFF786481 JPA786481:JPB786481 JYW786481:JYX786481 KIS786481:KIT786481 KSO786481:KSP786481 LCK786481:LCL786481 LMG786481:LMH786481 LWC786481:LWD786481 MFY786481:MFZ786481 MPU786481:MPV786481 MZQ786481:MZR786481 NJM786481:NJN786481 NTI786481:NTJ786481 ODE786481:ODF786481 ONA786481:ONB786481 OWW786481:OWX786481 PGS786481:PGT786481 PQO786481:PQP786481 QAK786481:QAL786481 QKG786481:QKH786481 QUC786481:QUD786481 RDY786481:RDZ786481 RNU786481:RNV786481 RXQ786481:RXR786481 SHM786481:SHN786481 SRI786481:SRJ786481 TBE786481:TBF786481 TLA786481:TLB786481 TUW786481:TUX786481 UES786481:UET786481 UOO786481:UOP786481 UYK786481:UYL786481 VIG786481:VIH786481 VSC786481:VSD786481 WBY786481:WBZ786481 WLU786481:WLV786481 WVQ786481:WVR786481 I852017:J852017 JE852017:JF852017 TA852017:TB852017 ACW852017:ACX852017 AMS852017:AMT852017 AWO852017:AWP852017 BGK852017:BGL852017 BQG852017:BQH852017 CAC852017:CAD852017 CJY852017:CJZ852017 CTU852017:CTV852017 DDQ852017:DDR852017 DNM852017:DNN852017 DXI852017:DXJ852017 EHE852017:EHF852017 ERA852017:ERB852017 FAW852017:FAX852017 FKS852017:FKT852017 FUO852017:FUP852017 GEK852017:GEL852017 GOG852017:GOH852017 GYC852017:GYD852017 HHY852017:HHZ852017 HRU852017:HRV852017 IBQ852017:IBR852017 ILM852017:ILN852017 IVI852017:IVJ852017 JFE852017:JFF852017 JPA852017:JPB852017 JYW852017:JYX852017 KIS852017:KIT852017 KSO852017:KSP852017 LCK852017:LCL852017 LMG852017:LMH852017 LWC852017:LWD852017 MFY852017:MFZ852017 MPU852017:MPV852017 MZQ852017:MZR852017 NJM852017:NJN852017 NTI852017:NTJ852017 ODE852017:ODF852017 ONA852017:ONB852017 OWW852017:OWX852017 PGS852017:PGT852017 PQO852017:PQP852017 QAK852017:QAL852017 QKG852017:QKH852017 QUC852017:QUD852017 RDY852017:RDZ852017 RNU852017:RNV852017 RXQ852017:RXR852017 SHM852017:SHN852017 SRI852017:SRJ852017 TBE852017:TBF852017 TLA852017:TLB852017 TUW852017:TUX852017 UES852017:UET852017 UOO852017:UOP852017 UYK852017:UYL852017 VIG852017:VIH852017 VSC852017:VSD852017 WBY852017:WBZ852017 WLU852017:WLV852017 WVQ852017:WVR852017 I917553:J917553 JE917553:JF917553 TA917553:TB917553 ACW917553:ACX917553 AMS917553:AMT917553 AWO917553:AWP917553 BGK917553:BGL917553 BQG917553:BQH917553 CAC917553:CAD917553 CJY917553:CJZ917553 CTU917553:CTV917553 DDQ917553:DDR917553 DNM917553:DNN917553 DXI917553:DXJ917553 EHE917553:EHF917553 ERA917553:ERB917553 FAW917553:FAX917553 FKS917553:FKT917553 FUO917553:FUP917553 GEK917553:GEL917553 GOG917553:GOH917553 GYC917553:GYD917553 HHY917553:HHZ917553 HRU917553:HRV917553 IBQ917553:IBR917553 ILM917553:ILN917553 IVI917553:IVJ917553 JFE917553:JFF917553 JPA917553:JPB917553 JYW917553:JYX917553 KIS917553:KIT917553 KSO917553:KSP917553 LCK917553:LCL917553 LMG917553:LMH917553 LWC917553:LWD917553 MFY917553:MFZ917553 MPU917553:MPV917553 MZQ917553:MZR917553 NJM917553:NJN917553 NTI917553:NTJ917553 ODE917553:ODF917553 ONA917553:ONB917553 OWW917553:OWX917553 PGS917553:PGT917553 PQO917553:PQP917553 QAK917553:QAL917553 QKG917553:QKH917553 QUC917553:QUD917553 RDY917553:RDZ917553 RNU917553:RNV917553 RXQ917553:RXR917553 SHM917553:SHN917553 SRI917553:SRJ917553 TBE917553:TBF917553 TLA917553:TLB917553 TUW917553:TUX917553 UES917553:UET917553 UOO917553:UOP917553 UYK917553:UYL917553 VIG917553:VIH917553 VSC917553:VSD917553 WBY917553:WBZ917553 WLU917553:WLV917553 WVQ917553:WVR917553 I983089:J983089 JE983089:JF983089 TA983089:TB983089 ACW983089:ACX983089 AMS983089:AMT983089 AWO983089:AWP983089 BGK983089:BGL983089 BQG983089:BQH983089 CAC983089:CAD983089 CJY983089:CJZ983089 CTU983089:CTV983089 DDQ983089:DDR983089 DNM983089:DNN983089 DXI983089:DXJ983089 EHE983089:EHF983089 ERA983089:ERB983089 FAW983089:FAX983089 FKS983089:FKT983089 FUO983089:FUP983089 GEK983089:GEL983089 GOG983089:GOH983089 GYC983089:GYD983089 HHY983089:HHZ983089 HRU983089:HRV983089 IBQ983089:IBR983089 ILM983089:ILN983089 IVI983089:IVJ983089 JFE983089:JFF983089 JPA983089:JPB983089 JYW983089:JYX983089 KIS983089:KIT983089 KSO983089:KSP983089 LCK983089:LCL983089 LMG983089:LMH983089 LWC983089:LWD983089 MFY983089:MFZ983089 MPU983089:MPV983089 MZQ983089:MZR983089 NJM983089:NJN983089 NTI983089:NTJ983089 ODE983089:ODF983089 ONA983089:ONB983089 OWW983089:OWX983089 PGS983089:PGT983089 PQO983089:PQP983089 QAK983089:QAL983089 QKG983089:QKH983089 QUC983089:QUD983089 RDY983089:RDZ983089 RNU983089:RNV983089 RXQ983089:RXR983089 SHM983089:SHN983089 SRI983089:SRJ983089 TBE983089:TBF983089 TLA983089:TLB983089 TUW983089:TUX983089 UES983089:UET983089 UOO983089:UOP983089 UYK983089:UYL983089 VIG983089:VIH983089 VSC983089:VSD983089 WBY983089:WBZ983089 WLU983089:WLV983089 WVQ983089:WVR983089 I47:J47 JE47:JF47 TA47:TB47 ACW47:ACX47 AMS47:AMT47 AWO47:AWP47 BGK47:BGL47 BQG47:BQH47 CAC47:CAD47 CJY47:CJZ47 CTU47:CTV47 DDQ47:DDR47 DNM47:DNN47 DXI47:DXJ47 EHE47:EHF47 ERA47:ERB47 FAW47:FAX47 FKS47:FKT47 FUO47:FUP47 GEK47:GEL47 GOG47:GOH47 GYC47:GYD47 HHY47:HHZ47 HRU47:HRV47 IBQ47:IBR47 ILM47:ILN47 IVI47:IVJ47 JFE47:JFF47 JPA47:JPB47 JYW47:JYX47 KIS47:KIT47 KSO47:KSP47 LCK47:LCL47 LMG47:LMH47 LWC47:LWD47 MFY47:MFZ47 MPU47:MPV47 MZQ47:MZR47 NJM47:NJN47 NTI47:NTJ47 ODE47:ODF47 ONA47:ONB47 OWW47:OWX47 PGS47:PGT47 PQO47:PQP47 QAK47:QAL47 QKG47:QKH47 QUC47:QUD47 RDY47:RDZ47 RNU47:RNV47 RXQ47:RXR47 SHM47:SHN47 SRI47:SRJ47 TBE47:TBF47 TLA47:TLB47 TUW47:TUX47 UES47:UET47 UOO47:UOP47 UYK47:UYL47 VIG47:VIH47 VSC47:VSD47 WBY47:WBZ47 WLU47:WLV47 WVQ47:WVR47 I65583:J65583 JE65583:JF65583 TA65583:TB65583 ACW65583:ACX65583 AMS65583:AMT65583 AWO65583:AWP65583 BGK65583:BGL65583 BQG65583:BQH65583 CAC65583:CAD65583 CJY65583:CJZ65583 CTU65583:CTV65583 DDQ65583:DDR65583 DNM65583:DNN65583 DXI65583:DXJ65583 EHE65583:EHF65583 ERA65583:ERB65583 FAW65583:FAX65583 FKS65583:FKT65583 FUO65583:FUP65583 GEK65583:GEL65583 GOG65583:GOH65583 GYC65583:GYD65583 HHY65583:HHZ65583 HRU65583:HRV65583 IBQ65583:IBR65583 ILM65583:ILN65583 IVI65583:IVJ65583 JFE65583:JFF65583 JPA65583:JPB65583 JYW65583:JYX65583 KIS65583:KIT65583 KSO65583:KSP65583 LCK65583:LCL65583 LMG65583:LMH65583 LWC65583:LWD65583 MFY65583:MFZ65583 MPU65583:MPV65583 MZQ65583:MZR65583 NJM65583:NJN65583 NTI65583:NTJ65583 ODE65583:ODF65583 ONA65583:ONB65583 OWW65583:OWX65583 PGS65583:PGT65583 PQO65583:PQP65583 QAK65583:QAL65583 QKG65583:QKH65583 QUC65583:QUD65583 RDY65583:RDZ65583 RNU65583:RNV65583 RXQ65583:RXR65583 SHM65583:SHN65583 SRI65583:SRJ65583 TBE65583:TBF65583 TLA65583:TLB65583 TUW65583:TUX65583 UES65583:UET65583 UOO65583:UOP65583 UYK65583:UYL65583 VIG65583:VIH65583 VSC65583:VSD65583 WBY65583:WBZ65583 WLU65583:WLV65583 WVQ65583:WVR65583 I131119:J131119 JE131119:JF131119 TA131119:TB131119 ACW131119:ACX131119 AMS131119:AMT131119 AWO131119:AWP131119 BGK131119:BGL131119 BQG131119:BQH131119 CAC131119:CAD131119 CJY131119:CJZ131119 CTU131119:CTV131119 DDQ131119:DDR131119 DNM131119:DNN131119 DXI131119:DXJ131119 EHE131119:EHF131119 ERA131119:ERB131119 FAW131119:FAX131119 FKS131119:FKT131119 FUO131119:FUP131119 GEK131119:GEL131119 GOG131119:GOH131119 GYC131119:GYD131119 HHY131119:HHZ131119 HRU131119:HRV131119 IBQ131119:IBR131119 ILM131119:ILN131119 IVI131119:IVJ131119 JFE131119:JFF131119 JPA131119:JPB131119 JYW131119:JYX131119 KIS131119:KIT131119 KSO131119:KSP131119 LCK131119:LCL131119 LMG131119:LMH131119 LWC131119:LWD131119 MFY131119:MFZ131119 MPU131119:MPV131119 MZQ131119:MZR131119 NJM131119:NJN131119 NTI131119:NTJ131119 ODE131119:ODF131119 ONA131119:ONB131119 OWW131119:OWX131119 PGS131119:PGT131119 PQO131119:PQP131119 QAK131119:QAL131119 QKG131119:QKH131119 QUC131119:QUD131119 RDY131119:RDZ131119 RNU131119:RNV131119 RXQ131119:RXR131119 SHM131119:SHN131119 SRI131119:SRJ131119 TBE131119:TBF131119 TLA131119:TLB131119 TUW131119:TUX131119 UES131119:UET131119 UOO131119:UOP131119 UYK131119:UYL131119 VIG131119:VIH131119 VSC131119:VSD131119 WBY131119:WBZ131119 WLU131119:WLV131119 WVQ131119:WVR131119 I196655:J196655 JE196655:JF196655 TA196655:TB196655 ACW196655:ACX196655 AMS196655:AMT196655 AWO196655:AWP196655 BGK196655:BGL196655 BQG196655:BQH196655 CAC196655:CAD196655 CJY196655:CJZ196655 CTU196655:CTV196655 DDQ196655:DDR196655 DNM196655:DNN196655 DXI196655:DXJ196655 EHE196655:EHF196655 ERA196655:ERB196655 FAW196655:FAX196655 FKS196655:FKT196655 FUO196655:FUP196655 GEK196655:GEL196655 GOG196655:GOH196655 GYC196655:GYD196655 HHY196655:HHZ196655 HRU196655:HRV196655 IBQ196655:IBR196655 ILM196655:ILN196655 IVI196655:IVJ196655 JFE196655:JFF196655 JPA196655:JPB196655 JYW196655:JYX196655 KIS196655:KIT196655 KSO196655:KSP196655 LCK196655:LCL196655 LMG196655:LMH196655 LWC196655:LWD196655 MFY196655:MFZ196655 MPU196655:MPV196655 MZQ196655:MZR196655 NJM196655:NJN196655 NTI196655:NTJ196655 ODE196655:ODF196655 ONA196655:ONB196655 OWW196655:OWX196655 PGS196655:PGT196655 PQO196655:PQP196655 QAK196655:QAL196655 QKG196655:QKH196655 QUC196655:QUD196655 RDY196655:RDZ196655 RNU196655:RNV196655 RXQ196655:RXR196655 SHM196655:SHN196655 SRI196655:SRJ196655 TBE196655:TBF196655 TLA196655:TLB196655 TUW196655:TUX196655 UES196655:UET196655 UOO196655:UOP196655 UYK196655:UYL196655 VIG196655:VIH196655 VSC196655:VSD196655 WBY196655:WBZ196655 WLU196655:WLV196655 WVQ196655:WVR196655 I262191:J262191 JE262191:JF262191 TA262191:TB262191 ACW262191:ACX262191 AMS262191:AMT262191 AWO262191:AWP262191 BGK262191:BGL262191 BQG262191:BQH262191 CAC262191:CAD262191 CJY262191:CJZ262191 CTU262191:CTV262191 DDQ262191:DDR262191 DNM262191:DNN262191 DXI262191:DXJ262191 EHE262191:EHF262191 ERA262191:ERB262191 FAW262191:FAX262191 FKS262191:FKT262191 FUO262191:FUP262191 GEK262191:GEL262191 GOG262191:GOH262191 GYC262191:GYD262191 HHY262191:HHZ262191 HRU262191:HRV262191 IBQ262191:IBR262191 ILM262191:ILN262191 IVI262191:IVJ262191 JFE262191:JFF262191 JPA262191:JPB262191 JYW262191:JYX262191 KIS262191:KIT262191 KSO262191:KSP262191 LCK262191:LCL262191 LMG262191:LMH262191 LWC262191:LWD262191 MFY262191:MFZ262191 MPU262191:MPV262191 MZQ262191:MZR262191 NJM262191:NJN262191 NTI262191:NTJ262191 ODE262191:ODF262191 ONA262191:ONB262191 OWW262191:OWX262191 PGS262191:PGT262191 PQO262191:PQP262191 QAK262191:QAL262191 QKG262191:QKH262191 QUC262191:QUD262191 RDY262191:RDZ262191 RNU262191:RNV262191 RXQ262191:RXR262191 SHM262191:SHN262191 SRI262191:SRJ262191 TBE262191:TBF262191 TLA262191:TLB262191 TUW262191:TUX262191 UES262191:UET262191 UOO262191:UOP262191 UYK262191:UYL262191 VIG262191:VIH262191 VSC262191:VSD262191 WBY262191:WBZ262191 WLU262191:WLV262191 WVQ262191:WVR262191 I327727:J327727 JE327727:JF327727 TA327727:TB327727 ACW327727:ACX327727 AMS327727:AMT327727 AWO327727:AWP327727 BGK327727:BGL327727 BQG327727:BQH327727 CAC327727:CAD327727 CJY327727:CJZ327727 CTU327727:CTV327727 DDQ327727:DDR327727 DNM327727:DNN327727 DXI327727:DXJ327727 EHE327727:EHF327727 ERA327727:ERB327727 FAW327727:FAX327727 FKS327727:FKT327727 FUO327727:FUP327727 GEK327727:GEL327727 GOG327727:GOH327727 GYC327727:GYD327727 HHY327727:HHZ327727 HRU327727:HRV327727 IBQ327727:IBR327727 ILM327727:ILN327727 IVI327727:IVJ327727 JFE327727:JFF327727 JPA327727:JPB327727 JYW327727:JYX327727 KIS327727:KIT327727 KSO327727:KSP327727 LCK327727:LCL327727 LMG327727:LMH327727 LWC327727:LWD327727 MFY327727:MFZ327727 MPU327727:MPV327727 MZQ327727:MZR327727 NJM327727:NJN327727 NTI327727:NTJ327727 ODE327727:ODF327727 ONA327727:ONB327727 OWW327727:OWX327727 PGS327727:PGT327727 PQO327727:PQP327727 QAK327727:QAL327727 QKG327727:QKH327727 QUC327727:QUD327727 RDY327727:RDZ327727 RNU327727:RNV327727 RXQ327727:RXR327727 SHM327727:SHN327727 SRI327727:SRJ327727 TBE327727:TBF327727 TLA327727:TLB327727 TUW327727:TUX327727 UES327727:UET327727 UOO327727:UOP327727 UYK327727:UYL327727 VIG327727:VIH327727 VSC327727:VSD327727 WBY327727:WBZ327727 WLU327727:WLV327727 WVQ327727:WVR327727 I393263:J393263 JE393263:JF393263 TA393263:TB393263 ACW393263:ACX393263 AMS393263:AMT393263 AWO393263:AWP393263 BGK393263:BGL393263 BQG393263:BQH393263 CAC393263:CAD393263 CJY393263:CJZ393263 CTU393263:CTV393263 DDQ393263:DDR393263 DNM393263:DNN393263 DXI393263:DXJ393263 EHE393263:EHF393263 ERA393263:ERB393263 FAW393263:FAX393263 FKS393263:FKT393263 FUO393263:FUP393263 GEK393263:GEL393263 GOG393263:GOH393263 GYC393263:GYD393263 HHY393263:HHZ393263 HRU393263:HRV393263 IBQ393263:IBR393263 ILM393263:ILN393263 IVI393263:IVJ393263 JFE393263:JFF393263 JPA393263:JPB393263 JYW393263:JYX393263 KIS393263:KIT393263 KSO393263:KSP393263 LCK393263:LCL393263 LMG393263:LMH393263 LWC393263:LWD393263 MFY393263:MFZ393263 MPU393263:MPV393263 MZQ393263:MZR393263 NJM393263:NJN393263 NTI393263:NTJ393263 ODE393263:ODF393263 ONA393263:ONB393263 OWW393263:OWX393263 PGS393263:PGT393263 PQO393263:PQP393263 QAK393263:QAL393263 QKG393263:QKH393263 QUC393263:QUD393263 RDY393263:RDZ393263 RNU393263:RNV393263 RXQ393263:RXR393263 SHM393263:SHN393263 SRI393263:SRJ393263 TBE393263:TBF393263 TLA393263:TLB393263 TUW393263:TUX393263 UES393263:UET393263 UOO393263:UOP393263 UYK393263:UYL393263 VIG393263:VIH393263 VSC393263:VSD393263 WBY393263:WBZ393263 WLU393263:WLV393263 WVQ393263:WVR393263 I458799:J458799 JE458799:JF458799 TA458799:TB458799 ACW458799:ACX458799 AMS458799:AMT458799 AWO458799:AWP458799 BGK458799:BGL458799 BQG458799:BQH458799 CAC458799:CAD458799 CJY458799:CJZ458799 CTU458799:CTV458799 DDQ458799:DDR458799 DNM458799:DNN458799 DXI458799:DXJ458799 EHE458799:EHF458799 ERA458799:ERB458799 FAW458799:FAX458799 FKS458799:FKT458799 FUO458799:FUP458799 GEK458799:GEL458799 GOG458799:GOH458799 GYC458799:GYD458799 HHY458799:HHZ458799 HRU458799:HRV458799 IBQ458799:IBR458799 ILM458799:ILN458799 IVI458799:IVJ458799 JFE458799:JFF458799 JPA458799:JPB458799 JYW458799:JYX458799 KIS458799:KIT458799 KSO458799:KSP458799 LCK458799:LCL458799 LMG458799:LMH458799 LWC458799:LWD458799 MFY458799:MFZ458799 MPU458799:MPV458799 MZQ458799:MZR458799 NJM458799:NJN458799 NTI458799:NTJ458799 ODE458799:ODF458799 ONA458799:ONB458799 OWW458799:OWX458799 PGS458799:PGT458799 PQO458799:PQP458799 QAK458799:QAL458799 QKG458799:QKH458799 QUC458799:QUD458799 RDY458799:RDZ458799 RNU458799:RNV458799 RXQ458799:RXR458799 SHM458799:SHN458799 SRI458799:SRJ458799 TBE458799:TBF458799 TLA458799:TLB458799 TUW458799:TUX458799 UES458799:UET458799 UOO458799:UOP458799 UYK458799:UYL458799 VIG458799:VIH458799 VSC458799:VSD458799 WBY458799:WBZ458799 WLU458799:WLV458799 WVQ458799:WVR458799 I524335:J524335 JE524335:JF524335 TA524335:TB524335 ACW524335:ACX524335 AMS524335:AMT524335 AWO524335:AWP524335 BGK524335:BGL524335 BQG524335:BQH524335 CAC524335:CAD524335 CJY524335:CJZ524335 CTU524335:CTV524335 DDQ524335:DDR524335 DNM524335:DNN524335 DXI524335:DXJ524335 EHE524335:EHF524335 ERA524335:ERB524335 FAW524335:FAX524335 FKS524335:FKT524335 FUO524335:FUP524335 GEK524335:GEL524335 GOG524335:GOH524335 GYC524335:GYD524335 HHY524335:HHZ524335 HRU524335:HRV524335 IBQ524335:IBR524335 ILM524335:ILN524335 IVI524335:IVJ524335 JFE524335:JFF524335 JPA524335:JPB524335 JYW524335:JYX524335 KIS524335:KIT524335 KSO524335:KSP524335 LCK524335:LCL524335 LMG524335:LMH524335 LWC524335:LWD524335 MFY524335:MFZ524335 MPU524335:MPV524335 MZQ524335:MZR524335 NJM524335:NJN524335 NTI524335:NTJ524335 ODE524335:ODF524335 ONA524335:ONB524335 OWW524335:OWX524335 PGS524335:PGT524335 PQO524335:PQP524335 QAK524335:QAL524335 QKG524335:QKH524335 QUC524335:QUD524335 RDY524335:RDZ524335 RNU524335:RNV524335 RXQ524335:RXR524335 SHM524335:SHN524335 SRI524335:SRJ524335 TBE524335:TBF524335 TLA524335:TLB524335 TUW524335:TUX524335 UES524335:UET524335 UOO524335:UOP524335 UYK524335:UYL524335 VIG524335:VIH524335 VSC524335:VSD524335 WBY524335:WBZ524335 WLU524335:WLV524335 WVQ524335:WVR524335 I589871:J589871 JE589871:JF589871 TA589871:TB589871 ACW589871:ACX589871 AMS589871:AMT589871 AWO589871:AWP589871 BGK589871:BGL589871 BQG589871:BQH589871 CAC589871:CAD589871 CJY589871:CJZ589871 CTU589871:CTV589871 DDQ589871:DDR589871 DNM589871:DNN589871 DXI589871:DXJ589871 EHE589871:EHF589871 ERA589871:ERB589871 FAW589871:FAX589871 FKS589871:FKT589871 FUO589871:FUP589871 GEK589871:GEL589871 GOG589871:GOH589871 GYC589871:GYD589871 HHY589871:HHZ589871 HRU589871:HRV589871 IBQ589871:IBR589871 ILM589871:ILN589871 IVI589871:IVJ589871 JFE589871:JFF589871 JPA589871:JPB589871 JYW589871:JYX589871 KIS589871:KIT589871 KSO589871:KSP589871 LCK589871:LCL589871 LMG589871:LMH589871 LWC589871:LWD589871 MFY589871:MFZ589871 MPU589871:MPV589871 MZQ589871:MZR589871 NJM589871:NJN589871 NTI589871:NTJ589871 ODE589871:ODF589871 ONA589871:ONB589871 OWW589871:OWX589871 PGS589871:PGT589871 PQO589871:PQP589871 QAK589871:QAL589871 QKG589871:QKH589871 QUC589871:QUD589871 RDY589871:RDZ589871 RNU589871:RNV589871 RXQ589871:RXR589871 SHM589871:SHN589871 SRI589871:SRJ589871 TBE589871:TBF589871 TLA589871:TLB589871 TUW589871:TUX589871 UES589871:UET589871 UOO589871:UOP589871 UYK589871:UYL589871 VIG589871:VIH589871 VSC589871:VSD589871 WBY589871:WBZ589871 WLU589871:WLV589871 WVQ589871:WVR589871 I655407:J655407 JE655407:JF655407 TA655407:TB655407 ACW655407:ACX655407 AMS655407:AMT655407 AWO655407:AWP655407 BGK655407:BGL655407 BQG655407:BQH655407 CAC655407:CAD655407 CJY655407:CJZ655407 CTU655407:CTV655407 DDQ655407:DDR655407 DNM655407:DNN655407 DXI655407:DXJ655407 EHE655407:EHF655407 ERA655407:ERB655407 FAW655407:FAX655407 FKS655407:FKT655407 FUO655407:FUP655407 GEK655407:GEL655407 GOG655407:GOH655407 GYC655407:GYD655407 HHY655407:HHZ655407 HRU655407:HRV655407 IBQ655407:IBR655407 ILM655407:ILN655407 IVI655407:IVJ655407 JFE655407:JFF655407 JPA655407:JPB655407 JYW655407:JYX655407 KIS655407:KIT655407 KSO655407:KSP655407 LCK655407:LCL655407 LMG655407:LMH655407 LWC655407:LWD655407 MFY655407:MFZ655407 MPU655407:MPV655407 MZQ655407:MZR655407 NJM655407:NJN655407 NTI655407:NTJ655407 ODE655407:ODF655407 ONA655407:ONB655407 OWW655407:OWX655407 PGS655407:PGT655407 PQO655407:PQP655407 QAK655407:QAL655407 QKG655407:QKH655407 QUC655407:QUD655407 RDY655407:RDZ655407 RNU655407:RNV655407 RXQ655407:RXR655407 SHM655407:SHN655407 SRI655407:SRJ655407 TBE655407:TBF655407 TLA655407:TLB655407 TUW655407:TUX655407 UES655407:UET655407 UOO655407:UOP655407 UYK655407:UYL655407 VIG655407:VIH655407 VSC655407:VSD655407 WBY655407:WBZ655407 WLU655407:WLV655407 WVQ655407:WVR655407 I720943:J720943 JE720943:JF720943 TA720943:TB720943 ACW720943:ACX720943 AMS720943:AMT720943 AWO720943:AWP720943 BGK720943:BGL720943 BQG720943:BQH720943 CAC720943:CAD720943 CJY720943:CJZ720943 CTU720943:CTV720943 DDQ720943:DDR720943 DNM720943:DNN720943 DXI720943:DXJ720943 EHE720943:EHF720943 ERA720943:ERB720943 FAW720943:FAX720943 FKS720943:FKT720943 FUO720943:FUP720943 GEK720943:GEL720943 GOG720943:GOH720943 GYC720943:GYD720943 HHY720943:HHZ720943 HRU720943:HRV720943 IBQ720943:IBR720943 ILM720943:ILN720943 IVI720943:IVJ720943 JFE720943:JFF720943 JPA720943:JPB720943 JYW720943:JYX720943 KIS720943:KIT720943 KSO720943:KSP720943 LCK720943:LCL720943 LMG720943:LMH720943 LWC720943:LWD720943 MFY720943:MFZ720943 MPU720943:MPV720943 MZQ720943:MZR720943 NJM720943:NJN720943 NTI720943:NTJ720943 ODE720943:ODF720943 ONA720943:ONB720943 OWW720943:OWX720943 PGS720943:PGT720943 PQO720943:PQP720943 QAK720943:QAL720943 QKG720943:QKH720943 QUC720943:QUD720943 RDY720943:RDZ720943 RNU720943:RNV720943 RXQ720943:RXR720943 SHM720943:SHN720943 SRI720943:SRJ720943 TBE720943:TBF720943 TLA720943:TLB720943 TUW720943:TUX720943 UES720943:UET720943 UOO720943:UOP720943 UYK720943:UYL720943 VIG720943:VIH720943 VSC720943:VSD720943 WBY720943:WBZ720943 WLU720943:WLV720943 WVQ720943:WVR720943 I786479:J786479 JE786479:JF786479 TA786479:TB786479 ACW786479:ACX786479 AMS786479:AMT786479 AWO786479:AWP786479 BGK786479:BGL786479 BQG786479:BQH786479 CAC786479:CAD786479 CJY786479:CJZ786479 CTU786479:CTV786479 DDQ786479:DDR786479 DNM786479:DNN786479 DXI786479:DXJ786479 EHE786479:EHF786479 ERA786479:ERB786479 FAW786479:FAX786479 FKS786479:FKT786479 FUO786479:FUP786479 GEK786479:GEL786479 GOG786479:GOH786479 GYC786479:GYD786479 HHY786479:HHZ786479 HRU786479:HRV786479 IBQ786479:IBR786479 ILM786479:ILN786479 IVI786479:IVJ786479 JFE786479:JFF786479 JPA786479:JPB786479 JYW786479:JYX786479 KIS786479:KIT786479 KSO786479:KSP786479 LCK786479:LCL786479 LMG786479:LMH786479 LWC786479:LWD786479 MFY786479:MFZ786479 MPU786479:MPV786479 MZQ786479:MZR786479 NJM786479:NJN786479 NTI786479:NTJ786479 ODE786479:ODF786479 ONA786479:ONB786479 OWW786479:OWX786479 PGS786479:PGT786479 PQO786479:PQP786479 QAK786479:QAL786479 QKG786479:QKH786479 QUC786479:QUD786479 RDY786479:RDZ786479 RNU786479:RNV786479 RXQ786479:RXR786479 SHM786479:SHN786479 SRI786479:SRJ786479 TBE786479:TBF786479 TLA786479:TLB786479 TUW786479:TUX786479 UES786479:UET786479 UOO786479:UOP786479 UYK786479:UYL786479 VIG786479:VIH786479 VSC786479:VSD786479 WBY786479:WBZ786479 WLU786479:WLV786479 WVQ786479:WVR786479 I852015:J852015 JE852015:JF852015 TA852015:TB852015 ACW852015:ACX852015 AMS852015:AMT852015 AWO852015:AWP852015 BGK852015:BGL852015 BQG852015:BQH852015 CAC852015:CAD852015 CJY852015:CJZ852015 CTU852015:CTV852015 DDQ852015:DDR852015 DNM852015:DNN852015 DXI852015:DXJ852015 EHE852015:EHF852015 ERA852015:ERB852015 FAW852015:FAX852015 FKS852015:FKT852015 FUO852015:FUP852015 GEK852015:GEL852015 GOG852015:GOH852015 GYC852015:GYD852015 HHY852015:HHZ852015 HRU852015:HRV852015 IBQ852015:IBR852015 ILM852015:ILN852015 IVI852015:IVJ852015 JFE852015:JFF852015 JPA852015:JPB852015 JYW852015:JYX852015 KIS852015:KIT852015 KSO852015:KSP852015 LCK852015:LCL852015 LMG852015:LMH852015 LWC852015:LWD852015 MFY852015:MFZ852015 MPU852015:MPV852015 MZQ852015:MZR852015 NJM852015:NJN852015 NTI852015:NTJ852015 ODE852015:ODF852015 ONA852015:ONB852015 OWW852015:OWX852015 PGS852015:PGT852015 PQO852015:PQP852015 QAK852015:QAL852015 QKG852015:QKH852015 QUC852015:QUD852015 RDY852015:RDZ852015 RNU852015:RNV852015 RXQ852015:RXR852015 SHM852015:SHN852015 SRI852015:SRJ852015 TBE852015:TBF852015 TLA852015:TLB852015 TUW852015:TUX852015 UES852015:UET852015 UOO852015:UOP852015 UYK852015:UYL852015 VIG852015:VIH852015 VSC852015:VSD852015 WBY852015:WBZ852015 WLU852015:WLV852015 WVQ852015:WVR852015 I917551:J917551 JE917551:JF917551 TA917551:TB917551 ACW917551:ACX917551 AMS917551:AMT917551 AWO917551:AWP917551 BGK917551:BGL917551 BQG917551:BQH917551 CAC917551:CAD917551 CJY917551:CJZ917551 CTU917551:CTV917551 DDQ917551:DDR917551 DNM917551:DNN917551 DXI917551:DXJ917551 EHE917551:EHF917551 ERA917551:ERB917551 FAW917551:FAX917551 FKS917551:FKT917551 FUO917551:FUP917551 GEK917551:GEL917551 GOG917551:GOH917551 GYC917551:GYD917551 HHY917551:HHZ917551 HRU917551:HRV917551 IBQ917551:IBR917551 ILM917551:ILN917551 IVI917551:IVJ917551 JFE917551:JFF917551 JPA917551:JPB917551 JYW917551:JYX917551 KIS917551:KIT917551 KSO917551:KSP917551 LCK917551:LCL917551 LMG917551:LMH917551 LWC917551:LWD917551 MFY917551:MFZ917551 MPU917551:MPV917551 MZQ917551:MZR917551 NJM917551:NJN917551 NTI917551:NTJ917551 ODE917551:ODF917551 ONA917551:ONB917551 OWW917551:OWX917551 PGS917551:PGT917551 PQO917551:PQP917551 QAK917551:QAL917551 QKG917551:QKH917551 QUC917551:QUD917551 RDY917551:RDZ917551 RNU917551:RNV917551 RXQ917551:RXR917551 SHM917551:SHN917551 SRI917551:SRJ917551 TBE917551:TBF917551 TLA917551:TLB917551 TUW917551:TUX917551 UES917551:UET917551 UOO917551:UOP917551 UYK917551:UYL917551 VIG917551:VIH917551 VSC917551:VSD917551 WBY917551:WBZ917551 WLU917551:WLV917551 WVQ917551:WVR917551 I983087:J983087 JE983087:JF983087 TA983087:TB983087 ACW983087:ACX983087 AMS983087:AMT983087 AWO983087:AWP983087 BGK983087:BGL983087 BQG983087:BQH983087 CAC983087:CAD983087 CJY983087:CJZ983087 CTU983087:CTV983087 DDQ983087:DDR983087 DNM983087:DNN983087 DXI983087:DXJ983087 EHE983087:EHF983087 ERA983087:ERB983087 FAW983087:FAX983087 FKS983087:FKT983087 FUO983087:FUP983087 GEK983087:GEL983087 GOG983087:GOH983087 GYC983087:GYD983087 HHY983087:HHZ983087 HRU983087:HRV983087 IBQ983087:IBR983087 ILM983087:ILN983087 IVI983087:IVJ983087 JFE983087:JFF983087 JPA983087:JPB983087 JYW983087:JYX983087 KIS983087:KIT983087 KSO983087:KSP983087 LCK983087:LCL983087 LMG983087:LMH983087 LWC983087:LWD983087 MFY983087:MFZ983087 MPU983087:MPV983087 MZQ983087:MZR983087 NJM983087:NJN983087 NTI983087:NTJ983087 ODE983087:ODF983087 ONA983087:ONB983087 OWW983087:OWX983087 PGS983087:PGT983087 PQO983087:PQP983087 QAK983087:QAL983087 QKG983087:QKH983087 QUC983087:QUD983087 RDY983087:RDZ983087 RNU983087:RNV983087 RXQ983087:RXR983087 SHM983087:SHN983087 SRI983087:SRJ983087 TBE983087:TBF983087 TLA983087:TLB983087 TUW983087:TUX983087 UES983087:UET983087 UOO983087:UOP983087 UYK983087:UYL983087 VIG983087:VIH983087 VSC983087:VSD983087 WBY983087:WBZ983087 WLU983087:WLV983087 WVQ983087:WVR983087 I45:J45 JE45:JF45 TA45:TB45 ACW45:ACX45 AMS45:AMT45 AWO45:AWP45 BGK45:BGL45 BQG45:BQH45 CAC45:CAD45 CJY45:CJZ45 CTU45:CTV45 DDQ45:DDR45 DNM45:DNN45 DXI45:DXJ45 EHE45:EHF45 ERA45:ERB45 FAW45:FAX45 FKS45:FKT45 FUO45:FUP45 GEK45:GEL45 GOG45:GOH45 GYC45:GYD45 HHY45:HHZ45 HRU45:HRV45 IBQ45:IBR45 ILM45:ILN45 IVI45:IVJ45 JFE45:JFF45 JPA45:JPB45 JYW45:JYX45 KIS45:KIT45 KSO45:KSP45 LCK45:LCL45 LMG45:LMH45 LWC45:LWD45 MFY45:MFZ45 MPU45:MPV45 MZQ45:MZR45 NJM45:NJN45 NTI45:NTJ45 ODE45:ODF45 ONA45:ONB45 OWW45:OWX45 PGS45:PGT45 PQO45:PQP45 QAK45:QAL45 QKG45:QKH45 QUC45:QUD45 RDY45:RDZ45 RNU45:RNV45 RXQ45:RXR45 SHM45:SHN45 SRI45:SRJ45 TBE45:TBF45 TLA45:TLB45 TUW45:TUX45 UES45:UET45 UOO45:UOP45 UYK45:UYL45 VIG45:VIH45 VSC45:VSD45 WBY45:WBZ45 WLU45:WLV45 WVQ45:WVR45 I65581:J65581 JE65581:JF65581 TA65581:TB65581 ACW65581:ACX65581 AMS65581:AMT65581 AWO65581:AWP65581 BGK65581:BGL65581 BQG65581:BQH65581 CAC65581:CAD65581 CJY65581:CJZ65581 CTU65581:CTV65581 DDQ65581:DDR65581 DNM65581:DNN65581 DXI65581:DXJ65581 EHE65581:EHF65581 ERA65581:ERB65581 FAW65581:FAX65581 FKS65581:FKT65581 FUO65581:FUP65581 GEK65581:GEL65581 GOG65581:GOH65581 GYC65581:GYD65581 HHY65581:HHZ65581 HRU65581:HRV65581 IBQ65581:IBR65581 ILM65581:ILN65581 IVI65581:IVJ65581 JFE65581:JFF65581 JPA65581:JPB65581 JYW65581:JYX65581 KIS65581:KIT65581 KSO65581:KSP65581 LCK65581:LCL65581 LMG65581:LMH65581 LWC65581:LWD65581 MFY65581:MFZ65581 MPU65581:MPV65581 MZQ65581:MZR65581 NJM65581:NJN65581 NTI65581:NTJ65581 ODE65581:ODF65581 ONA65581:ONB65581 OWW65581:OWX65581 PGS65581:PGT65581 PQO65581:PQP65581 QAK65581:QAL65581 QKG65581:QKH65581 QUC65581:QUD65581 RDY65581:RDZ65581 RNU65581:RNV65581 RXQ65581:RXR65581 SHM65581:SHN65581 SRI65581:SRJ65581 TBE65581:TBF65581 TLA65581:TLB65581 TUW65581:TUX65581 UES65581:UET65581 UOO65581:UOP65581 UYK65581:UYL65581 VIG65581:VIH65581 VSC65581:VSD65581 WBY65581:WBZ65581 WLU65581:WLV65581 WVQ65581:WVR65581 I131117:J131117 JE131117:JF131117 TA131117:TB131117 ACW131117:ACX131117 AMS131117:AMT131117 AWO131117:AWP131117 BGK131117:BGL131117 BQG131117:BQH131117 CAC131117:CAD131117 CJY131117:CJZ131117 CTU131117:CTV131117 DDQ131117:DDR131117 DNM131117:DNN131117 DXI131117:DXJ131117 EHE131117:EHF131117 ERA131117:ERB131117 FAW131117:FAX131117 FKS131117:FKT131117 FUO131117:FUP131117 GEK131117:GEL131117 GOG131117:GOH131117 GYC131117:GYD131117 HHY131117:HHZ131117 HRU131117:HRV131117 IBQ131117:IBR131117 ILM131117:ILN131117 IVI131117:IVJ131117 JFE131117:JFF131117 JPA131117:JPB131117 JYW131117:JYX131117 KIS131117:KIT131117 KSO131117:KSP131117 LCK131117:LCL131117 LMG131117:LMH131117 LWC131117:LWD131117 MFY131117:MFZ131117 MPU131117:MPV131117 MZQ131117:MZR131117 NJM131117:NJN131117 NTI131117:NTJ131117 ODE131117:ODF131117 ONA131117:ONB131117 OWW131117:OWX131117 PGS131117:PGT131117 PQO131117:PQP131117 QAK131117:QAL131117 QKG131117:QKH131117 QUC131117:QUD131117 RDY131117:RDZ131117 RNU131117:RNV131117 RXQ131117:RXR131117 SHM131117:SHN131117 SRI131117:SRJ131117 TBE131117:TBF131117 TLA131117:TLB131117 TUW131117:TUX131117 UES131117:UET131117 UOO131117:UOP131117 UYK131117:UYL131117 VIG131117:VIH131117 VSC131117:VSD131117 WBY131117:WBZ131117 WLU131117:WLV131117 WVQ131117:WVR131117 I196653:J196653 JE196653:JF196653 TA196653:TB196653 ACW196653:ACX196653 AMS196653:AMT196653 AWO196653:AWP196653 BGK196653:BGL196653 BQG196653:BQH196653 CAC196653:CAD196653 CJY196653:CJZ196653 CTU196653:CTV196653 DDQ196653:DDR196653 DNM196653:DNN196653 DXI196653:DXJ196653 EHE196653:EHF196653 ERA196653:ERB196653 FAW196653:FAX196653 FKS196653:FKT196653 FUO196653:FUP196653 GEK196653:GEL196653 GOG196653:GOH196653 GYC196653:GYD196653 HHY196653:HHZ196653 HRU196653:HRV196653 IBQ196653:IBR196653 ILM196653:ILN196653 IVI196653:IVJ196653 JFE196653:JFF196653 JPA196653:JPB196653 JYW196653:JYX196653 KIS196653:KIT196653 KSO196653:KSP196653 LCK196653:LCL196653 LMG196653:LMH196653 LWC196653:LWD196653 MFY196653:MFZ196653 MPU196653:MPV196653 MZQ196653:MZR196653 NJM196653:NJN196653 NTI196653:NTJ196653 ODE196653:ODF196653 ONA196653:ONB196653 OWW196653:OWX196653 PGS196653:PGT196653 PQO196653:PQP196653 QAK196653:QAL196653 QKG196653:QKH196653 QUC196653:QUD196653 RDY196653:RDZ196653 RNU196653:RNV196653 RXQ196653:RXR196653 SHM196653:SHN196653 SRI196653:SRJ196653 TBE196653:TBF196653 TLA196653:TLB196653 TUW196653:TUX196653 UES196653:UET196653 UOO196653:UOP196653 UYK196653:UYL196653 VIG196653:VIH196653 VSC196653:VSD196653 WBY196653:WBZ196653 WLU196653:WLV196653 WVQ196653:WVR196653 I262189:J262189 JE262189:JF262189 TA262189:TB262189 ACW262189:ACX262189 AMS262189:AMT262189 AWO262189:AWP262189 BGK262189:BGL262189 BQG262189:BQH262189 CAC262189:CAD262189 CJY262189:CJZ262189 CTU262189:CTV262189 DDQ262189:DDR262189 DNM262189:DNN262189 DXI262189:DXJ262189 EHE262189:EHF262189 ERA262189:ERB262189 FAW262189:FAX262189 FKS262189:FKT262189 FUO262189:FUP262189 GEK262189:GEL262189 GOG262189:GOH262189 GYC262189:GYD262189 HHY262189:HHZ262189 HRU262189:HRV262189 IBQ262189:IBR262189 ILM262189:ILN262189 IVI262189:IVJ262189 JFE262189:JFF262189 JPA262189:JPB262189 JYW262189:JYX262189 KIS262189:KIT262189 KSO262189:KSP262189 LCK262189:LCL262189 LMG262189:LMH262189 LWC262189:LWD262189 MFY262189:MFZ262189 MPU262189:MPV262189 MZQ262189:MZR262189 NJM262189:NJN262189 NTI262189:NTJ262189 ODE262189:ODF262189 ONA262189:ONB262189 OWW262189:OWX262189 PGS262189:PGT262189 PQO262189:PQP262189 QAK262189:QAL262189 QKG262189:QKH262189 QUC262189:QUD262189 RDY262189:RDZ262189 RNU262189:RNV262189 RXQ262189:RXR262189 SHM262189:SHN262189 SRI262189:SRJ262189 TBE262189:TBF262189 TLA262189:TLB262189 TUW262189:TUX262189 UES262189:UET262189 UOO262189:UOP262189 UYK262189:UYL262189 VIG262189:VIH262189 VSC262189:VSD262189 WBY262189:WBZ262189 WLU262189:WLV262189 WVQ262189:WVR262189 I327725:J327725 JE327725:JF327725 TA327725:TB327725 ACW327725:ACX327725 AMS327725:AMT327725 AWO327725:AWP327725 BGK327725:BGL327725 BQG327725:BQH327725 CAC327725:CAD327725 CJY327725:CJZ327725 CTU327725:CTV327725 DDQ327725:DDR327725 DNM327725:DNN327725 DXI327725:DXJ327725 EHE327725:EHF327725 ERA327725:ERB327725 FAW327725:FAX327725 FKS327725:FKT327725 FUO327725:FUP327725 GEK327725:GEL327725 GOG327725:GOH327725 GYC327725:GYD327725 HHY327725:HHZ327725 HRU327725:HRV327725 IBQ327725:IBR327725 ILM327725:ILN327725 IVI327725:IVJ327725 JFE327725:JFF327725 JPA327725:JPB327725 JYW327725:JYX327725 KIS327725:KIT327725 KSO327725:KSP327725 LCK327725:LCL327725 LMG327725:LMH327725 LWC327725:LWD327725 MFY327725:MFZ327725 MPU327725:MPV327725 MZQ327725:MZR327725 NJM327725:NJN327725 NTI327725:NTJ327725 ODE327725:ODF327725 ONA327725:ONB327725 OWW327725:OWX327725 PGS327725:PGT327725 PQO327725:PQP327725 QAK327725:QAL327725 QKG327725:QKH327725 QUC327725:QUD327725 RDY327725:RDZ327725 RNU327725:RNV327725 RXQ327725:RXR327725 SHM327725:SHN327725 SRI327725:SRJ327725 TBE327725:TBF327725 TLA327725:TLB327725 TUW327725:TUX327725 UES327725:UET327725 UOO327725:UOP327725 UYK327725:UYL327725 VIG327725:VIH327725 VSC327725:VSD327725 WBY327725:WBZ327725 WLU327725:WLV327725 WVQ327725:WVR327725 I393261:J393261 JE393261:JF393261 TA393261:TB393261 ACW393261:ACX393261 AMS393261:AMT393261 AWO393261:AWP393261 BGK393261:BGL393261 BQG393261:BQH393261 CAC393261:CAD393261 CJY393261:CJZ393261 CTU393261:CTV393261 DDQ393261:DDR393261 DNM393261:DNN393261 DXI393261:DXJ393261 EHE393261:EHF393261 ERA393261:ERB393261 FAW393261:FAX393261 FKS393261:FKT393261 FUO393261:FUP393261 GEK393261:GEL393261 GOG393261:GOH393261 GYC393261:GYD393261 HHY393261:HHZ393261 HRU393261:HRV393261 IBQ393261:IBR393261 ILM393261:ILN393261 IVI393261:IVJ393261 JFE393261:JFF393261 JPA393261:JPB393261 JYW393261:JYX393261 KIS393261:KIT393261 KSO393261:KSP393261 LCK393261:LCL393261 LMG393261:LMH393261 LWC393261:LWD393261 MFY393261:MFZ393261 MPU393261:MPV393261 MZQ393261:MZR393261 NJM393261:NJN393261 NTI393261:NTJ393261 ODE393261:ODF393261 ONA393261:ONB393261 OWW393261:OWX393261 PGS393261:PGT393261 PQO393261:PQP393261 QAK393261:QAL393261 QKG393261:QKH393261 QUC393261:QUD393261 RDY393261:RDZ393261 RNU393261:RNV393261 RXQ393261:RXR393261 SHM393261:SHN393261 SRI393261:SRJ393261 TBE393261:TBF393261 TLA393261:TLB393261 TUW393261:TUX393261 UES393261:UET393261 UOO393261:UOP393261 UYK393261:UYL393261 VIG393261:VIH393261 VSC393261:VSD393261 WBY393261:WBZ393261 WLU393261:WLV393261 WVQ393261:WVR393261 I458797:J458797 JE458797:JF458797 TA458797:TB458797 ACW458797:ACX458797 AMS458797:AMT458797 AWO458797:AWP458797 BGK458797:BGL458797 BQG458797:BQH458797 CAC458797:CAD458797 CJY458797:CJZ458797 CTU458797:CTV458797 DDQ458797:DDR458797 DNM458797:DNN458797 DXI458797:DXJ458797 EHE458797:EHF458797 ERA458797:ERB458797 FAW458797:FAX458797 FKS458797:FKT458797 FUO458797:FUP458797 GEK458797:GEL458797 GOG458797:GOH458797 GYC458797:GYD458797 HHY458797:HHZ458797 HRU458797:HRV458797 IBQ458797:IBR458797 ILM458797:ILN458797 IVI458797:IVJ458797 JFE458797:JFF458797 JPA458797:JPB458797 JYW458797:JYX458797 KIS458797:KIT458797 KSO458797:KSP458797 LCK458797:LCL458797 LMG458797:LMH458797 LWC458797:LWD458797 MFY458797:MFZ458797 MPU458797:MPV458797 MZQ458797:MZR458797 NJM458797:NJN458797 NTI458797:NTJ458797 ODE458797:ODF458797 ONA458797:ONB458797 OWW458797:OWX458797 PGS458797:PGT458797 PQO458797:PQP458797 QAK458797:QAL458797 QKG458797:QKH458797 QUC458797:QUD458797 RDY458797:RDZ458797 RNU458797:RNV458797 RXQ458797:RXR458797 SHM458797:SHN458797 SRI458797:SRJ458797 TBE458797:TBF458797 TLA458797:TLB458797 TUW458797:TUX458797 UES458797:UET458797 UOO458797:UOP458797 UYK458797:UYL458797 VIG458797:VIH458797 VSC458797:VSD458797 WBY458797:WBZ458797 WLU458797:WLV458797 WVQ458797:WVR458797 I524333:J524333 JE524333:JF524333 TA524333:TB524333 ACW524333:ACX524333 AMS524333:AMT524333 AWO524333:AWP524333 BGK524333:BGL524333 BQG524333:BQH524333 CAC524333:CAD524333 CJY524333:CJZ524333 CTU524333:CTV524333 DDQ524333:DDR524333 DNM524333:DNN524333 DXI524333:DXJ524333 EHE524333:EHF524333 ERA524333:ERB524333 FAW524333:FAX524333 FKS524333:FKT524333 FUO524333:FUP524333 GEK524333:GEL524333 GOG524333:GOH524333 GYC524333:GYD524333 HHY524333:HHZ524333 HRU524333:HRV524333 IBQ524333:IBR524333 ILM524333:ILN524333 IVI524333:IVJ524333 JFE524333:JFF524333 JPA524333:JPB524333 JYW524333:JYX524333 KIS524333:KIT524333 KSO524333:KSP524333 LCK524333:LCL524333 LMG524333:LMH524333 LWC524333:LWD524333 MFY524333:MFZ524333 MPU524333:MPV524333 MZQ524333:MZR524333 NJM524333:NJN524333 NTI524333:NTJ524333 ODE524333:ODF524333 ONA524333:ONB524333 OWW524333:OWX524333 PGS524333:PGT524333 PQO524333:PQP524333 QAK524333:QAL524333 QKG524333:QKH524333 QUC524333:QUD524333 RDY524333:RDZ524333 RNU524333:RNV524333 RXQ524333:RXR524333 SHM524333:SHN524333 SRI524333:SRJ524333 TBE524333:TBF524333 TLA524333:TLB524333 TUW524333:TUX524333 UES524333:UET524333 UOO524333:UOP524333 UYK524333:UYL524333 VIG524333:VIH524333 VSC524333:VSD524333 WBY524333:WBZ524333 WLU524333:WLV524333 WVQ524333:WVR524333 I589869:J589869 JE589869:JF589869 TA589869:TB589869 ACW589869:ACX589869 AMS589869:AMT589869 AWO589869:AWP589869 BGK589869:BGL589869 BQG589869:BQH589869 CAC589869:CAD589869 CJY589869:CJZ589869 CTU589869:CTV589869 DDQ589869:DDR589869 DNM589869:DNN589869 DXI589869:DXJ589869 EHE589869:EHF589869 ERA589869:ERB589869 FAW589869:FAX589869 FKS589869:FKT589869 FUO589869:FUP589869 GEK589869:GEL589869 GOG589869:GOH589869 GYC589869:GYD589869 HHY589869:HHZ589869 HRU589869:HRV589869 IBQ589869:IBR589869 ILM589869:ILN589869 IVI589869:IVJ589869 JFE589869:JFF589869 JPA589869:JPB589869 JYW589869:JYX589869 KIS589869:KIT589869 KSO589869:KSP589869 LCK589869:LCL589869 LMG589869:LMH589869 LWC589869:LWD589869 MFY589869:MFZ589869 MPU589869:MPV589869 MZQ589869:MZR589869 NJM589869:NJN589869 NTI589869:NTJ589869 ODE589869:ODF589869 ONA589869:ONB589869 OWW589869:OWX589869 PGS589869:PGT589869 PQO589869:PQP589869 QAK589869:QAL589869 QKG589869:QKH589869 QUC589869:QUD589869 RDY589869:RDZ589869 RNU589869:RNV589869 RXQ589869:RXR589869 SHM589869:SHN589869 SRI589869:SRJ589869 TBE589869:TBF589869 TLA589869:TLB589869 TUW589869:TUX589869 UES589869:UET589869 UOO589869:UOP589869 UYK589869:UYL589869 VIG589869:VIH589869 VSC589869:VSD589869 WBY589869:WBZ589869 WLU589869:WLV589869 WVQ589869:WVR589869 I655405:J655405 JE655405:JF655405 TA655405:TB655405 ACW655405:ACX655405 AMS655405:AMT655405 AWO655405:AWP655405 BGK655405:BGL655405 BQG655405:BQH655405 CAC655405:CAD655405 CJY655405:CJZ655405 CTU655405:CTV655405 DDQ655405:DDR655405 DNM655405:DNN655405 DXI655405:DXJ655405 EHE655405:EHF655405 ERA655405:ERB655405 FAW655405:FAX655405 FKS655405:FKT655405 FUO655405:FUP655405 GEK655405:GEL655405 GOG655405:GOH655405 GYC655405:GYD655405 HHY655405:HHZ655405 HRU655405:HRV655405 IBQ655405:IBR655405 ILM655405:ILN655405 IVI655405:IVJ655405 JFE655405:JFF655405 JPA655405:JPB655405 JYW655405:JYX655405 KIS655405:KIT655405 KSO655405:KSP655405 LCK655405:LCL655405 LMG655405:LMH655405 LWC655405:LWD655405 MFY655405:MFZ655405 MPU655405:MPV655405 MZQ655405:MZR655405 NJM655405:NJN655405 NTI655405:NTJ655405 ODE655405:ODF655405 ONA655405:ONB655405 OWW655405:OWX655405 PGS655405:PGT655405 PQO655405:PQP655405 QAK655405:QAL655405 QKG655405:QKH655405 QUC655405:QUD655405 RDY655405:RDZ655405 RNU655405:RNV655405 RXQ655405:RXR655405 SHM655405:SHN655405 SRI655405:SRJ655405 TBE655405:TBF655405 TLA655405:TLB655405 TUW655405:TUX655405 UES655405:UET655405 UOO655405:UOP655405 UYK655405:UYL655405 VIG655405:VIH655405 VSC655405:VSD655405 WBY655405:WBZ655405 WLU655405:WLV655405 WVQ655405:WVR655405 I720941:J720941 JE720941:JF720941 TA720941:TB720941 ACW720941:ACX720941 AMS720941:AMT720941 AWO720941:AWP720941 BGK720941:BGL720941 BQG720941:BQH720941 CAC720941:CAD720941 CJY720941:CJZ720941 CTU720941:CTV720941 DDQ720941:DDR720941 DNM720941:DNN720941 DXI720941:DXJ720941 EHE720941:EHF720941 ERA720941:ERB720941 FAW720941:FAX720941 FKS720941:FKT720941 FUO720941:FUP720941 GEK720941:GEL720941 GOG720941:GOH720941 GYC720941:GYD720941 HHY720941:HHZ720941 HRU720941:HRV720941 IBQ720941:IBR720941 ILM720941:ILN720941 IVI720941:IVJ720941 JFE720941:JFF720941 JPA720941:JPB720941 JYW720941:JYX720941 KIS720941:KIT720941 KSO720941:KSP720941 LCK720941:LCL720941 LMG720941:LMH720941 LWC720941:LWD720941 MFY720941:MFZ720941 MPU720941:MPV720941 MZQ720941:MZR720941 NJM720941:NJN720941 NTI720941:NTJ720941 ODE720941:ODF720941 ONA720941:ONB720941 OWW720941:OWX720941 PGS720941:PGT720941 PQO720941:PQP720941 QAK720941:QAL720941 QKG720941:QKH720941 QUC720941:QUD720941 RDY720941:RDZ720941 RNU720941:RNV720941 RXQ720941:RXR720941 SHM720941:SHN720941 SRI720941:SRJ720941 TBE720941:TBF720941 TLA720941:TLB720941 TUW720941:TUX720941 UES720941:UET720941 UOO720941:UOP720941 UYK720941:UYL720941 VIG720941:VIH720941 VSC720941:VSD720941 WBY720941:WBZ720941 WLU720941:WLV720941 WVQ720941:WVR720941 I786477:J786477 JE786477:JF786477 TA786477:TB786477 ACW786477:ACX786477 AMS786477:AMT786477 AWO786477:AWP786477 BGK786477:BGL786477 BQG786477:BQH786477 CAC786477:CAD786477 CJY786477:CJZ786477 CTU786477:CTV786477 DDQ786477:DDR786477 DNM786477:DNN786477 DXI786477:DXJ786477 EHE786477:EHF786477 ERA786477:ERB786477 FAW786477:FAX786477 FKS786477:FKT786477 FUO786477:FUP786477 GEK786477:GEL786477 GOG786477:GOH786477 GYC786477:GYD786477 HHY786477:HHZ786477 HRU786477:HRV786477 IBQ786477:IBR786477 ILM786477:ILN786477 IVI786477:IVJ786477 JFE786477:JFF786477 JPA786477:JPB786477 JYW786477:JYX786477 KIS786477:KIT786477 KSO786477:KSP786477 LCK786477:LCL786477 LMG786477:LMH786477 LWC786477:LWD786477 MFY786477:MFZ786477 MPU786477:MPV786477 MZQ786477:MZR786477 NJM786477:NJN786477 NTI786477:NTJ786477 ODE786477:ODF786477 ONA786477:ONB786477 OWW786477:OWX786477 PGS786477:PGT786477 PQO786477:PQP786477 QAK786477:QAL786477 QKG786477:QKH786477 QUC786477:QUD786477 RDY786477:RDZ786477 RNU786477:RNV786477 RXQ786477:RXR786477 SHM786477:SHN786477 SRI786477:SRJ786477 TBE786477:TBF786477 TLA786477:TLB786477 TUW786477:TUX786477 UES786477:UET786477 UOO786477:UOP786477 UYK786477:UYL786477 VIG786477:VIH786477 VSC786477:VSD786477 WBY786477:WBZ786477 WLU786477:WLV786477 WVQ786477:WVR786477 I852013:J852013 JE852013:JF852013 TA852013:TB852013 ACW852013:ACX852013 AMS852013:AMT852013 AWO852013:AWP852013 BGK852013:BGL852013 BQG852013:BQH852013 CAC852013:CAD852013 CJY852013:CJZ852013 CTU852013:CTV852013 DDQ852013:DDR852013 DNM852013:DNN852013 DXI852013:DXJ852013 EHE852013:EHF852013 ERA852013:ERB852013 FAW852013:FAX852013 FKS852013:FKT852013 FUO852013:FUP852013 GEK852013:GEL852013 GOG852013:GOH852013 GYC852013:GYD852013 HHY852013:HHZ852013 HRU852013:HRV852013 IBQ852013:IBR852013 ILM852013:ILN852013 IVI852013:IVJ852013 JFE852013:JFF852013 JPA852013:JPB852013 JYW852013:JYX852013 KIS852013:KIT852013 KSO852013:KSP852013 LCK852013:LCL852013 LMG852013:LMH852013 LWC852013:LWD852013 MFY852013:MFZ852013 MPU852013:MPV852013 MZQ852013:MZR852013 NJM852013:NJN852013 NTI852013:NTJ852013 ODE852013:ODF852013 ONA852013:ONB852013 OWW852013:OWX852013 PGS852013:PGT852013 PQO852013:PQP852013 QAK852013:QAL852013 QKG852013:QKH852013 QUC852013:QUD852013 RDY852013:RDZ852013 RNU852013:RNV852013 RXQ852013:RXR852013 SHM852013:SHN852013 SRI852013:SRJ852013 TBE852013:TBF852013 TLA852013:TLB852013 TUW852013:TUX852013 UES852013:UET852013 UOO852013:UOP852013 UYK852013:UYL852013 VIG852013:VIH852013 VSC852013:VSD852013 WBY852013:WBZ852013 WLU852013:WLV852013 WVQ852013:WVR852013 I917549:J917549 JE917549:JF917549 TA917549:TB917549 ACW917549:ACX917549 AMS917549:AMT917549 AWO917549:AWP917549 BGK917549:BGL917549 BQG917549:BQH917549 CAC917549:CAD917549 CJY917549:CJZ917549 CTU917549:CTV917549 DDQ917549:DDR917549 DNM917549:DNN917549 DXI917549:DXJ917549 EHE917549:EHF917549 ERA917549:ERB917549 FAW917549:FAX917549 FKS917549:FKT917549 FUO917549:FUP917549 GEK917549:GEL917549 GOG917549:GOH917549 GYC917549:GYD917549 HHY917549:HHZ917549 HRU917549:HRV917549 IBQ917549:IBR917549 ILM917549:ILN917549 IVI917549:IVJ917549 JFE917549:JFF917549 JPA917549:JPB917549 JYW917549:JYX917549 KIS917549:KIT917549 KSO917549:KSP917549 LCK917549:LCL917549 LMG917549:LMH917549 LWC917549:LWD917549 MFY917549:MFZ917549 MPU917549:MPV917549 MZQ917549:MZR917549 NJM917549:NJN917549 NTI917549:NTJ917549 ODE917549:ODF917549 ONA917549:ONB917549 OWW917549:OWX917549 PGS917549:PGT917549 PQO917549:PQP917549 QAK917549:QAL917549 QKG917549:QKH917549 QUC917549:QUD917549 RDY917549:RDZ917549 RNU917549:RNV917549 RXQ917549:RXR917549 SHM917549:SHN917549 SRI917549:SRJ917549 TBE917549:TBF917549 TLA917549:TLB917549 TUW917549:TUX917549 UES917549:UET917549 UOO917549:UOP917549 UYK917549:UYL917549 VIG917549:VIH917549 VSC917549:VSD917549 WBY917549:WBZ917549 WLU917549:WLV917549 WVQ917549:WVR917549 I983085:J983085 JE983085:JF983085 TA983085:TB983085 ACW983085:ACX983085 AMS983085:AMT983085 AWO983085:AWP983085 BGK983085:BGL983085 BQG983085:BQH983085 CAC983085:CAD983085 CJY983085:CJZ983085 CTU983085:CTV983085 DDQ983085:DDR983085 DNM983085:DNN983085 DXI983085:DXJ983085 EHE983085:EHF983085 ERA983085:ERB983085 FAW983085:FAX983085 FKS983085:FKT983085 FUO983085:FUP983085 GEK983085:GEL983085 GOG983085:GOH983085 GYC983085:GYD983085 HHY983085:HHZ983085 HRU983085:HRV983085 IBQ983085:IBR983085 ILM983085:ILN983085 IVI983085:IVJ983085 JFE983085:JFF983085 JPA983085:JPB983085 JYW983085:JYX983085 KIS983085:KIT983085 KSO983085:KSP983085 LCK983085:LCL983085 LMG983085:LMH983085 LWC983085:LWD983085 MFY983085:MFZ983085 MPU983085:MPV983085 MZQ983085:MZR983085 NJM983085:NJN983085 NTI983085:NTJ983085 ODE983085:ODF983085 ONA983085:ONB983085 OWW983085:OWX983085 PGS983085:PGT983085 PQO983085:PQP983085 QAK983085:QAL983085 QKG983085:QKH983085 QUC983085:QUD983085 RDY983085:RDZ983085 RNU983085:RNV983085 RXQ983085:RXR983085 SHM983085:SHN983085 SRI983085:SRJ983085 TBE983085:TBF983085 TLA983085:TLB983085 TUW983085:TUX983085 UES983085:UET983085 UOO983085:UOP983085 UYK983085:UYL983085 VIG983085:VIH983085 VSC983085:VSD983085 WBY983085:WBZ983085 WLU983085:WLV983085 WVQ983085:WVR983085 I57:J57 JE57:JF57 TA57:TB57 ACW57:ACX57 AMS57:AMT57 AWO57:AWP57 BGK57:BGL57 BQG57:BQH57 CAC57:CAD57 CJY57:CJZ57 CTU57:CTV57 DDQ57:DDR57 DNM57:DNN57 DXI57:DXJ57 EHE57:EHF57 ERA57:ERB57 FAW57:FAX57 FKS57:FKT57 FUO57:FUP57 GEK57:GEL57 GOG57:GOH57 GYC57:GYD57 HHY57:HHZ57 HRU57:HRV57 IBQ57:IBR57 ILM57:ILN57 IVI57:IVJ57 JFE57:JFF57 JPA57:JPB57 JYW57:JYX57 KIS57:KIT57 KSO57:KSP57 LCK57:LCL57 LMG57:LMH57 LWC57:LWD57 MFY57:MFZ57 MPU57:MPV57 MZQ57:MZR57 NJM57:NJN57 NTI57:NTJ57 ODE57:ODF57 ONA57:ONB57 OWW57:OWX57 PGS57:PGT57 PQO57:PQP57 QAK57:QAL57 QKG57:QKH57 QUC57:QUD57 RDY57:RDZ57 RNU57:RNV57 RXQ57:RXR57 SHM57:SHN57 SRI57:SRJ57 TBE57:TBF57 TLA57:TLB57 TUW57:TUX57 UES57:UET57 UOO57:UOP57 UYK57:UYL57 VIG57:VIH57 VSC57:VSD57 WBY57:WBZ57 WLU57:WLV57 WVQ57:WVR57 I65593:J65593 JE65593:JF65593 TA65593:TB65593 ACW65593:ACX65593 AMS65593:AMT65593 AWO65593:AWP65593 BGK65593:BGL65593 BQG65593:BQH65593 CAC65593:CAD65593 CJY65593:CJZ65593 CTU65593:CTV65593 DDQ65593:DDR65593 DNM65593:DNN65593 DXI65593:DXJ65593 EHE65593:EHF65593 ERA65593:ERB65593 FAW65593:FAX65593 FKS65593:FKT65593 FUO65593:FUP65593 GEK65593:GEL65593 GOG65593:GOH65593 GYC65593:GYD65593 HHY65593:HHZ65593 HRU65593:HRV65593 IBQ65593:IBR65593 ILM65593:ILN65593 IVI65593:IVJ65593 JFE65593:JFF65593 JPA65593:JPB65593 JYW65593:JYX65593 KIS65593:KIT65593 KSO65593:KSP65593 LCK65593:LCL65593 LMG65593:LMH65593 LWC65593:LWD65593 MFY65593:MFZ65593 MPU65593:MPV65593 MZQ65593:MZR65593 NJM65593:NJN65593 NTI65593:NTJ65593 ODE65593:ODF65593 ONA65593:ONB65593 OWW65593:OWX65593 PGS65593:PGT65593 PQO65593:PQP65593 QAK65593:QAL65593 QKG65593:QKH65593 QUC65593:QUD65593 RDY65593:RDZ65593 RNU65593:RNV65593 RXQ65593:RXR65593 SHM65593:SHN65593 SRI65593:SRJ65593 TBE65593:TBF65593 TLA65593:TLB65593 TUW65593:TUX65593 UES65593:UET65593 UOO65593:UOP65593 UYK65593:UYL65593 VIG65593:VIH65593 VSC65593:VSD65593 WBY65593:WBZ65593 WLU65593:WLV65593 WVQ65593:WVR65593 I131129:J131129 JE131129:JF131129 TA131129:TB131129 ACW131129:ACX131129 AMS131129:AMT131129 AWO131129:AWP131129 BGK131129:BGL131129 BQG131129:BQH131129 CAC131129:CAD131129 CJY131129:CJZ131129 CTU131129:CTV131129 DDQ131129:DDR131129 DNM131129:DNN131129 DXI131129:DXJ131129 EHE131129:EHF131129 ERA131129:ERB131129 FAW131129:FAX131129 FKS131129:FKT131129 FUO131129:FUP131129 GEK131129:GEL131129 GOG131129:GOH131129 GYC131129:GYD131129 HHY131129:HHZ131129 HRU131129:HRV131129 IBQ131129:IBR131129 ILM131129:ILN131129 IVI131129:IVJ131129 JFE131129:JFF131129 JPA131129:JPB131129 JYW131129:JYX131129 KIS131129:KIT131129 KSO131129:KSP131129 LCK131129:LCL131129 LMG131129:LMH131129 LWC131129:LWD131129 MFY131129:MFZ131129 MPU131129:MPV131129 MZQ131129:MZR131129 NJM131129:NJN131129 NTI131129:NTJ131129 ODE131129:ODF131129 ONA131129:ONB131129 OWW131129:OWX131129 PGS131129:PGT131129 PQO131129:PQP131129 QAK131129:QAL131129 QKG131129:QKH131129 QUC131129:QUD131129 RDY131129:RDZ131129 RNU131129:RNV131129 RXQ131129:RXR131129 SHM131129:SHN131129 SRI131129:SRJ131129 TBE131129:TBF131129 TLA131129:TLB131129 TUW131129:TUX131129 UES131129:UET131129 UOO131129:UOP131129 UYK131129:UYL131129 VIG131129:VIH131129 VSC131129:VSD131129 WBY131129:WBZ131129 WLU131129:WLV131129 WVQ131129:WVR131129 I196665:J196665 JE196665:JF196665 TA196665:TB196665 ACW196665:ACX196665 AMS196665:AMT196665 AWO196665:AWP196665 BGK196665:BGL196665 BQG196665:BQH196665 CAC196665:CAD196665 CJY196665:CJZ196665 CTU196665:CTV196665 DDQ196665:DDR196665 DNM196665:DNN196665 DXI196665:DXJ196665 EHE196665:EHF196665 ERA196665:ERB196665 FAW196665:FAX196665 FKS196665:FKT196665 FUO196665:FUP196665 GEK196665:GEL196665 GOG196665:GOH196665 GYC196665:GYD196665 HHY196665:HHZ196665 HRU196665:HRV196665 IBQ196665:IBR196665 ILM196665:ILN196665 IVI196665:IVJ196665 JFE196665:JFF196665 JPA196665:JPB196665 JYW196665:JYX196665 KIS196665:KIT196665 KSO196665:KSP196665 LCK196665:LCL196665 LMG196665:LMH196665 LWC196665:LWD196665 MFY196665:MFZ196665 MPU196665:MPV196665 MZQ196665:MZR196665 NJM196665:NJN196665 NTI196665:NTJ196665 ODE196665:ODF196665 ONA196665:ONB196665 OWW196665:OWX196665 PGS196665:PGT196665 PQO196665:PQP196665 QAK196665:QAL196665 QKG196665:QKH196665 QUC196665:QUD196665 RDY196665:RDZ196665 RNU196665:RNV196665 RXQ196665:RXR196665 SHM196665:SHN196665 SRI196665:SRJ196665 TBE196665:TBF196665 TLA196665:TLB196665 TUW196665:TUX196665 UES196665:UET196665 UOO196665:UOP196665 UYK196665:UYL196665 VIG196665:VIH196665 VSC196665:VSD196665 WBY196665:WBZ196665 WLU196665:WLV196665 WVQ196665:WVR196665 I262201:J262201 JE262201:JF262201 TA262201:TB262201 ACW262201:ACX262201 AMS262201:AMT262201 AWO262201:AWP262201 BGK262201:BGL262201 BQG262201:BQH262201 CAC262201:CAD262201 CJY262201:CJZ262201 CTU262201:CTV262201 DDQ262201:DDR262201 DNM262201:DNN262201 DXI262201:DXJ262201 EHE262201:EHF262201 ERA262201:ERB262201 FAW262201:FAX262201 FKS262201:FKT262201 FUO262201:FUP262201 GEK262201:GEL262201 GOG262201:GOH262201 GYC262201:GYD262201 HHY262201:HHZ262201 HRU262201:HRV262201 IBQ262201:IBR262201 ILM262201:ILN262201 IVI262201:IVJ262201 JFE262201:JFF262201 JPA262201:JPB262201 JYW262201:JYX262201 KIS262201:KIT262201 KSO262201:KSP262201 LCK262201:LCL262201 LMG262201:LMH262201 LWC262201:LWD262201 MFY262201:MFZ262201 MPU262201:MPV262201 MZQ262201:MZR262201 NJM262201:NJN262201 NTI262201:NTJ262201 ODE262201:ODF262201 ONA262201:ONB262201 OWW262201:OWX262201 PGS262201:PGT262201 PQO262201:PQP262201 QAK262201:QAL262201 QKG262201:QKH262201 QUC262201:QUD262201 RDY262201:RDZ262201 RNU262201:RNV262201 RXQ262201:RXR262201 SHM262201:SHN262201 SRI262201:SRJ262201 TBE262201:TBF262201 TLA262201:TLB262201 TUW262201:TUX262201 UES262201:UET262201 UOO262201:UOP262201 UYK262201:UYL262201 VIG262201:VIH262201 VSC262201:VSD262201 WBY262201:WBZ262201 WLU262201:WLV262201 WVQ262201:WVR262201 I327737:J327737 JE327737:JF327737 TA327737:TB327737 ACW327737:ACX327737 AMS327737:AMT327737 AWO327737:AWP327737 BGK327737:BGL327737 BQG327737:BQH327737 CAC327737:CAD327737 CJY327737:CJZ327737 CTU327737:CTV327737 DDQ327737:DDR327737 DNM327737:DNN327737 DXI327737:DXJ327737 EHE327737:EHF327737 ERA327737:ERB327737 FAW327737:FAX327737 FKS327737:FKT327737 FUO327737:FUP327737 GEK327737:GEL327737 GOG327737:GOH327737 GYC327737:GYD327737 HHY327737:HHZ327737 HRU327737:HRV327737 IBQ327737:IBR327737 ILM327737:ILN327737 IVI327737:IVJ327737 JFE327737:JFF327737 JPA327737:JPB327737 JYW327737:JYX327737 KIS327737:KIT327737 KSO327737:KSP327737 LCK327737:LCL327737 LMG327737:LMH327737 LWC327737:LWD327737 MFY327737:MFZ327737 MPU327737:MPV327737 MZQ327737:MZR327737 NJM327737:NJN327737 NTI327737:NTJ327737 ODE327737:ODF327737 ONA327737:ONB327737 OWW327737:OWX327737 PGS327737:PGT327737 PQO327737:PQP327737 QAK327737:QAL327737 QKG327737:QKH327737 QUC327737:QUD327737 RDY327737:RDZ327737 RNU327737:RNV327737 RXQ327737:RXR327737 SHM327737:SHN327737 SRI327737:SRJ327737 TBE327737:TBF327737 TLA327737:TLB327737 TUW327737:TUX327737 UES327737:UET327737 UOO327737:UOP327737 UYK327737:UYL327737 VIG327737:VIH327737 VSC327737:VSD327737 WBY327737:WBZ327737 WLU327737:WLV327737 WVQ327737:WVR327737 I393273:J393273 JE393273:JF393273 TA393273:TB393273 ACW393273:ACX393273 AMS393273:AMT393273 AWO393273:AWP393273 BGK393273:BGL393273 BQG393273:BQH393273 CAC393273:CAD393273 CJY393273:CJZ393273 CTU393273:CTV393273 DDQ393273:DDR393273 DNM393273:DNN393273 DXI393273:DXJ393273 EHE393273:EHF393273 ERA393273:ERB393273 FAW393273:FAX393273 FKS393273:FKT393273 FUO393273:FUP393273 GEK393273:GEL393273 GOG393273:GOH393273 GYC393273:GYD393273 HHY393273:HHZ393273 HRU393273:HRV393273 IBQ393273:IBR393273 ILM393273:ILN393273 IVI393273:IVJ393273 JFE393273:JFF393273 JPA393273:JPB393273 JYW393273:JYX393273 KIS393273:KIT393273 KSO393273:KSP393273 LCK393273:LCL393273 LMG393273:LMH393273 LWC393273:LWD393273 MFY393273:MFZ393273 MPU393273:MPV393273 MZQ393273:MZR393273 NJM393273:NJN393273 NTI393273:NTJ393273 ODE393273:ODF393273 ONA393273:ONB393273 OWW393273:OWX393273 PGS393273:PGT393273 PQO393273:PQP393273 QAK393273:QAL393273 QKG393273:QKH393273 QUC393273:QUD393273 RDY393273:RDZ393273 RNU393273:RNV393273 RXQ393273:RXR393273 SHM393273:SHN393273 SRI393273:SRJ393273 TBE393273:TBF393273 TLA393273:TLB393273 TUW393273:TUX393273 UES393273:UET393273 UOO393273:UOP393273 UYK393273:UYL393273 VIG393273:VIH393273 VSC393273:VSD393273 WBY393273:WBZ393273 WLU393273:WLV393273 WVQ393273:WVR393273 I458809:J458809 JE458809:JF458809 TA458809:TB458809 ACW458809:ACX458809 AMS458809:AMT458809 AWO458809:AWP458809 BGK458809:BGL458809 BQG458809:BQH458809 CAC458809:CAD458809 CJY458809:CJZ458809 CTU458809:CTV458809 DDQ458809:DDR458809 DNM458809:DNN458809 DXI458809:DXJ458809 EHE458809:EHF458809 ERA458809:ERB458809 FAW458809:FAX458809 FKS458809:FKT458809 FUO458809:FUP458809 GEK458809:GEL458809 GOG458809:GOH458809 GYC458809:GYD458809 HHY458809:HHZ458809 HRU458809:HRV458809 IBQ458809:IBR458809 ILM458809:ILN458809 IVI458809:IVJ458809 JFE458809:JFF458809 JPA458809:JPB458809 JYW458809:JYX458809 KIS458809:KIT458809 KSO458809:KSP458809 LCK458809:LCL458809 LMG458809:LMH458809 LWC458809:LWD458809 MFY458809:MFZ458809 MPU458809:MPV458809 MZQ458809:MZR458809 NJM458809:NJN458809 NTI458809:NTJ458809 ODE458809:ODF458809 ONA458809:ONB458809 OWW458809:OWX458809 PGS458809:PGT458809 PQO458809:PQP458809 QAK458809:QAL458809 QKG458809:QKH458809 QUC458809:QUD458809 RDY458809:RDZ458809 RNU458809:RNV458809 RXQ458809:RXR458809 SHM458809:SHN458809 SRI458809:SRJ458809 TBE458809:TBF458809 TLA458809:TLB458809 TUW458809:TUX458809 UES458809:UET458809 UOO458809:UOP458809 UYK458809:UYL458809 VIG458809:VIH458809 VSC458809:VSD458809 WBY458809:WBZ458809 WLU458809:WLV458809 WVQ458809:WVR458809 I524345:J524345 JE524345:JF524345 TA524345:TB524345 ACW524345:ACX524345 AMS524345:AMT524345 AWO524345:AWP524345 BGK524345:BGL524345 BQG524345:BQH524345 CAC524345:CAD524345 CJY524345:CJZ524345 CTU524345:CTV524345 DDQ524345:DDR524345 DNM524345:DNN524345 DXI524345:DXJ524345 EHE524345:EHF524345 ERA524345:ERB524345 FAW524345:FAX524345 FKS524345:FKT524345 FUO524345:FUP524345 GEK524345:GEL524345 GOG524345:GOH524345 GYC524345:GYD524345 HHY524345:HHZ524345 HRU524345:HRV524345 IBQ524345:IBR524345 ILM524345:ILN524345 IVI524345:IVJ524345 JFE524345:JFF524345 JPA524345:JPB524345 JYW524345:JYX524345 KIS524345:KIT524345 KSO524345:KSP524345 LCK524345:LCL524345 LMG524345:LMH524345 LWC524345:LWD524345 MFY524345:MFZ524345 MPU524345:MPV524345 MZQ524345:MZR524345 NJM524345:NJN524345 NTI524345:NTJ524345 ODE524345:ODF524345 ONA524345:ONB524345 OWW524345:OWX524345 PGS524345:PGT524345 PQO524345:PQP524345 QAK524345:QAL524345 QKG524345:QKH524345 QUC524345:QUD524345 RDY524345:RDZ524345 RNU524345:RNV524345 RXQ524345:RXR524345 SHM524345:SHN524345 SRI524345:SRJ524345 TBE524345:TBF524345 TLA524345:TLB524345 TUW524345:TUX524345 UES524345:UET524345 UOO524345:UOP524345 UYK524345:UYL524345 VIG524345:VIH524345 VSC524345:VSD524345 WBY524345:WBZ524345 WLU524345:WLV524345 WVQ524345:WVR524345 I589881:J589881 JE589881:JF589881 TA589881:TB589881 ACW589881:ACX589881 AMS589881:AMT589881 AWO589881:AWP589881 BGK589881:BGL589881 BQG589881:BQH589881 CAC589881:CAD589881 CJY589881:CJZ589881 CTU589881:CTV589881 DDQ589881:DDR589881 DNM589881:DNN589881 DXI589881:DXJ589881 EHE589881:EHF589881 ERA589881:ERB589881 FAW589881:FAX589881 FKS589881:FKT589881 FUO589881:FUP589881 GEK589881:GEL589881 GOG589881:GOH589881 GYC589881:GYD589881 HHY589881:HHZ589881 HRU589881:HRV589881 IBQ589881:IBR589881 ILM589881:ILN589881 IVI589881:IVJ589881 JFE589881:JFF589881 JPA589881:JPB589881 JYW589881:JYX589881 KIS589881:KIT589881 KSO589881:KSP589881 LCK589881:LCL589881 LMG589881:LMH589881 LWC589881:LWD589881 MFY589881:MFZ589881 MPU589881:MPV589881 MZQ589881:MZR589881 NJM589881:NJN589881 NTI589881:NTJ589881 ODE589881:ODF589881 ONA589881:ONB589881 OWW589881:OWX589881 PGS589881:PGT589881 PQO589881:PQP589881 QAK589881:QAL589881 QKG589881:QKH589881 QUC589881:QUD589881 RDY589881:RDZ589881 RNU589881:RNV589881 RXQ589881:RXR589881 SHM589881:SHN589881 SRI589881:SRJ589881 TBE589881:TBF589881 TLA589881:TLB589881 TUW589881:TUX589881 UES589881:UET589881 UOO589881:UOP589881 UYK589881:UYL589881 VIG589881:VIH589881 VSC589881:VSD589881 WBY589881:WBZ589881 WLU589881:WLV589881 WVQ589881:WVR589881 I655417:J655417 JE655417:JF655417 TA655417:TB655417 ACW655417:ACX655417 AMS655417:AMT655417 AWO655417:AWP655417 BGK655417:BGL655417 BQG655417:BQH655417 CAC655417:CAD655417 CJY655417:CJZ655417 CTU655417:CTV655417 DDQ655417:DDR655417 DNM655417:DNN655417 DXI655417:DXJ655417 EHE655417:EHF655417 ERA655417:ERB655417 FAW655417:FAX655417 FKS655417:FKT655417 FUO655417:FUP655417 GEK655417:GEL655417 GOG655417:GOH655417 GYC655417:GYD655417 HHY655417:HHZ655417 HRU655417:HRV655417 IBQ655417:IBR655417 ILM655417:ILN655417 IVI655417:IVJ655417 JFE655417:JFF655417 JPA655417:JPB655417 JYW655417:JYX655417 KIS655417:KIT655417 KSO655417:KSP655417 LCK655417:LCL655417 LMG655417:LMH655417 LWC655417:LWD655417 MFY655417:MFZ655417 MPU655417:MPV655417 MZQ655417:MZR655417 NJM655417:NJN655417 NTI655417:NTJ655417 ODE655417:ODF655417 ONA655417:ONB655417 OWW655417:OWX655417 PGS655417:PGT655417 PQO655417:PQP655417 QAK655417:QAL655417 QKG655417:QKH655417 QUC655417:QUD655417 RDY655417:RDZ655417 RNU655417:RNV655417 RXQ655417:RXR655417 SHM655417:SHN655417 SRI655417:SRJ655417 TBE655417:TBF655417 TLA655417:TLB655417 TUW655417:TUX655417 UES655417:UET655417 UOO655417:UOP655417 UYK655417:UYL655417 VIG655417:VIH655417 VSC655417:VSD655417 WBY655417:WBZ655417 WLU655417:WLV655417 WVQ655417:WVR655417 I720953:J720953 JE720953:JF720953 TA720953:TB720953 ACW720953:ACX720953 AMS720953:AMT720953 AWO720953:AWP720953 BGK720953:BGL720953 BQG720953:BQH720953 CAC720953:CAD720953 CJY720953:CJZ720953 CTU720953:CTV720953 DDQ720953:DDR720953 DNM720953:DNN720953 DXI720953:DXJ720953 EHE720953:EHF720953 ERA720953:ERB720953 FAW720953:FAX720953 FKS720953:FKT720953 FUO720953:FUP720953 GEK720953:GEL720953 GOG720953:GOH720953 GYC720953:GYD720953 HHY720953:HHZ720953 HRU720953:HRV720953 IBQ720953:IBR720953 ILM720953:ILN720953 IVI720953:IVJ720953 JFE720953:JFF720953 JPA720953:JPB720953 JYW720953:JYX720953 KIS720953:KIT720953 KSO720953:KSP720953 LCK720953:LCL720953 LMG720953:LMH720953 LWC720953:LWD720953 MFY720953:MFZ720953 MPU720953:MPV720953 MZQ720953:MZR720953 NJM720953:NJN720953 NTI720953:NTJ720953 ODE720953:ODF720953 ONA720953:ONB720953 OWW720953:OWX720953 PGS720953:PGT720953 PQO720953:PQP720953 QAK720953:QAL720953 QKG720953:QKH720953 QUC720953:QUD720953 RDY720953:RDZ720953 RNU720953:RNV720953 RXQ720953:RXR720953 SHM720953:SHN720953 SRI720953:SRJ720953 TBE720953:TBF720953 TLA720953:TLB720953 TUW720953:TUX720953 UES720953:UET720953 UOO720953:UOP720953 UYK720953:UYL720953 VIG720953:VIH720953 VSC720953:VSD720953 WBY720953:WBZ720953 WLU720953:WLV720953 WVQ720953:WVR720953 I786489:J786489 JE786489:JF786489 TA786489:TB786489 ACW786489:ACX786489 AMS786489:AMT786489 AWO786489:AWP786489 BGK786489:BGL786489 BQG786489:BQH786489 CAC786489:CAD786489 CJY786489:CJZ786489 CTU786489:CTV786489 DDQ786489:DDR786489 DNM786489:DNN786489 DXI786489:DXJ786489 EHE786489:EHF786489 ERA786489:ERB786489 FAW786489:FAX786489 FKS786489:FKT786489 FUO786489:FUP786489 GEK786489:GEL786489 GOG786489:GOH786489 GYC786489:GYD786489 HHY786489:HHZ786489 HRU786489:HRV786489 IBQ786489:IBR786489 ILM786489:ILN786489 IVI786489:IVJ786489 JFE786489:JFF786489 JPA786489:JPB786489 JYW786489:JYX786489 KIS786489:KIT786489 KSO786489:KSP786489 LCK786489:LCL786489 LMG786489:LMH786489 LWC786489:LWD786489 MFY786489:MFZ786489 MPU786489:MPV786489 MZQ786489:MZR786489 NJM786489:NJN786489 NTI786489:NTJ786489 ODE786489:ODF786489 ONA786489:ONB786489 OWW786489:OWX786489 PGS786489:PGT786489 PQO786489:PQP786489 QAK786489:QAL786489 QKG786489:QKH786489 QUC786489:QUD786489 RDY786489:RDZ786489 RNU786489:RNV786489 RXQ786489:RXR786489 SHM786489:SHN786489 SRI786489:SRJ786489 TBE786489:TBF786489 TLA786489:TLB786489 TUW786489:TUX786489 UES786489:UET786489 UOO786489:UOP786489 UYK786489:UYL786489 VIG786489:VIH786489 VSC786489:VSD786489 WBY786489:WBZ786489 WLU786489:WLV786489 WVQ786489:WVR786489 I852025:J852025 JE852025:JF852025 TA852025:TB852025 ACW852025:ACX852025 AMS852025:AMT852025 AWO852025:AWP852025 BGK852025:BGL852025 BQG852025:BQH852025 CAC852025:CAD852025 CJY852025:CJZ852025 CTU852025:CTV852025 DDQ852025:DDR852025 DNM852025:DNN852025 DXI852025:DXJ852025 EHE852025:EHF852025 ERA852025:ERB852025 FAW852025:FAX852025 FKS852025:FKT852025 FUO852025:FUP852025 GEK852025:GEL852025 GOG852025:GOH852025 GYC852025:GYD852025 HHY852025:HHZ852025 HRU852025:HRV852025 IBQ852025:IBR852025 ILM852025:ILN852025 IVI852025:IVJ852025 JFE852025:JFF852025 JPA852025:JPB852025 JYW852025:JYX852025 KIS852025:KIT852025 KSO852025:KSP852025 LCK852025:LCL852025 LMG852025:LMH852025 LWC852025:LWD852025 MFY852025:MFZ852025 MPU852025:MPV852025 MZQ852025:MZR852025 NJM852025:NJN852025 NTI852025:NTJ852025 ODE852025:ODF852025 ONA852025:ONB852025 OWW852025:OWX852025 PGS852025:PGT852025 PQO852025:PQP852025 QAK852025:QAL852025 QKG852025:QKH852025 QUC852025:QUD852025 RDY852025:RDZ852025 RNU852025:RNV852025 RXQ852025:RXR852025 SHM852025:SHN852025 SRI852025:SRJ852025 TBE852025:TBF852025 TLA852025:TLB852025 TUW852025:TUX852025 UES852025:UET852025 UOO852025:UOP852025 UYK852025:UYL852025 VIG852025:VIH852025 VSC852025:VSD852025 WBY852025:WBZ852025 WLU852025:WLV852025 WVQ852025:WVR852025 I917561:J917561 JE917561:JF917561 TA917561:TB917561 ACW917561:ACX917561 AMS917561:AMT917561 AWO917561:AWP917561 BGK917561:BGL917561 BQG917561:BQH917561 CAC917561:CAD917561 CJY917561:CJZ917561 CTU917561:CTV917561 DDQ917561:DDR917561 DNM917561:DNN917561 DXI917561:DXJ917561 EHE917561:EHF917561 ERA917561:ERB917561 FAW917561:FAX917561 FKS917561:FKT917561 FUO917561:FUP917561 GEK917561:GEL917561 GOG917561:GOH917561 GYC917561:GYD917561 HHY917561:HHZ917561 HRU917561:HRV917561 IBQ917561:IBR917561 ILM917561:ILN917561 IVI917561:IVJ917561 JFE917561:JFF917561 JPA917561:JPB917561 JYW917561:JYX917561 KIS917561:KIT917561 KSO917561:KSP917561 LCK917561:LCL917561 LMG917561:LMH917561 LWC917561:LWD917561 MFY917561:MFZ917561 MPU917561:MPV917561 MZQ917561:MZR917561 NJM917561:NJN917561 NTI917561:NTJ917561 ODE917561:ODF917561 ONA917561:ONB917561 OWW917561:OWX917561 PGS917561:PGT917561 PQO917561:PQP917561 QAK917561:QAL917561 QKG917561:QKH917561 QUC917561:QUD917561 RDY917561:RDZ917561 RNU917561:RNV917561 RXQ917561:RXR917561 SHM917561:SHN917561 SRI917561:SRJ917561 TBE917561:TBF917561 TLA917561:TLB917561 TUW917561:TUX917561 UES917561:UET917561 UOO917561:UOP917561 UYK917561:UYL917561 VIG917561:VIH917561 VSC917561:VSD917561 WBY917561:WBZ917561 WLU917561:WLV917561 WVQ917561:WVR917561 I983097:J983097 JE983097:JF983097 TA983097:TB983097 ACW983097:ACX983097 AMS983097:AMT983097 AWO983097:AWP983097 BGK983097:BGL983097 BQG983097:BQH983097 CAC983097:CAD983097 CJY983097:CJZ983097 CTU983097:CTV983097 DDQ983097:DDR983097 DNM983097:DNN983097 DXI983097:DXJ983097 EHE983097:EHF983097 ERA983097:ERB983097 FAW983097:FAX983097 FKS983097:FKT983097 FUO983097:FUP983097 GEK983097:GEL983097 GOG983097:GOH983097 GYC983097:GYD983097 HHY983097:HHZ983097 HRU983097:HRV983097 IBQ983097:IBR983097 ILM983097:ILN983097 IVI983097:IVJ983097 JFE983097:JFF983097 JPA983097:JPB983097 JYW983097:JYX983097 KIS983097:KIT983097 KSO983097:KSP983097 LCK983097:LCL983097 LMG983097:LMH983097 LWC983097:LWD983097 MFY983097:MFZ983097 MPU983097:MPV983097 MZQ983097:MZR983097 NJM983097:NJN983097 NTI983097:NTJ983097 ODE983097:ODF983097 ONA983097:ONB983097 OWW983097:OWX983097 PGS983097:PGT983097 PQO983097:PQP983097 QAK983097:QAL983097 QKG983097:QKH983097 QUC983097:QUD983097 RDY983097:RDZ983097 RNU983097:RNV983097 RXQ983097:RXR983097 SHM983097:SHN983097 SRI983097:SRJ983097 TBE983097:TBF983097 TLA983097:TLB983097 TUW983097:TUX983097 UES983097:UET983097 UOO983097:UOP983097 UYK983097:UYL983097 VIG983097:VIH983097 VSC983097:VSD983097 WBY983097:WBZ983097 WLU983097:WLV983097 WVQ983097:WVR983097 I59:J59 JE59:JF59 TA59:TB59 ACW59:ACX59 AMS59:AMT59 AWO59:AWP59 BGK59:BGL59 BQG59:BQH59 CAC59:CAD59 CJY59:CJZ59 CTU59:CTV59 DDQ59:DDR59 DNM59:DNN59 DXI59:DXJ59 EHE59:EHF59 ERA59:ERB59 FAW59:FAX59 FKS59:FKT59 FUO59:FUP59 GEK59:GEL59 GOG59:GOH59 GYC59:GYD59 HHY59:HHZ59 HRU59:HRV59 IBQ59:IBR59 ILM59:ILN59 IVI59:IVJ59 JFE59:JFF59 JPA59:JPB59 JYW59:JYX59 KIS59:KIT59 KSO59:KSP59 LCK59:LCL59 LMG59:LMH59 LWC59:LWD59 MFY59:MFZ59 MPU59:MPV59 MZQ59:MZR59 NJM59:NJN59 NTI59:NTJ59 ODE59:ODF59 ONA59:ONB59 OWW59:OWX59 PGS59:PGT59 PQO59:PQP59 QAK59:QAL59 QKG59:QKH59 QUC59:QUD59 RDY59:RDZ59 RNU59:RNV59 RXQ59:RXR59 SHM59:SHN59 SRI59:SRJ59 TBE59:TBF59 TLA59:TLB59 TUW59:TUX59 UES59:UET59 UOO59:UOP59 UYK59:UYL59 VIG59:VIH59 VSC59:VSD59 WBY59:WBZ59 WLU59:WLV59 WVQ59:WVR59 I65595:J65595 JE65595:JF65595 TA65595:TB65595 ACW65595:ACX65595 AMS65595:AMT65595 AWO65595:AWP65595 BGK65595:BGL65595 BQG65595:BQH65595 CAC65595:CAD65595 CJY65595:CJZ65595 CTU65595:CTV65595 DDQ65595:DDR65595 DNM65595:DNN65595 DXI65595:DXJ65595 EHE65595:EHF65595 ERA65595:ERB65595 FAW65595:FAX65595 FKS65595:FKT65595 FUO65595:FUP65595 GEK65595:GEL65595 GOG65595:GOH65595 GYC65595:GYD65595 HHY65595:HHZ65595 HRU65595:HRV65595 IBQ65595:IBR65595 ILM65595:ILN65595 IVI65595:IVJ65595 JFE65595:JFF65595 JPA65595:JPB65595 JYW65595:JYX65595 KIS65595:KIT65595 KSO65595:KSP65595 LCK65595:LCL65595 LMG65595:LMH65595 LWC65595:LWD65595 MFY65595:MFZ65595 MPU65595:MPV65595 MZQ65595:MZR65595 NJM65595:NJN65595 NTI65595:NTJ65595 ODE65595:ODF65595 ONA65595:ONB65595 OWW65595:OWX65595 PGS65595:PGT65595 PQO65595:PQP65595 QAK65595:QAL65595 QKG65595:QKH65595 QUC65595:QUD65595 RDY65595:RDZ65595 RNU65595:RNV65595 RXQ65595:RXR65595 SHM65595:SHN65595 SRI65595:SRJ65595 TBE65595:TBF65595 TLA65595:TLB65595 TUW65595:TUX65595 UES65595:UET65595 UOO65595:UOP65595 UYK65595:UYL65595 VIG65595:VIH65595 VSC65595:VSD65595 WBY65595:WBZ65595 WLU65595:WLV65595 WVQ65595:WVR65595 I131131:J131131 JE131131:JF131131 TA131131:TB131131 ACW131131:ACX131131 AMS131131:AMT131131 AWO131131:AWP131131 BGK131131:BGL131131 BQG131131:BQH131131 CAC131131:CAD131131 CJY131131:CJZ131131 CTU131131:CTV131131 DDQ131131:DDR131131 DNM131131:DNN131131 DXI131131:DXJ131131 EHE131131:EHF131131 ERA131131:ERB131131 FAW131131:FAX131131 FKS131131:FKT131131 FUO131131:FUP131131 GEK131131:GEL131131 GOG131131:GOH131131 GYC131131:GYD131131 HHY131131:HHZ131131 HRU131131:HRV131131 IBQ131131:IBR131131 ILM131131:ILN131131 IVI131131:IVJ131131 JFE131131:JFF131131 JPA131131:JPB131131 JYW131131:JYX131131 KIS131131:KIT131131 KSO131131:KSP131131 LCK131131:LCL131131 LMG131131:LMH131131 LWC131131:LWD131131 MFY131131:MFZ131131 MPU131131:MPV131131 MZQ131131:MZR131131 NJM131131:NJN131131 NTI131131:NTJ131131 ODE131131:ODF131131 ONA131131:ONB131131 OWW131131:OWX131131 PGS131131:PGT131131 PQO131131:PQP131131 QAK131131:QAL131131 QKG131131:QKH131131 QUC131131:QUD131131 RDY131131:RDZ131131 RNU131131:RNV131131 RXQ131131:RXR131131 SHM131131:SHN131131 SRI131131:SRJ131131 TBE131131:TBF131131 TLA131131:TLB131131 TUW131131:TUX131131 UES131131:UET131131 UOO131131:UOP131131 UYK131131:UYL131131 VIG131131:VIH131131 VSC131131:VSD131131 WBY131131:WBZ131131 WLU131131:WLV131131 WVQ131131:WVR131131 I196667:J196667 JE196667:JF196667 TA196667:TB196667 ACW196667:ACX196667 AMS196667:AMT196667 AWO196667:AWP196667 BGK196667:BGL196667 BQG196667:BQH196667 CAC196667:CAD196667 CJY196667:CJZ196667 CTU196667:CTV196667 DDQ196667:DDR196667 DNM196667:DNN196667 DXI196667:DXJ196667 EHE196667:EHF196667 ERA196667:ERB196667 FAW196667:FAX196667 FKS196667:FKT196667 FUO196667:FUP196667 GEK196667:GEL196667 GOG196667:GOH196667 GYC196667:GYD196667 HHY196667:HHZ196667 HRU196667:HRV196667 IBQ196667:IBR196667 ILM196667:ILN196667 IVI196667:IVJ196667 JFE196667:JFF196667 JPA196667:JPB196667 JYW196667:JYX196667 KIS196667:KIT196667 KSO196667:KSP196667 LCK196667:LCL196667 LMG196667:LMH196667 LWC196667:LWD196667 MFY196667:MFZ196667 MPU196667:MPV196667 MZQ196667:MZR196667 NJM196667:NJN196667 NTI196667:NTJ196667 ODE196667:ODF196667 ONA196667:ONB196667 OWW196667:OWX196667 PGS196667:PGT196667 PQO196667:PQP196667 QAK196667:QAL196667 QKG196667:QKH196667 QUC196667:QUD196667 RDY196667:RDZ196667 RNU196667:RNV196667 RXQ196667:RXR196667 SHM196667:SHN196667 SRI196667:SRJ196667 TBE196667:TBF196667 TLA196667:TLB196667 TUW196667:TUX196667 UES196667:UET196667 UOO196667:UOP196667 UYK196667:UYL196667 VIG196667:VIH196667 VSC196667:VSD196667 WBY196667:WBZ196667 WLU196667:WLV196667 WVQ196667:WVR196667 I262203:J262203 JE262203:JF262203 TA262203:TB262203 ACW262203:ACX262203 AMS262203:AMT262203 AWO262203:AWP262203 BGK262203:BGL262203 BQG262203:BQH262203 CAC262203:CAD262203 CJY262203:CJZ262203 CTU262203:CTV262203 DDQ262203:DDR262203 DNM262203:DNN262203 DXI262203:DXJ262203 EHE262203:EHF262203 ERA262203:ERB262203 FAW262203:FAX262203 FKS262203:FKT262203 FUO262203:FUP262203 GEK262203:GEL262203 GOG262203:GOH262203 GYC262203:GYD262203 HHY262203:HHZ262203 HRU262203:HRV262203 IBQ262203:IBR262203 ILM262203:ILN262203 IVI262203:IVJ262203 JFE262203:JFF262203 JPA262203:JPB262203 JYW262203:JYX262203 KIS262203:KIT262203 KSO262203:KSP262203 LCK262203:LCL262203 LMG262203:LMH262203 LWC262203:LWD262203 MFY262203:MFZ262203 MPU262203:MPV262203 MZQ262203:MZR262203 NJM262203:NJN262203 NTI262203:NTJ262203 ODE262203:ODF262203 ONA262203:ONB262203 OWW262203:OWX262203 PGS262203:PGT262203 PQO262203:PQP262203 QAK262203:QAL262203 QKG262203:QKH262203 QUC262203:QUD262203 RDY262203:RDZ262203 RNU262203:RNV262203 RXQ262203:RXR262203 SHM262203:SHN262203 SRI262203:SRJ262203 TBE262203:TBF262203 TLA262203:TLB262203 TUW262203:TUX262203 UES262203:UET262203 UOO262203:UOP262203 UYK262203:UYL262203 VIG262203:VIH262203 VSC262203:VSD262203 WBY262203:WBZ262203 WLU262203:WLV262203 WVQ262203:WVR262203 I327739:J327739 JE327739:JF327739 TA327739:TB327739 ACW327739:ACX327739 AMS327739:AMT327739 AWO327739:AWP327739 BGK327739:BGL327739 BQG327739:BQH327739 CAC327739:CAD327739 CJY327739:CJZ327739 CTU327739:CTV327739 DDQ327739:DDR327739 DNM327739:DNN327739 DXI327739:DXJ327739 EHE327739:EHF327739 ERA327739:ERB327739 FAW327739:FAX327739 FKS327739:FKT327739 FUO327739:FUP327739 GEK327739:GEL327739 GOG327739:GOH327739 GYC327739:GYD327739 HHY327739:HHZ327739 HRU327739:HRV327739 IBQ327739:IBR327739 ILM327739:ILN327739 IVI327739:IVJ327739 JFE327739:JFF327739 JPA327739:JPB327739 JYW327739:JYX327739 KIS327739:KIT327739 KSO327739:KSP327739 LCK327739:LCL327739 LMG327739:LMH327739 LWC327739:LWD327739 MFY327739:MFZ327739 MPU327739:MPV327739 MZQ327739:MZR327739 NJM327739:NJN327739 NTI327739:NTJ327739 ODE327739:ODF327739 ONA327739:ONB327739 OWW327739:OWX327739 PGS327739:PGT327739 PQO327739:PQP327739 QAK327739:QAL327739 QKG327739:QKH327739 QUC327739:QUD327739 RDY327739:RDZ327739 RNU327739:RNV327739 RXQ327739:RXR327739 SHM327739:SHN327739 SRI327739:SRJ327739 TBE327739:TBF327739 TLA327739:TLB327739 TUW327739:TUX327739 UES327739:UET327739 UOO327739:UOP327739 UYK327739:UYL327739 VIG327739:VIH327739 VSC327739:VSD327739 WBY327739:WBZ327739 WLU327739:WLV327739 WVQ327739:WVR327739 I393275:J393275 JE393275:JF393275 TA393275:TB393275 ACW393275:ACX393275 AMS393275:AMT393275 AWO393275:AWP393275 BGK393275:BGL393275 BQG393275:BQH393275 CAC393275:CAD393275 CJY393275:CJZ393275 CTU393275:CTV393275 DDQ393275:DDR393275 DNM393275:DNN393275 DXI393275:DXJ393275 EHE393275:EHF393275 ERA393275:ERB393275 FAW393275:FAX393275 FKS393275:FKT393275 FUO393275:FUP393275 GEK393275:GEL393275 GOG393275:GOH393275 GYC393275:GYD393275 HHY393275:HHZ393275 HRU393275:HRV393275 IBQ393275:IBR393275 ILM393275:ILN393275 IVI393275:IVJ393275 JFE393275:JFF393275 JPA393275:JPB393275 JYW393275:JYX393275 KIS393275:KIT393275 KSO393275:KSP393275 LCK393275:LCL393275 LMG393275:LMH393275 LWC393275:LWD393275 MFY393275:MFZ393275 MPU393275:MPV393275 MZQ393275:MZR393275 NJM393275:NJN393275 NTI393275:NTJ393275 ODE393275:ODF393275 ONA393275:ONB393275 OWW393275:OWX393275 PGS393275:PGT393275 PQO393275:PQP393275 QAK393275:QAL393275 QKG393275:QKH393275 QUC393275:QUD393275 RDY393275:RDZ393275 RNU393275:RNV393275 RXQ393275:RXR393275 SHM393275:SHN393275 SRI393275:SRJ393275 TBE393275:TBF393275 TLA393275:TLB393275 TUW393275:TUX393275 UES393275:UET393275 UOO393275:UOP393275 UYK393275:UYL393275 VIG393275:VIH393275 VSC393275:VSD393275 WBY393275:WBZ393275 WLU393275:WLV393275 WVQ393275:WVR393275 I458811:J458811 JE458811:JF458811 TA458811:TB458811 ACW458811:ACX458811 AMS458811:AMT458811 AWO458811:AWP458811 BGK458811:BGL458811 BQG458811:BQH458811 CAC458811:CAD458811 CJY458811:CJZ458811 CTU458811:CTV458811 DDQ458811:DDR458811 DNM458811:DNN458811 DXI458811:DXJ458811 EHE458811:EHF458811 ERA458811:ERB458811 FAW458811:FAX458811 FKS458811:FKT458811 FUO458811:FUP458811 GEK458811:GEL458811 GOG458811:GOH458811 GYC458811:GYD458811 HHY458811:HHZ458811 HRU458811:HRV458811 IBQ458811:IBR458811 ILM458811:ILN458811 IVI458811:IVJ458811 JFE458811:JFF458811 JPA458811:JPB458811 JYW458811:JYX458811 KIS458811:KIT458811 KSO458811:KSP458811 LCK458811:LCL458811 LMG458811:LMH458811 LWC458811:LWD458811 MFY458811:MFZ458811 MPU458811:MPV458811 MZQ458811:MZR458811 NJM458811:NJN458811 NTI458811:NTJ458811 ODE458811:ODF458811 ONA458811:ONB458811 OWW458811:OWX458811 PGS458811:PGT458811 PQO458811:PQP458811 QAK458811:QAL458811 QKG458811:QKH458811 QUC458811:QUD458811 RDY458811:RDZ458811 RNU458811:RNV458811 RXQ458811:RXR458811 SHM458811:SHN458811 SRI458811:SRJ458811 TBE458811:TBF458811 TLA458811:TLB458811 TUW458811:TUX458811 UES458811:UET458811 UOO458811:UOP458811 UYK458811:UYL458811 VIG458811:VIH458811 VSC458811:VSD458811 WBY458811:WBZ458811 WLU458811:WLV458811 WVQ458811:WVR458811 I524347:J524347 JE524347:JF524347 TA524347:TB524347 ACW524347:ACX524347 AMS524347:AMT524347 AWO524347:AWP524347 BGK524347:BGL524347 BQG524347:BQH524347 CAC524347:CAD524347 CJY524347:CJZ524347 CTU524347:CTV524347 DDQ524347:DDR524347 DNM524347:DNN524347 DXI524347:DXJ524347 EHE524347:EHF524347 ERA524347:ERB524347 FAW524347:FAX524347 FKS524347:FKT524347 FUO524347:FUP524347 GEK524347:GEL524347 GOG524347:GOH524347 GYC524347:GYD524347 HHY524347:HHZ524347 HRU524347:HRV524347 IBQ524347:IBR524347 ILM524347:ILN524347 IVI524347:IVJ524347 JFE524347:JFF524347 JPA524347:JPB524347 JYW524347:JYX524347 KIS524347:KIT524347 KSO524347:KSP524347 LCK524347:LCL524347 LMG524347:LMH524347 LWC524347:LWD524347 MFY524347:MFZ524347 MPU524347:MPV524347 MZQ524347:MZR524347 NJM524347:NJN524347 NTI524347:NTJ524347 ODE524347:ODF524347 ONA524347:ONB524347 OWW524347:OWX524347 PGS524347:PGT524347 PQO524347:PQP524347 QAK524347:QAL524347 QKG524347:QKH524347 QUC524347:QUD524347 RDY524347:RDZ524347 RNU524347:RNV524347 RXQ524347:RXR524347 SHM524347:SHN524347 SRI524347:SRJ524347 TBE524347:TBF524347 TLA524347:TLB524347 TUW524347:TUX524347 UES524347:UET524347 UOO524347:UOP524347 UYK524347:UYL524347 VIG524347:VIH524347 VSC524347:VSD524347 WBY524347:WBZ524347 WLU524347:WLV524347 WVQ524347:WVR524347 I589883:J589883 JE589883:JF589883 TA589883:TB589883 ACW589883:ACX589883 AMS589883:AMT589883 AWO589883:AWP589883 BGK589883:BGL589883 BQG589883:BQH589883 CAC589883:CAD589883 CJY589883:CJZ589883 CTU589883:CTV589883 DDQ589883:DDR589883 DNM589883:DNN589883 DXI589883:DXJ589883 EHE589883:EHF589883 ERA589883:ERB589883 FAW589883:FAX589883 FKS589883:FKT589883 FUO589883:FUP589883 GEK589883:GEL589883 GOG589883:GOH589883 GYC589883:GYD589883 HHY589883:HHZ589883 HRU589883:HRV589883 IBQ589883:IBR589883 ILM589883:ILN589883 IVI589883:IVJ589883 JFE589883:JFF589883 JPA589883:JPB589883 JYW589883:JYX589883 KIS589883:KIT589883 KSO589883:KSP589883 LCK589883:LCL589883 LMG589883:LMH589883 LWC589883:LWD589883 MFY589883:MFZ589883 MPU589883:MPV589883 MZQ589883:MZR589883 NJM589883:NJN589883 NTI589883:NTJ589883 ODE589883:ODF589883 ONA589883:ONB589883 OWW589883:OWX589883 PGS589883:PGT589883 PQO589883:PQP589883 QAK589883:QAL589883 QKG589883:QKH589883 QUC589883:QUD589883 RDY589883:RDZ589883 RNU589883:RNV589883 RXQ589883:RXR589883 SHM589883:SHN589883 SRI589883:SRJ589883 TBE589883:TBF589883 TLA589883:TLB589883 TUW589883:TUX589883 UES589883:UET589883 UOO589883:UOP589883 UYK589883:UYL589883 VIG589883:VIH589883 VSC589883:VSD589883 WBY589883:WBZ589883 WLU589883:WLV589883 WVQ589883:WVR589883 I655419:J655419 JE655419:JF655419 TA655419:TB655419 ACW655419:ACX655419 AMS655419:AMT655419 AWO655419:AWP655419 BGK655419:BGL655419 BQG655419:BQH655419 CAC655419:CAD655419 CJY655419:CJZ655419 CTU655419:CTV655419 DDQ655419:DDR655419 DNM655419:DNN655419 DXI655419:DXJ655419 EHE655419:EHF655419 ERA655419:ERB655419 FAW655419:FAX655419 FKS655419:FKT655419 FUO655419:FUP655419 GEK655419:GEL655419 GOG655419:GOH655419 GYC655419:GYD655419 HHY655419:HHZ655419 HRU655419:HRV655419 IBQ655419:IBR655419 ILM655419:ILN655419 IVI655419:IVJ655419 JFE655419:JFF655419 JPA655419:JPB655419 JYW655419:JYX655419 KIS655419:KIT655419 KSO655419:KSP655419 LCK655419:LCL655419 LMG655419:LMH655419 LWC655419:LWD655419 MFY655419:MFZ655419 MPU655419:MPV655419 MZQ655419:MZR655419 NJM655419:NJN655419 NTI655419:NTJ655419 ODE655419:ODF655419 ONA655419:ONB655419 OWW655419:OWX655419 PGS655419:PGT655419 PQO655419:PQP655419 QAK655419:QAL655419 QKG655419:QKH655419 QUC655419:QUD655419 RDY655419:RDZ655419 RNU655419:RNV655419 RXQ655419:RXR655419 SHM655419:SHN655419 SRI655419:SRJ655419 TBE655419:TBF655419 TLA655419:TLB655419 TUW655419:TUX655419 UES655419:UET655419 UOO655419:UOP655419 UYK655419:UYL655419 VIG655419:VIH655419 VSC655419:VSD655419 WBY655419:WBZ655419 WLU655419:WLV655419 WVQ655419:WVR655419 I720955:J720955 JE720955:JF720955 TA720955:TB720955 ACW720955:ACX720955 AMS720955:AMT720955 AWO720955:AWP720955 BGK720955:BGL720955 BQG720955:BQH720955 CAC720955:CAD720955 CJY720955:CJZ720955 CTU720955:CTV720955 DDQ720955:DDR720955 DNM720955:DNN720955 DXI720955:DXJ720955 EHE720955:EHF720955 ERA720955:ERB720955 FAW720955:FAX720955 FKS720955:FKT720955 FUO720955:FUP720955 GEK720955:GEL720955 GOG720955:GOH720955 GYC720955:GYD720955 HHY720955:HHZ720955 HRU720955:HRV720955 IBQ720955:IBR720955 ILM720955:ILN720955 IVI720955:IVJ720955 JFE720955:JFF720955 JPA720955:JPB720955 JYW720955:JYX720955 KIS720955:KIT720955 KSO720955:KSP720955 LCK720955:LCL720955 LMG720955:LMH720955 LWC720955:LWD720955 MFY720955:MFZ720955 MPU720955:MPV720955 MZQ720955:MZR720955 NJM720955:NJN720955 NTI720955:NTJ720955 ODE720955:ODF720955 ONA720955:ONB720955 OWW720955:OWX720955 PGS720955:PGT720955 PQO720955:PQP720955 QAK720955:QAL720955 QKG720955:QKH720955 QUC720955:QUD720955 RDY720955:RDZ720955 RNU720955:RNV720955 RXQ720955:RXR720955 SHM720955:SHN720955 SRI720955:SRJ720955 TBE720955:TBF720955 TLA720955:TLB720955 TUW720955:TUX720955 UES720955:UET720955 UOO720955:UOP720955 UYK720955:UYL720955 VIG720955:VIH720955 VSC720955:VSD720955 WBY720955:WBZ720955 WLU720955:WLV720955 WVQ720955:WVR720955 I786491:J786491 JE786491:JF786491 TA786491:TB786491 ACW786491:ACX786491 AMS786491:AMT786491 AWO786491:AWP786491 BGK786491:BGL786491 BQG786491:BQH786491 CAC786491:CAD786491 CJY786491:CJZ786491 CTU786491:CTV786491 DDQ786491:DDR786491 DNM786491:DNN786491 DXI786491:DXJ786491 EHE786491:EHF786491 ERA786491:ERB786491 FAW786491:FAX786491 FKS786491:FKT786491 FUO786491:FUP786491 GEK786491:GEL786491 GOG786491:GOH786491 GYC786491:GYD786491 HHY786491:HHZ786491 HRU786491:HRV786491 IBQ786491:IBR786491 ILM786491:ILN786491 IVI786491:IVJ786491 JFE786491:JFF786491 JPA786491:JPB786491 JYW786491:JYX786491 KIS786491:KIT786491 KSO786491:KSP786491 LCK786491:LCL786491 LMG786491:LMH786491 LWC786491:LWD786491 MFY786491:MFZ786491 MPU786491:MPV786491 MZQ786491:MZR786491 NJM786491:NJN786491 NTI786491:NTJ786491 ODE786491:ODF786491 ONA786491:ONB786491 OWW786491:OWX786491 PGS786491:PGT786491 PQO786491:PQP786491 QAK786491:QAL786491 QKG786491:QKH786491 QUC786491:QUD786491 RDY786491:RDZ786491 RNU786491:RNV786491 RXQ786491:RXR786491 SHM786491:SHN786491 SRI786491:SRJ786491 TBE786491:TBF786491 TLA786491:TLB786491 TUW786491:TUX786491 UES786491:UET786491 UOO786491:UOP786491 UYK786491:UYL786491 VIG786491:VIH786491 VSC786491:VSD786491 WBY786491:WBZ786491 WLU786491:WLV786491 WVQ786491:WVR786491 I852027:J852027 JE852027:JF852027 TA852027:TB852027 ACW852027:ACX852027 AMS852027:AMT852027 AWO852027:AWP852027 BGK852027:BGL852027 BQG852027:BQH852027 CAC852027:CAD852027 CJY852027:CJZ852027 CTU852027:CTV852027 DDQ852027:DDR852027 DNM852027:DNN852027 DXI852027:DXJ852027 EHE852027:EHF852027 ERA852027:ERB852027 FAW852027:FAX852027 FKS852027:FKT852027 FUO852027:FUP852027 GEK852027:GEL852027 GOG852027:GOH852027 GYC852027:GYD852027 HHY852027:HHZ852027 HRU852027:HRV852027 IBQ852027:IBR852027 ILM852027:ILN852027 IVI852027:IVJ852027 JFE852027:JFF852027 JPA852027:JPB852027 JYW852027:JYX852027 KIS852027:KIT852027 KSO852027:KSP852027 LCK852027:LCL852027 LMG852027:LMH852027 LWC852027:LWD852027 MFY852027:MFZ852027 MPU852027:MPV852027 MZQ852027:MZR852027 NJM852027:NJN852027 NTI852027:NTJ852027 ODE852027:ODF852027 ONA852027:ONB852027 OWW852027:OWX852027 PGS852027:PGT852027 PQO852027:PQP852027 QAK852027:QAL852027 QKG852027:QKH852027 QUC852027:QUD852027 RDY852027:RDZ852027 RNU852027:RNV852027 RXQ852027:RXR852027 SHM852027:SHN852027 SRI852027:SRJ852027 TBE852027:TBF852027 TLA852027:TLB852027 TUW852027:TUX852027 UES852027:UET852027 UOO852027:UOP852027 UYK852027:UYL852027 VIG852027:VIH852027 VSC852027:VSD852027 WBY852027:WBZ852027 WLU852027:WLV852027 WVQ852027:WVR852027 I917563:J917563 JE917563:JF917563 TA917563:TB917563 ACW917563:ACX917563 AMS917563:AMT917563 AWO917563:AWP917563 BGK917563:BGL917563 BQG917563:BQH917563 CAC917563:CAD917563 CJY917563:CJZ917563 CTU917563:CTV917563 DDQ917563:DDR917563 DNM917563:DNN917563 DXI917563:DXJ917563 EHE917563:EHF917563 ERA917563:ERB917563 FAW917563:FAX917563 FKS917563:FKT917563 FUO917563:FUP917563 GEK917563:GEL917563 GOG917563:GOH917563 GYC917563:GYD917563 HHY917563:HHZ917563 HRU917563:HRV917563 IBQ917563:IBR917563 ILM917563:ILN917563 IVI917563:IVJ917563 JFE917563:JFF917563 JPA917563:JPB917563 JYW917563:JYX917563 KIS917563:KIT917563 KSO917563:KSP917563 LCK917563:LCL917563 LMG917563:LMH917563 LWC917563:LWD917563 MFY917563:MFZ917563 MPU917563:MPV917563 MZQ917563:MZR917563 NJM917563:NJN917563 NTI917563:NTJ917563 ODE917563:ODF917563 ONA917563:ONB917563 OWW917563:OWX917563 PGS917563:PGT917563 PQO917563:PQP917563 QAK917563:QAL917563 QKG917563:QKH917563 QUC917563:QUD917563 RDY917563:RDZ917563 RNU917563:RNV917563 RXQ917563:RXR917563 SHM917563:SHN917563 SRI917563:SRJ917563 TBE917563:TBF917563 TLA917563:TLB917563 TUW917563:TUX917563 UES917563:UET917563 UOO917563:UOP917563 UYK917563:UYL917563 VIG917563:VIH917563 VSC917563:VSD917563 WBY917563:WBZ917563 WLU917563:WLV917563 WVQ917563:WVR917563 I983099:J983099 JE983099:JF983099 TA983099:TB983099 ACW983099:ACX983099 AMS983099:AMT983099 AWO983099:AWP983099 BGK983099:BGL983099 BQG983099:BQH983099 CAC983099:CAD983099 CJY983099:CJZ983099 CTU983099:CTV983099 DDQ983099:DDR983099 DNM983099:DNN983099 DXI983099:DXJ983099 EHE983099:EHF983099 ERA983099:ERB983099 FAW983099:FAX983099 FKS983099:FKT983099 FUO983099:FUP983099 GEK983099:GEL983099 GOG983099:GOH983099 GYC983099:GYD983099 HHY983099:HHZ983099 HRU983099:HRV983099 IBQ983099:IBR983099 ILM983099:ILN983099 IVI983099:IVJ983099 JFE983099:JFF983099 JPA983099:JPB983099 JYW983099:JYX983099 KIS983099:KIT983099 KSO983099:KSP983099 LCK983099:LCL983099 LMG983099:LMH983099 LWC983099:LWD983099 MFY983099:MFZ983099 MPU983099:MPV983099 MZQ983099:MZR983099 NJM983099:NJN983099 NTI983099:NTJ983099 ODE983099:ODF983099 ONA983099:ONB983099 OWW983099:OWX983099 PGS983099:PGT983099 PQO983099:PQP983099 QAK983099:QAL983099 QKG983099:QKH983099 QUC983099:QUD983099 RDY983099:RDZ983099 RNU983099:RNV983099 RXQ983099:RXR983099 SHM983099:SHN983099 SRI983099:SRJ983099 TBE983099:TBF983099 TLA983099:TLB983099 TUW983099:TUX983099 UES983099:UET983099 UOO983099:UOP983099 UYK983099:UYL983099 VIG983099:VIH983099 VSC983099:VSD983099 WBY983099:WBZ983099 WLU983099:WLV983099 WVQ983099:WVR983099</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9"/>
  <sheetViews>
    <sheetView showGridLines="0" view="pageBreakPreview" zoomScale="60" zoomScaleNormal="70" workbookViewId="0"/>
  </sheetViews>
  <sheetFormatPr baseColWidth="10" defaultColWidth="11.42578125" defaultRowHeight="15" x14ac:dyDescent="0.25"/>
  <cols>
    <col min="1" max="1" width="11.42578125" style="505" customWidth="1"/>
    <col min="2" max="3" width="53.7109375" style="505" customWidth="1"/>
    <col min="4" max="4" width="45.5703125" style="505" customWidth="1"/>
    <col min="5" max="5" width="10.85546875" style="505" customWidth="1"/>
    <col min="6" max="6" width="5.85546875" style="505" customWidth="1"/>
    <col min="7" max="7" width="59.140625" style="505" customWidth="1"/>
    <col min="8" max="8" width="39" style="505" customWidth="1"/>
    <col min="9" max="9" width="27.42578125" style="505" customWidth="1"/>
    <col min="10" max="10" width="20.85546875" style="489" customWidth="1"/>
    <col min="11" max="16384" width="11.42578125" style="505"/>
  </cols>
  <sheetData>
    <row r="1" spans="1:12" x14ac:dyDescent="0.25">
      <c r="B1" s="1372" t="s">
        <v>1360</v>
      </c>
      <c r="C1" s="1372"/>
      <c r="D1" s="1372"/>
      <c r="E1" s="1372"/>
      <c r="F1" s="1372"/>
      <c r="G1" s="1372"/>
      <c r="H1" s="1372"/>
      <c r="I1" s="1372"/>
      <c r="J1" s="1372"/>
    </row>
    <row r="2" spans="1:12" x14ac:dyDescent="0.25">
      <c r="B2" s="1372"/>
      <c r="C2" s="1372"/>
      <c r="D2" s="1372"/>
      <c r="E2" s="1372"/>
      <c r="F2" s="1372"/>
      <c r="G2" s="1372"/>
      <c r="H2" s="1372"/>
      <c r="I2" s="1372"/>
      <c r="J2" s="1372"/>
    </row>
    <row r="3" spans="1:12" x14ac:dyDescent="0.25">
      <c r="B3" s="1372"/>
      <c r="C3" s="1372"/>
      <c r="D3" s="1372"/>
      <c r="E3" s="1372"/>
      <c r="F3" s="1372"/>
      <c r="G3" s="1372"/>
      <c r="H3" s="1372"/>
      <c r="I3" s="1372"/>
      <c r="J3" s="1372"/>
    </row>
    <row r="4" spans="1:12" x14ac:dyDescent="0.25">
      <c r="B4" s="1372"/>
      <c r="C4" s="1372"/>
      <c r="D4" s="1372"/>
      <c r="E4" s="1372"/>
      <c r="F4" s="1372"/>
      <c r="G4" s="1372"/>
      <c r="H4" s="1372"/>
      <c r="I4" s="1372"/>
      <c r="J4" s="1372"/>
    </row>
    <row r="5" spans="1:12" x14ac:dyDescent="0.25">
      <c r="B5" s="1372"/>
      <c r="C5" s="1372"/>
      <c r="D5" s="1372"/>
      <c r="E5" s="1372"/>
      <c r="F5" s="1372"/>
      <c r="G5" s="1372"/>
      <c r="H5" s="1372"/>
      <c r="I5" s="1372"/>
      <c r="J5" s="1372"/>
    </row>
    <row r="6" spans="1:12" x14ac:dyDescent="0.25">
      <c r="B6" s="1372"/>
      <c r="C6" s="1372"/>
      <c r="D6" s="1372"/>
      <c r="E6" s="1372"/>
      <c r="F6" s="1372"/>
      <c r="G6" s="1372"/>
      <c r="H6" s="1372"/>
      <c r="I6" s="1372"/>
      <c r="J6" s="1372"/>
    </row>
    <row r="7" spans="1:12" x14ac:dyDescent="0.25">
      <c r="B7" s="1372"/>
      <c r="C7" s="1372"/>
      <c r="D7" s="1372"/>
      <c r="E7" s="1372"/>
      <c r="F7" s="1372"/>
      <c r="G7" s="1372"/>
      <c r="H7" s="1372"/>
      <c r="I7" s="1372"/>
      <c r="J7" s="1372"/>
    </row>
    <row r="8" spans="1:12" x14ac:dyDescent="0.25">
      <c r="A8" s="504"/>
      <c r="B8" s="1372"/>
      <c r="C8" s="1372"/>
      <c r="D8" s="1372"/>
      <c r="E8" s="1372"/>
      <c r="F8" s="1372"/>
      <c r="G8" s="1372"/>
      <c r="H8" s="1372"/>
      <c r="I8" s="1372"/>
      <c r="J8" s="1372"/>
    </row>
    <row r="9" spans="1:12" ht="39.950000000000003" customHeight="1" x14ac:dyDescent="0.25">
      <c r="B9" s="1372"/>
      <c r="C9" s="1372"/>
      <c r="D9" s="1372"/>
      <c r="E9" s="1372"/>
      <c r="F9" s="1372"/>
      <c r="G9" s="1372"/>
      <c r="H9" s="1372"/>
      <c r="I9" s="1372"/>
      <c r="J9" s="1372"/>
      <c r="K9" s="506"/>
    </row>
    <row r="10" spans="1:12" ht="24.75" customHeight="1" x14ac:dyDescent="0.25">
      <c r="B10" s="1373"/>
      <c r="C10" s="1373"/>
      <c r="D10" s="1373"/>
      <c r="E10" s="1373"/>
      <c r="F10" s="1373"/>
      <c r="G10" s="1373"/>
      <c r="H10" s="1373"/>
      <c r="I10" s="1373"/>
      <c r="J10" s="1373"/>
      <c r="K10" s="506"/>
    </row>
    <row r="11" spans="1:12" s="507" customFormat="1" ht="39" customHeight="1" x14ac:dyDescent="0.25">
      <c r="B11" s="508" t="s">
        <v>1285</v>
      </c>
      <c r="C11" s="508"/>
      <c r="D11" s="1363" t="s">
        <v>1286</v>
      </c>
      <c r="E11" s="1363"/>
      <c r="F11" s="1363"/>
      <c r="G11" s="1363"/>
      <c r="H11" s="1363"/>
      <c r="I11" s="508" t="s">
        <v>1287</v>
      </c>
      <c r="J11" s="508">
        <v>2026</v>
      </c>
    </row>
    <row r="12" spans="1:12" s="509" customFormat="1" ht="42" customHeight="1" x14ac:dyDescent="0.25">
      <c r="B12" s="510" t="s">
        <v>1288</v>
      </c>
      <c r="C12" s="510" t="s">
        <v>1289</v>
      </c>
      <c r="D12" s="510" t="s">
        <v>1290</v>
      </c>
      <c r="E12" s="510" t="s">
        <v>1291</v>
      </c>
      <c r="F12" s="511" t="s">
        <v>1292</v>
      </c>
      <c r="G12" s="510" t="s">
        <v>1293</v>
      </c>
      <c r="H12" s="510" t="s">
        <v>1294</v>
      </c>
      <c r="I12" s="510" t="s">
        <v>149</v>
      </c>
      <c r="J12" s="510" t="s">
        <v>1295</v>
      </c>
    </row>
    <row r="13" spans="1:12" ht="105" customHeight="1" x14ac:dyDescent="0.25">
      <c r="B13" s="1370" t="s">
        <v>1296</v>
      </c>
      <c r="C13" s="1365" t="s">
        <v>1297</v>
      </c>
      <c r="D13" s="1368" t="s">
        <v>1298</v>
      </c>
      <c r="E13" s="512" t="s">
        <v>1299</v>
      </c>
      <c r="F13" s="513" t="s">
        <v>729</v>
      </c>
      <c r="G13" s="514" t="s">
        <v>1300</v>
      </c>
      <c r="H13" s="515" t="s">
        <v>1301</v>
      </c>
      <c r="I13" s="515" t="s">
        <v>921</v>
      </c>
      <c r="J13" s="516">
        <v>46052</v>
      </c>
      <c r="L13" s="517"/>
    </row>
    <row r="14" spans="1:12" ht="105" customHeight="1" x14ac:dyDescent="0.25">
      <c r="B14" s="1371"/>
      <c r="C14" s="1366"/>
      <c r="D14" s="1369"/>
      <c r="E14" s="512" t="s">
        <v>1302</v>
      </c>
      <c r="F14" s="513" t="s">
        <v>731</v>
      </c>
      <c r="G14" s="514" t="s">
        <v>1303</v>
      </c>
      <c r="H14" s="515" t="s">
        <v>1304</v>
      </c>
      <c r="I14" s="515" t="s">
        <v>1305</v>
      </c>
      <c r="J14" s="516">
        <v>46052</v>
      </c>
      <c r="L14" s="517"/>
    </row>
    <row r="15" spans="1:12" ht="105" customHeight="1" x14ac:dyDescent="0.25">
      <c r="B15" s="1371"/>
      <c r="C15" s="1366"/>
      <c r="D15" s="1369"/>
      <c r="E15" s="512" t="s">
        <v>1306</v>
      </c>
      <c r="F15" s="513" t="s">
        <v>732</v>
      </c>
      <c r="G15" s="514" t="s">
        <v>1307</v>
      </c>
      <c r="H15" s="515" t="s">
        <v>1308</v>
      </c>
      <c r="I15" s="515" t="s">
        <v>1305</v>
      </c>
      <c r="J15" s="516">
        <v>46172</v>
      </c>
      <c r="L15" s="517"/>
    </row>
    <row r="16" spans="1:12" ht="93.75" customHeight="1" x14ac:dyDescent="0.25">
      <c r="B16" s="1371"/>
      <c r="C16" s="1366"/>
      <c r="D16" s="1369"/>
      <c r="E16" s="512" t="s">
        <v>1306</v>
      </c>
      <c r="F16" s="513" t="s">
        <v>733</v>
      </c>
      <c r="G16" s="518" t="s">
        <v>1309</v>
      </c>
      <c r="H16" s="515" t="s">
        <v>1310</v>
      </c>
      <c r="I16" s="515" t="s">
        <v>1305</v>
      </c>
      <c r="J16" s="516">
        <v>46203</v>
      </c>
    </row>
    <row r="17" spans="2:10" ht="77.25" customHeight="1" x14ac:dyDescent="0.25">
      <c r="B17" s="1362" t="s">
        <v>1311</v>
      </c>
      <c r="C17" s="1365" t="s">
        <v>1312</v>
      </c>
      <c r="D17" s="1368" t="s">
        <v>1313</v>
      </c>
      <c r="E17" s="512" t="s">
        <v>1302</v>
      </c>
      <c r="F17" s="513" t="s">
        <v>737</v>
      </c>
      <c r="G17" s="514" t="s">
        <v>1314</v>
      </c>
      <c r="H17" s="515" t="s">
        <v>1315</v>
      </c>
      <c r="I17" s="515" t="s">
        <v>919</v>
      </c>
      <c r="J17" s="516">
        <v>46379</v>
      </c>
    </row>
    <row r="18" spans="2:10" ht="67.5" customHeight="1" x14ac:dyDescent="0.25">
      <c r="B18" s="1362"/>
      <c r="C18" s="1366"/>
      <c r="D18" s="1369"/>
      <c r="E18" s="512" t="s">
        <v>1302</v>
      </c>
      <c r="F18" s="513" t="s">
        <v>738</v>
      </c>
      <c r="G18" s="514" t="s">
        <v>1316</v>
      </c>
      <c r="H18" s="515" t="s">
        <v>1317</v>
      </c>
      <c r="I18" s="515" t="s">
        <v>161</v>
      </c>
      <c r="J18" s="516">
        <v>46233</v>
      </c>
    </row>
    <row r="19" spans="2:10" ht="67.5" customHeight="1" x14ac:dyDescent="0.25">
      <c r="B19" s="1362"/>
      <c r="C19" s="1366"/>
      <c r="D19" s="1369"/>
      <c r="E19" s="512" t="s">
        <v>1302</v>
      </c>
      <c r="F19" s="513" t="s">
        <v>739</v>
      </c>
      <c r="G19" s="505" t="s">
        <v>1318</v>
      </c>
      <c r="H19" s="519" t="s">
        <v>1317</v>
      </c>
      <c r="I19" s="519" t="s">
        <v>161</v>
      </c>
      <c r="J19" s="516">
        <v>46366</v>
      </c>
    </row>
    <row r="20" spans="2:10" ht="60" customHeight="1" x14ac:dyDescent="0.25">
      <c r="B20" s="1362"/>
      <c r="C20" s="1366"/>
      <c r="D20" s="1369"/>
      <c r="E20" s="512" t="s">
        <v>1302</v>
      </c>
      <c r="F20" s="513" t="s">
        <v>740</v>
      </c>
      <c r="G20" s="518" t="s">
        <v>1319</v>
      </c>
      <c r="H20" s="515" t="s">
        <v>1320</v>
      </c>
      <c r="I20" s="515" t="s">
        <v>919</v>
      </c>
      <c r="J20" s="516">
        <v>46233</v>
      </c>
    </row>
    <row r="21" spans="2:10" ht="71.25" customHeight="1" x14ac:dyDescent="0.25">
      <c r="B21" s="1362"/>
      <c r="C21" s="1365" t="s">
        <v>1321</v>
      </c>
      <c r="D21" s="1364" t="s">
        <v>1322</v>
      </c>
      <c r="E21" s="512" t="s">
        <v>1302</v>
      </c>
      <c r="F21" s="513" t="s">
        <v>742</v>
      </c>
      <c r="G21" s="520" t="s">
        <v>1323</v>
      </c>
      <c r="H21" s="519" t="s">
        <v>1324</v>
      </c>
      <c r="I21" s="519" t="s">
        <v>165</v>
      </c>
      <c r="J21" s="516">
        <v>46111</v>
      </c>
    </row>
    <row r="22" spans="2:10" ht="71.25" customHeight="1" x14ac:dyDescent="0.25">
      <c r="B22" s="1362"/>
      <c r="C22" s="1366"/>
      <c r="D22" s="1364"/>
      <c r="E22" s="512" t="s">
        <v>1299</v>
      </c>
      <c r="F22" s="513" t="s">
        <v>743</v>
      </c>
      <c r="G22" s="514" t="s">
        <v>1325</v>
      </c>
      <c r="H22" s="515" t="s">
        <v>1326</v>
      </c>
      <c r="I22" s="515" t="s">
        <v>1305</v>
      </c>
      <c r="J22" s="516">
        <v>46203</v>
      </c>
    </row>
    <row r="23" spans="2:10" ht="71.25" customHeight="1" x14ac:dyDescent="0.25">
      <c r="B23" s="1362"/>
      <c r="C23" s="1366"/>
      <c r="D23" s="1364"/>
      <c r="E23" s="512" t="s">
        <v>1302</v>
      </c>
      <c r="F23" s="513" t="s">
        <v>744</v>
      </c>
      <c r="G23" s="514" t="s">
        <v>1327</v>
      </c>
      <c r="H23" s="515" t="s">
        <v>1328</v>
      </c>
      <c r="I23" s="515" t="s">
        <v>1305</v>
      </c>
      <c r="J23" s="516">
        <v>46203</v>
      </c>
    </row>
    <row r="24" spans="2:10" ht="95.25" customHeight="1" x14ac:dyDescent="0.25">
      <c r="B24" s="1362"/>
      <c r="C24" s="1366"/>
      <c r="D24" s="1364"/>
      <c r="E24" s="512" t="s">
        <v>1306</v>
      </c>
      <c r="F24" s="513" t="s">
        <v>745</v>
      </c>
      <c r="G24" s="514" t="s">
        <v>1329</v>
      </c>
      <c r="H24" s="515" t="s">
        <v>1330</v>
      </c>
      <c r="I24" s="515" t="s">
        <v>1331</v>
      </c>
      <c r="J24" s="516">
        <v>46203</v>
      </c>
    </row>
    <row r="25" spans="2:10" ht="90" customHeight="1" x14ac:dyDescent="0.25">
      <c r="B25" s="1362"/>
      <c r="C25" s="1366"/>
      <c r="D25" s="1364"/>
      <c r="E25" s="512" t="s">
        <v>1306</v>
      </c>
      <c r="F25" s="513" t="s">
        <v>746</v>
      </c>
      <c r="G25" s="514" t="s">
        <v>1332</v>
      </c>
      <c r="H25" s="515" t="s">
        <v>1333</v>
      </c>
      <c r="I25" s="515" t="s">
        <v>921</v>
      </c>
      <c r="J25" s="516">
        <v>46081</v>
      </c>
    </row>
    <row r="26" spans="2:10" ht="69" customHeight="1" x14ac:dyDescent="0.25">
      <c r="B26" s="1362"/>
      <c r="C26" s="1366"/>
      <c r="D26" s="1364"/>
      <c r="E26" s="512" t="s">
        <v>1299</v>
      </c>
      <c r="F26" s="513" t="s">
        <v>1234</v>
      </c>
      <c r="G26" s="519" t="s">
        <v>1334</v>
      </c>
      <c r="H26" s="519" t="s">
        <v>1335</v>
      </c>
      <c r="I26" s="519" t="s">
        <v>921</v>
      </c>
      <c r="J26" s="516">
        <v>46264</v>
      </c>
    </row>
    <row r="27" spans="2:10" ht="110.25" customHeight="1" x14ac:dyDescent="0.25">
      <c r="B27" s="1362"/>
      <c r="C27" s="1366"/>
      <c r="D27" s="1364"/>
      <c r="E27" s="512" t="s">
        <v>1306</v>
      </c>
      <c r="F27" s="513" t="s">
        <v>1336</v>
      </c>
      <c r="G27" s="518" t="s">
        <v>1337</v>
      </c>
      <c r="H27" s="515" t="s">
        <v>1338</v>
      </c>
      <c r="I27" s="515" t="s">
        <v>1305</v>
      </c>
      <c r="J27" s="516">
        <v>46356</v>
      </c>
    </row>
    <row r="28" spans="2:10" ht="67.5" customHeight="1" x14ac:dyDescent="0.25">
      <c r="B28" s="1362" t="s">
        <v>1339</v>
      </c>
      <c r="C28" s="1367" t="s">
        <v>1340</v>
      </c>
      <c r="D28" s="1364" t="s">
        <v>1341</v>
      </c>
      <c r="E28" s="512" t="s">
        <v>1302</v>
      </c>
      <c r="F28" s="513" t="s">
        <v>747</v>
      </c>
      <c r="G28" s="514" t="s">
        <v>1342</v>
      </c>
      <c r="H28" s="515" t="s">
        <v>1343</v>
      </c>
      <c r="I28" s="515" t="s">
        <v>921</v>
      </c>
      <c r="J28" s="516">
        <v>46233</v>
      </c>
    </row>
    <row r="29" spans="2:10" ht="82.5" customHeight="1" x14ac:dyDescent="0.25">
      <c r="B29" s="1362"/>
      <c r="C29" s="1367"/>
      <c r="D29" s="1364"/>
      <c r="E29" s="512" t="s">
        <v>1306</v>
      </c>
      <c r="F29" s="513" t="s">
        <v>748</v>
      </c>
      <c r="G29" s="514" t="s">
        <v>1344</v>
      </c>
      <c r="H29" s="515" t="s">
        <v>1345</v>
      </c>
      <c r="I29" s="515" t="s">
        <v>1305</v>
      </c>
      <c r="J29" s="516">
        <v>46371</v>
      </c>
    </row>
  </sheetData>
  <mergeCells count="13">
    <mergeCell ref="B1:J10"/>
    <mergeCell ref="B17:B27"/>
    <mergeCell ref="B28:B29"/>
    <mergeCell ref="D11:H11"/>
    <mergeCell ref="D28:D29"/>
    <mergeCell ref="D21:D27"/>
    <mergeCell ref="C21:C27"/>
    <mergeCell ref="C28:C29"/>
    <mergeCell ref="D13:D16"/>
    <mergeCell ref="C13:C16"/>
    <mergeCell ref="B13:B16"/>
    <mergeCell ref="C17:C20"/>
    <mergeCell ref="D17:D20"/>
  </mergeCells>
  <pageMargins left="0.7" right="0.7" top="0.75" bottom="0.75" header="0.3" footer="0.3"/>
  <pageSetup scale="27"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86"/>
  <sheetViews>
    <sheetView view="pageBreakPreview" zoomScale="60" zoomScaleNormal="66" zoomScalePageLayoutView="25" workbookViewId="0">
      <selection activeCell="H76" sqref="H76:H79"/>
    </sheetView>
  </sheetViews>
  <sheetFormatPr baseColWidth="10" defaultColWidth="11.42578125" defaultRowHeight="15" x14ac:dyDescent="0.25"/>
  <cols>
    <col min="1" max="1" width="19.5703125" customWidth="1"/>
    <col min="2" max="2" width="30.42578125" customWidth="1"/>
    <col min="3" max="3" width="16.85546875" hidden="1" customWidth="1"/>
    <col min="4" max="4" width="21.85546875" customWidth="1"/>
    <col min="5" max="5" width="76.140625" customWidth="1"/>
    <col min="6" max="6" width="19.85546875" customWidth="1"/>
    <col min="7" max="7" width="20.7109375" customWidth="1"/>
    <col min="8" max="9" width="15.140625" customWidth="1"/>
    <col min="10" max="10" width="31.42578125" customWidth="1"/>
    <col min="11" max="12" width="15.140625" customWidth="1"/>
    <col min="13" max="13" width="28.28515625" customWidth="1"/>
    <col min="14" max="14" width="43" customWidth="1"/>
  </cols>
  <sheetData>
    <row r="1" spans="1:14" s="497" customFormat="1" ht="15.75" x14ac:dyDescent="0.25">
      <c r="A1" s="524"/>
      <c r="B1" s="524"/>
      <c r="C1" s="524"/>
      <c r="D1" s="529"/>
      <c r="E1" s="526"/>
      <c r="F1" s="526"/>
      <c r="G1" s="525"/>
      <c r="H1" s="525"/>
      <c r="I1" s="527"/>
      <c r="J1" s="525"/>
      <c r="K1" s="525"/>
      <c r="L1" s="525"/>
      <c r="M1" s="525"/>
      <c r="N1" s="593"/>
    </row>
    <row r="2" spans="1:14" s="497" customFormat="1" ht="15.75" customHeight="1" x14ac:dyDescent="0.25">
      <c r="A2" s="524"/>
      <c r="B2" s="524"/>
      <c r="C2" s="524"/>
      <c r="D2" s="591" t="s">
        <v>1349</v>
      </c>
      <c r="E2" s="592"/>
      <c r="F2" s="592"/>
      <c r="G2" s="592"/>
      <c r="H2" s="592"/>
      <c r="I2" s="592"/>
      <c r="J2" s="592"/>
      <c r="K2" s="592"/>
      <c r="L2" s="592"/>
      <c r="M2" s="592"/>
      <c r="N2" s="593"/>
    </row>
    <row r="3" spans="1:14" s="497" customFormat="1" ht="15.75" customHeight="1" x14ac:dyDescent="0.25">
      <c r="A3" s="524"/>
      <c r="B3" s="524"/>
      <c r="C3" s="524"/>
      <c r="D3" s="592"/>
      <c r="E3" s="592"/>
      <c r="F3" s="592"/>
      <c r="G3" s="592"/>
      <c r="H3" s="592"/>
      <c r="I3" s="592"/>
      <c r="J3" s="592"/>
      <c r="K3" s="592"/>
      <c r="L3" s="592"/>
      <c r="M3" s="592"/>
      <c r="N3" s="593"/>
    </row>
    <row r="4" spans="1:14" s="497" customFormat="1" ht="15.75" customHeight="1" x14ac:dyDescent="0.25">
      <c r="A4" s="524"/>
      <c r="B4" s="524"/>
      <c r="C4" s="524"/>
      <c r="D4" s="592"/>
      <c r="E4" s="592"/>
      <c r="F4" s="592"/>
      <c r="G4" s="592"/>
      <c r="H4" s="592"/>
      <c r="I4" s="592"/>
      <c r="J4" s="592"/>
      <c r="K4" s="592"/>
      <c r="L4" s="592"/>
      <c r="M4" s="592"/>
      <c r="N4" s="593"/>
    </row>
    <row r="5" spans="1:14" s="497" customFormat="1" ht="15.75" customHeight="1" x14ac:dyDescent="0.25">
      <c r="A5" s="524"/>
      <c r="B5" s="524"/>
      <c r="C5" s="524"/>
      <c r="D5" s="592"/>
      <c r="E5" s="592"/>
      <c r="F5" s="592"/>
      <c r="G5" s="592"/>
      <c r="H5" s="592"/>
      <c r="I5" s="592"/>
      <c r="J5" s="592"/>
      <c r="K5" s="592"/>
      <c r="L5" s="592"/>
      <c r="M5" s="592"/>
      <c r="N5" s="593"/>
    </row>
    <row r="6" spans="1:14" s="497" customFormat="1" ht="15.75" customHeight="1" x14ac:dyDescent="0.25">
      <c r="A6" s="524"/>
      <c r="B6" s="524"/>
      <c r="C6" s="524"/>
      <c r="D6" s="592"/>
      <c r="E6" s="592"/>
      <c r="F6" s="592"/>
      <c r="G6" s="592"/>
      <c r="H6" s="592"/>
      <c r="I6" s="592"/>
      <c r="J6" s="592"/>
      <c r="K6" s="592"/>
      <c r="L6" s="592"/>
      <c r="M6" s="592"/>
      <c r="N6" s="593"/>
    </row>
    <row r="7" spans="1:14" s="497" customFormat="1" ht="15.75" customHeight="1" x14ac:dyDescent="0.25">
      <c r="A7" s="524"/>
      <c r="B7" s="524"/>
      <c r="C7" s="524"/>
      <c r="D7" s="592"/>
      <c r="E7" s="592"/>
      <c r="F7" s="592"/>
      <c r="G7" s="592"/>
      <c r="H7" s="592"/>
      <c r="I7" s="592"/>
      <c r="J7" s="592"/>
      <c r="K7" s="592"/>
      <c r="L7" s="592"/>
      <c r="M7" s="592"/>
      <c r="N7" s="593"/>
    </row>
    <row r="8" spans="1:14" s="497" customFormat="1" ht="15.75" customHeight="1" x14ac:dyDescent="0.25">
      <c r="A8" s="524"/>
      <c r="B8" s="524"/>
      <c r="C8" s="524"/>
      <c r="D8" s="592"/>
      <c r="E8" s="592"/>
      <c r="F8" s="592"/>
      <c r="G8" s="592"/>
      <c r="H8" s="592"/>
      <c r="I8" s="592"/>
      <c r="J8" s="592"/>
      <c r="K8" s="592"/>
      <c r="L8" s="592"/>
      <c r="M8" s="592"/>
      <c r="N8" s="593"/>
    </row>
    <row r="9" spans="1:14" s="497" customFormat="1" ht="15.75" customHeight="1" x14ac:dyDescent="0.25">
      <c r="A9" s="524"/>
      <c r="B9" s="524"/>
      <c r="C9" s="524"/>
      <c r="D9" s="592"/>
      <c r="E9" s="592"/>
      <c r="F9" s="592"/>
      <c r="G9" s="592"/>
      <c r="H9" s="592"/>
      <c r="I9" s="592"/>
      <c r="J9" s="592"/>
      <c r="K9" s="592"/>
      <c r="L9" s="592"/>
      <c r="M9" s="592"/>
      <c r="N9" s="593"/>
    </row>
    <row r="10" spans="1:14" s="497" customFormat="1" ht="15.75" customHeight="1" x14ac:dyDescent="0.25">
      <c r="A10" s="524"/>
      <c r="B10" s="524"/>
      <c r="C10" s="524"/>
      <c r="D10" s="592"/>
      <c r="E10" s="592"/>
      <c r="F10" s="592"/>
      <c r="G10" s="592"/>
      <c r="H10" s="592"/>
      <c r="I10" s="592"/>
      <c r="J10" s="592"/>
      <c r="K10" s="592"/>
      <c r="L10" s="592"/>
      <c r="M10" s="592"/>
      <c r="N10" s="593"/>
    </row>
    <row r="11" spans="1:14" s="497" customFormat="1" ht="36" customHeight="1" x14ac:dyDescent="0.25">
      <c r="A11" s="524"/>
      <c r="B11" s="524"/>
      <c r="C11" s="524"/>
      <c r="D11" s="592"/>
      <c r="E11" s="592"/>
      <c r="F11" s="592"/>
      <c r="G11" s="592"/>
      <c r="H11" s="592"/>
      <c r="I11" s="592"/>
      <c r="J11" s="592"/>
      <c r="K11" s="592"/>
      <c r="L11" s="592"/>
      <c r="M11" s="592"/>
      <c r="N11" s="593"/>
    </row>
    <row r="12" spans="1:14" ht="47.25" customHeight="1" x14ac:dyDescent="0.25">
      <c r="A12" s="618" t="s">
        <v>1346</v>
      </c>
      <c r="B12" s="618"/>
      <c r="C12" s="505"/>
      <c r="D12" s="592"/>
      <c r="E12" s="592"/>
      <c r="F12" s="592"/>
      <c r="G12" s="592"/>
      <c r="H12" s="592"/>
      <c r="I12" s="592"/>
      <c r="J12" s="592"/>
      <c r="K12" s="592"/>
      <c r="L12" s="592"/>
      <c r="M12" s="592"/>
      <c r="N12" s="593"/>
    </row>
    <row r="13" spans="1:14" ht="9" customHeight="1" thickBot="1" x14ac:dyDescent="0.3">
      <c r="A13" s="1"/>
      <c r="B13" s="3"/>
      <c r="C13" s="2"/>
      <c r="D13" s="528"/>
      <c r="E13" s="2"/>
      <c r="F13" s="2"/>
      <c r="G13" s="2"/>
      <c r="H13" s="1"/>
      <c r="I13" s="2"/>
      <c r="J13" s="1"/>
      <c r="K13" s="1"/>
      <c r="L13" s="1"/>
      <c r="M13" s="1"/>
      <c r="N13" s="593"/>
    </row>
    <row r="14" spans="1:14" x14ac:dyDescent="0.25">
      <c r="A14" s="594" t="s">
        <v>1</v>
      </c>
      <c r="B14" s="596" t="s">
        <v>2</v>
      </c>
      <c r="C14" s="579" t="s">
        <v>3</v>
      </c>
      <c r="D14" s="598" t="s">
        <v>4</v>
      </c>
      <c r="E14" s="575" t="s">
        <v>5</v>
      </c>
      <c r="F14" s="575" t="s">
        <v>6</v>
      </c>
      <c r="G14" s="575" t="s">
        <v>7</v>
      </c>
      <c r="H14" s="575" t="s">
        <v>8</v>
      </c>
      <c r="I14" s="577" t="s">
        <v>9</v>
      </c>
      <c r="J14" s="579" t="s">
        <v>10</v>
      </c>
      <c r="K14" s="581" t="s">
        <v>11</v>
      </c>
      <c r="L14" s="583" t="s">
        <v>12</v>
      </c>
      <c r="M14" s="577" t="s">
        <v>13</v>
      </c>
      <c r="N14" s="573" t="s">
        <v>14</v>
      </c>
    </row>
    <row r="15" spans="1:14" ht="27.75" customHeight="1" x14ac:dyDescent="0.25">
      <c r="A15" s="595"/>
      <c r="B15" s="597"/>
      <c r="C15" s="580"/>
      <c r="D15" s="599"/>
      <c r="E15" s="600"/>
      <c r="F15" s="576"/>
      <c r="G15" s="576"/>
      <c r="H15" s="576"/>
      <c r="I15" s="578"/>
      <c r="J15" s="580"/>
      <c r="K15" s="582"/>
      <c r="L15" s="584"/>
      <c r="M15" s="578"/>
      <c r="N15" s="574"/>
    </row>
    <row r="16" spans="1:14" s="5" customFormat="1" ht="63" customHeight="1" x14ac:dyDescent="0.25">
      <c r="A16" s="567" t="s">
        <v>15</v>
      </c>
      <c r="B16" s="570" t="s">
        <v>16</v>
      </c>
      <c r="C16" s="558" t="s">
        <v>17</v>
      </c>
      <c r="D16" s="558" t="s">
        <v>18</v>
      </c>
      <c r="E16" s="490" t="s">
        <v>19</v>
      </c>
      <c r="F16" s="558" t="s">
        <v>20</v>
      </c>
      <c r="G16" s="558" t="s">
        <v>21</v>
      </c>
      <c r="H16" s="561">
        <v>46024</v>
      </c>
      <c r="I16" s="561">
        <v>46374</v>
      </c>
      <c r="J16" s="558" t="s">
        <v>22</v>
      </c>
      <c r="K16" s="558" t="s">
        <v>22</v>
      </c>
      <c r="L16" s="585">
        <v>0</v>
      </c>
      <c r="M16" s="585">
        <v>0</v>
      </c>
      <c r="N16" s="588" t="s">
        <v>23</v>
      </c>
    </row>
    <row r="17" spans="1:14" s="5" customFormat="1" ht="63" customHeight="1" x14ac:dyDescent="0.25">
      <c r="A17" s="568"/>
      <c r="B17" s="571"/>
      <c r="C17" s="559"/>
      <c r="D17" s="559"/>
      <c r="E17" s="490" t="s">
        <v>24</v>
      </c>
      <c r="F17" s="559"/>
      <c r="G17" s="559"/>
      <c r="H17" s="562"/>
      <c r="I17" s="562"/>
      <c r="J17" s="559"/>
      <c r="K17" s="559"/>
      <c r="L17" s="586"/>
      <c r="M17" s="586"/>
      <c r="N17" s="589"/>
    </row>
    <row r="18" spans="1:14" s="5" customFormat="1" ht="63" customHeight="1" x14ac:dyDescent="0.25">
      <c r="A18" s="568"/>
      <c r="B18" s="571"/>
      <c r="C18" s="559"/>
      <c r="D18" s="559"/>
      <c r="E18" s="490" t="s">
        <v>25</v>
      </c>
      <c r="F18" s="559"/>
      <c r="G18" s="559"/>
      <c r="H18" s="562"/>
      <c r="I18" s="562"/>
      <c r="J18" s="559"/>
      <c r="K18" s="559"/>
      <c r="L18" s="586"/>
      <c r="M18" s="586"/>
      <c r="N18" s="589"/>
    </row>
    <row r="19" spans="1:14" s="5" customFormat="1" ht="63" customHeight="1" x14ac:dyDescent="0.25">
      <c r="A19" s="568"/>
      <c r="B19" s="571"/>
      <c r="C19" s="559"/>
      <c r="D19" s="559"/>
      <c r="E19" s="490" t="s">
        <v>26</v>
      </c>
      <c r="F19" s="559"/>
      <c r="G19" s="559"/>
      <c r="H19" s="562"/>
      <c r="I19" s="562"/>
      <c r="J19" s="559"/>
      <c r="K19" s="559"/>
      <c r="L19" s="586"/>
      <c r="M19" s="586"/>
      <c r="N19" s="589"/>
    </row>
    <row r="20" spans="1:14" s="5" customFormat="1" ht="63" customHeight="1" x14ac:dyDescent="0.25">
      <c r="A20" s="568"/>
      <c r="B20" s="571"/>
      <c r="C20" s="559"/>
      <c r="D20" s="559"/>
      <c r="E20" s="490" t="s">
        <v>27</v>
      </c>
      <c r="F20" s="559"/>
      <c r="G20" s="559"/>
      <c r="H20" s="562"/>
      <c r="I20" s="562"/>
      <c r="J20" s="559"/>
      <c r="K20" s="559"/>
      <c r="L20" s="586"/>
      <c r="M20" s="586"/>
      <c r="N20" s="589"/>
    </row>
    <row r="21" spans="1:14" s="5" customFormat="1" ht="63" customHeight="1" x14ac:dyDescent="0.25">
      <c r="A21" s="568"/>
      <c r="B21" s="571"/>
      <c r="C21" s="559"/>
      <c r="D21" s="559"/>
      <c r="E21" s="490" t="s">
        <v>28</v>
      </c>
      <c r="F21" s="559"/>
      <c r="G21" s="559"/>
      <c r="H21" s="562"/>
      <c r="I21" s="562"/>
      <c r="J21" s="559"/>
      <c r="K21" s="559"/>
      <c r="L21" s="586"/>
      <c r="M21" s="586"/>
      <c r="N21" s="589"/>
    </row>
    <row r="22" spans="1:14" s="5" customFormat="1" ht="63" customHeight="1" x14ac:dyDescent="0.25">
      <c r="A22" s="569"/>
      <c r="B22" s="572"/>
      <c r="C22" s="560"/>
      <c r="D22" s="560"/>
      <c r="E22" s="490" t="s">
        <v>29</v>
      </c>
      <c r="F22" s="560"/>
      <c r="G22" s="560"/>
      <c r="H22" s="563"/>
      <c r="I22" s="563"/>
      <c r="J22" s="560"/>
      <c r="K22" s="560"/>
      <c r="L22" s="587"/>
      <c r="M22" s="587"/>
      <c r="N22" s="590"/>
    </row>
    <row r="23" spans="1:14" s="5" customFormat="1" ht="62.25" customHeight="1" x14ac:dyDescent="0.25">
      <c r="A23" s="567" t="s">
        <v>15</v>
      </c>
      <c r="B23" s="570" t="s">
        <v>30</v>
      </c>
      <c r="C23" s="558"/>
      <c r="D23" s="558" t="s">
        <v>31</v>
      </c>
      <c r="E23" s="490" t="s">
        <v>32</v>
      </c>
      <c r="F23" s="558" t="s">
        <v>33</v>
      </c>
      <c r="G23" s="558" t="s">
        <v>34</v>
      </c>
      <c r="H23" s="561">
        <v>46023</v>
      </c>
      <c r="I23" s="561">
        <v>46387</v>
      </c>
      <c r="J23" s="558" t="s">
        <v>22</v>
      </c>
      <c r="K23" s="558" t="s">
        <v>22</v>
      </c>
      <c r="L23" s="585">
        <v>0</v>
      </c>
      <c r="M23" s="585">
        <v>0</v>
      </c>
      <c r="N23" s="601" t="s">
        <v>35</v>
      </c>
    </row>
    <row r="24" spans="1:14" s="5" customFormat="1" ht="88.5" customHeight="1" x14ac:dyDescent="0.25">
      <c r="A24" s="568"/>
      <c r="B24" s="571"/>
      <c r="C24" s="559"/>
      <c r="D24" s="559"/>
      <c r="E24" s="490" t="s">
        <v>36</v>
      </c>
      <c r="F24" s="559"/>
      <c r="G24" s="559"/>
      <c r="H24" s="562"/>
      <c r="I24" s="562"/>
      <c r="J24" s="559"/>
      <c r="K24" s="559"/>
      <c r="L24" s="586"/>
      <c r="M24" s="586"/>
      <c r="N24" s="589"/>
    </row>
    <row r="25" spans="1:14" s="5" customFormat="1" ht="62.25" customHeight="1" x14ac:dyDescent="0.25">
      <c r="A25" s="568"/>
      <c r="B25" s="571"/>
      <c r="C25" s="559"/>
      <c r="D25" s="559"/>
      <c r="E25" s="490" t="s">
        <v>37</v>
      </c>
      <c r="F25" s="559"/>
      <c r="G25" s="559"/>
      <c r="H25" s="562"/>
      <c r="I25" s="562"/>
      <c r="J25" s="559"/>
      <c r="K25" s="559"/>
      <c r="L25" s="586"/>
      <c r="M25" s="586"/>
      <c r="N25" s="589"/>
    </row>
    <row r="26" spans="1:14" s="5" customFormat="1" ht="90.75" customHeight="1" x14ac:dyDescent="0.25">
      <c r="A26" s="568"/>
      <c r="B26" s="571"/>
      <c r="C26" s="559"/>
      <c r="D26" s="559"/>
      <c r="E26" s="490" t="s">
        <v>1281</v>
      </c>
      <c r="F26" s="559"/>
      <c r="G26" s="559"/>
      <c r="H26" s="562"/>
      <c r="I26" s="562"/>
      <c r="J26" s="559"/>
      <c r="K26" s="559"/>
      <c r="L26" s="586"/>
      <c r="M26" s="586"/>
      <c r="N26" s="589"/>
    </row>
    <row r="27" spans="1:14" s="5" customFormat="1" ht="62.25" customHeight="1" x14ac:dyDescent="0.25">
      <c r="A27" s="569"/>
      <c r="B27" s="572"/>
      <c r="C27" s="560"/>
      <c r="D27" s="560"/>
      <c r="E27" s="490" t="s">
        <v>38</v>
      </c>
      <c r="F27" s="560"/>
      <c r="G27" s="560"/>
      <c r="H27" s="563"/>
      <c r="I27" s="563"/>
      <c r="J27" s="560"/>
      <c r="K27" s="560"/>
      <c r="L27" s="587"/>
      <c r="M27" s="587"/>
      <c r="N27" s="590"/>
    </row>
    <row r="28" spans="1:14" s="5" customFormat="1" ht="39.75" customHeight="1" x14ac:dyDescent="0.25">
      <c r="A28" s="567" t="s">
        <v>15</v>
      </c>
      <c r="B28" s="570" t="s">
        <v>39</v>
      </c>
      <c r="C28" s="558" t="s">
        <v>40</v>
      </c>
      <c r="D28" s="558" t="s">
        <v>41</v>
      </c>
      <c r="E28" s="490" t="s">
        <v>42</v>
      </c>
      <c r="F28" s="558" t="s">
        <v>43</v>
      </c>
      <c r="G28" s="558" t="s">
        <v>44</v>
      </c>
      <c r="H28" s="561">
        <v>46024</v>
      </c>
      <c r="I28" s="561">
        <v>46371</v>
      </c>
      <c r="J28" s="558" t="s">
        <v>22</v>
      </c>
      <c r="K28" s="558" t="s">
        <v>22</v>
      </c>
      <c r="L28" s="551">
        <v>0</v>
      </c>
      <c r="M28" s="551">
        <v>0</v>
      </c>
      <c r="N28" s="602" t="s">
        <v>45</v>
      </c>
    </row>
    <row r="29" spans="1:14" s="5" customFormat="1" ht="39.75" customHeight="1" x14ac:dyDescent="0.25">
      <c r="A29" s="568"/>
      <c r="B29" s="571"/>
      <c r="C29" s="559"/>
      <c r="D29" s="559"/>
      <c r="E29" s="490" t="s">
        <v>46</v>
      </c>
      <c r="F29" s="559"/>
      <c r="G29" s="559"/>
      <c r="H29" s="562"/>
      <c r="I29" s="562"/>
      <c r="J29" s="559"/>
      <c r="K29" s="559"/>
      <c r="L29" s="552"/>
      <c r="M29" s="552"/>
      <c r="N29" s="589"/>
    </row>
    <row r="30" spans="1:14" s="5" customFormat="1" ht="39.75" customHeight="1" x14ac:dyDescent="0.25">
      <c r="A30" s="568"/>
      <c r="B30" s="571"/>
      <c r="C30" s="559"/>
      <c r="D30" s="559"/>
      <c r="E30" s="490" t="s">
        <v>47</v>
      </c>
      <c r="F30" s="559"/>
      <c r="G30" s="559"/>
      <c r="H30" s="562"/>
      <c r="I30" s="562"/>
      <c r="J30" s="559"/>
      <c r="K30" s="559"/>
      <c r="L30" s="552"/>
      <c r="M30" s="552"/>
      <c r="N30" s="589"/>
    </row>
    <row r="31" spans="1:14" s="5" customFormat="1" ht="39.75" customHeight="1" x14ac:dyDescent="0.25">
      <c r="A31" s="568"/>
      <c r="B31" s="571"/>
      <c r="C31" s="559"/>
      <c r="D31" s="559"/>
      <c r="E31" s="490" t="s">
        <v>48</v>
      </c>
      <c r="F31" s="559"/>
      <c r="G31" s="559"/>
      <c r="H31" s="562"/>
      <c r="I31" s="562"/>
      <c r="J31" s="559"/>
      <c r="K31" s="559"/>
      <c r="L31" s="552"/>
      <c r="M31" s="552"/>
      <c r="N31" s="589"/>
    </row>
    <row r="32" spans="1:14" s="5" customFormat="1" ht="60" customHeight="1" x14ac:dyDescent="0.25">
      <c r="A32" s="568"/>
      <c r="B32" s="571"/>
      <c r="C32" s="559"/>
      <c r="D32" s="559"/>
      <c r="E32" s="490" t="s">
        <v>49</v>
      </c>
      <c r="F32" s="559"/>
      <c r="G32" s="559"/>
      <c r="H32" s="562"/>
      <c r="I32" s="562"/>
      <c r="J32" s="559"/>
      <c r="K32" s="559"/>
      <c r="L32" s="552"/>
      <c r="M32" s="552"/>
      <c r="N32" s="589"/>
    </row>
    <row r="33" spans="1:14" s="5" customFormat="1" ht="39.75" customHeight="1" x14ac:dyDescent="0.25">
      <c r="A33" s="569"/>
      <c r="B33" s="572"/>
      <c r="C33" s="560"/>
      <c r="D33" s="560"/>
      <c r="E33" s="490" t="s">
        <v>50</v>
      </c>
      <c r="F33" s="560"/>
      <c r="G33" s="560"/>
      <c r="H33" s="563"/>
      <c r="I33" s="563"/>
      <c r="J33" s="560"/>
      <c r="K33" s="560"/>
      <c r="L33" s="553"/>
      <c r="M33" s="553"/>
      <c r="N33" s="590"/>
    </row>
    <row r="34" spans="1:14" s="5" customFormat="1" ht="39.75" customHeight="1" x14ac:dyDescent="0.25">
      <c r="A34" s="491"/>
      <c r="B34" s="570" t="s">
        <v>51</v>
      </c>
      <c r="C34" s="492"/>
      <c r="D34" s="492"/>
      <c r="E34" s="490" t="s">
        <v>52</v>
      </c>
      <c r="F34" s="492"/>
      <c r="G34" s="492"/>
      <c r="H34" s="493"/>
      <c r="I34" s="493"/>
      <c r="J34" s="492"/>
      <c r="K34" s="492"/>
      <c r="L34" s="494"/>
      <c r="M34" s="494"/>
      <c r="N34" s="601" t="s">
        <v>53</v>
      </c>
    </row>
    <row r="35" spans="1:14" s="5" customFormat="1" ht="39.75" customHeight="1" x14ac:dyDescent="0.25">
      <c r="A35" s="491"/>
      <c r="B35" s="571"/>
      <c r="C35" s="492"/>
      <c r="D35" s="492"/>
      <c r="E35" s="490" t="s">
        <v>54</v>
      </c>
      <c r="F35" s="492" t="s">
        <v>55</v>
      </c>
      <c r="G35" s="492"/>
      <c r="H35" s="493"/>
      <c r="I35" s="493"/>
      <c r="J35" s="492"/>
      <c r="K35" s="492"/>
      <c r="L35" s="494"/>
      <c r="M35" s="494"/>
      <c r="N35" s="589"/>
    </row>
    <row r="36" spans="1:14" s="5" customFormat="1" ht="39.75" customHeight="1" x14ac:dyDescent="0.25">
      <c r="A36" s="491" t="s">
        <v>15</v>
      </c>
      <c r="B36" s="571"/>
      <c r="C36" s="492"/>
      <c r="D36" s="492" t="s">
        <v>56</v>
      </c>
      <c r="E36" s="490" t="s">
        <v>57</v>
      </c>
      <c r="F36" s="492"/>
      <c r="G36" s="492"/>
      <c r="H36" s="493">
        <v>46023</v>
      </c>
      <c r="I36" s="493">
        <v>46387</v>
      </c>
      <c r="J36" s="492" t="s">
        <v>22</v>
      </c>
      <c r="K36" s="492" t="s">
        <v>22</v>
      </c>
      <c r="L36" s="494" t="s">
        <v>22</v>
      </c>
      <c r="M36" s="494" t="s">
        <v>22</v>
      </c>
      <c r="N36" s="589"/>
    </row>
    <row r="37" spans="1:14" s="5" customFormat="1" ht="39.75" customHeight="1" x14ac:dyDescent="0.25">
      <c r="A37" s="491"/>
      <c r="B37" s="571"/>
      <c r="C37" s="492"/>
      <c r="D37" s="492"/>
      <c r="E37" s="490" t="s">
        <v>58</v>
      </c>
      <c r="F37" s="492"/>
      <c r="G37" s="492"/>
      <c r="H37" s="493"/>
      <c r="I37" s="493"/>
      <c r="J37" s="492"/>
      <c r="K37" s="492"/>
      <c r="L37" s="494"/>
      <c r="M37" s="494"/>
      <c r="N37" s="589"/>
    </row>
    <row r="38" spans="1:14" s="5" customFormat="1" ht="39.75" customHeight="1" x14ac:dyDescent="0.25">
      <c r="A38" s="491"/>
      <c r="B38" s="571"/>
      <c r="C38" s="492"/>
      <c r="D38" s="492"/>
      <c r="E38" s="490" t="s">
        <v>59</v>
      </c>
      <c r="F38" s="492"/>
      <c r="G38" s="492"/>
      <c r="H38" s="493"/>
      <c r="I38" s="493"/>
      <c r="J38" s="492"/>
      <c r="K38" s="492"/>
      <c r="L38" s="494"/>
      <c r="M38" s="494"/>
      <c r="N38" s="590"/>
    </row>
    <row r="39" spans="1:14" s="5" customFormat="1" ht="59.25" customHeight="1" x14ac:dyDescent="0.25">
      <c r="A39" s="567" t="s">
        <v>60</v>
      </c>
      <c r="B39" s="570" t="s">
        <v>61</v>
      </c>
      <c r="C39" s="558" t="s">
        <v>62</v>
      </c>
      <c r="D39" s="558" t="s">
        <v>63</v>
      </c>
      <c r="E39" s="490" t="s">
        <v>64</v>
      </c>
      <c r="F39" s="558" t="s">
        <v>65</v>
      </c>
      <c r="G39" s="558" t="s">
        <v>66</v>
      </c>
      <c r="H39" s="561">
        <v>46024</v>
      </c>
      <c r="I39" s="561">
        <v>46387</v>
      </c>
      <c r="J39" s="558" t="s">
        <v>22</v>
      </c>
      <c r="K39" s="558" t="s">
        <v>22</v>
      </c>
      <c r="L39" s="551">
        <v>0</v>
      </c>
      <c r="M39" s="551">
        <v>0</v>
      </c>
      <c r="N39" s="601" t="s">
        <v>67</v>
      </c>
    </row>
    <row r="40" spans="1:14" s="5" customFormat="1" ht="59.25" customHeight="1" x14ac:dyDescent="0.25">
      <c r="A40" s="568"/>
      <c r="B40" s="571"/>
      <c r="C40" s="559"/>
      <c r="D40" s="559"/>
      <c r="E40" s="490" t="s">
        <v>68</v>
      </c>
      <c r="F40" s="559"/>
      <c r="G40" s="559"/>
      <c r="H40" s="562"/>
      <c r="I40" s="562"/>
      <c r="J40" s="559"/>
      <c r="K40" s="559"/>
      <c r="L40" s="552"/>
      <c r="M40" s="552"/>
      <c r="N40" s="589"/>
    </row>
    <row r="41" spans="1:14" s="5" customFormat="1" ht="59.25" customHeight="1" x14ac:dyDescent="0.25">
      <c r="A41" s="568"/>
      <c r="B41" s="571"/>
      <c r="C41" s="559"/>
      <c r="D41" s="559"/>
      <c r="E41" s="490" t="s">
        <v>69</v>
      </c>
      <c r="F41" s="559"/>
      <c r="G41" s="559"/>
      <c r="H41" s="562"/>
      <c r="I41" s="562"/>
      <c r="J41" s="559"/>
      <c r="K41" s="559"/>
      <c r="L41" s="552"/>
      <c r="M41" s="552"/>
      <c r="N41" s="589"/>
    </row>
    <row r="42" spans="1:14" s="5" customFormat="1" ht="59.25" customHeight="1" x14ac:dyDescent="0.25">
      <c r="A42" s="568"/>
      <c r="B42" s="571"/>
      <c r="C42" s="559"/>
      <c r="D42" s="559"/>
      <c r="E42" s="490" t="s">
        <v>70</v>
      </c>
      <c r="F42" s="559"/>
      <c r="G42" s="559"/>
      <c r="H42" s="562"/>
      <c r="I42" s="562"/>
      <c r="J42" s="559"/>
      <c r="K42" s="559"/>
      <c r="L42" s="552"/>
      <c r="M42" s="552"/>
      <c r="N42" s="589"/>
    </row>
    <row r="43" spans="1:14" s="5" customFormat="1" ht="108" customHeight="1" x14ac:dyDescent="0.25">
      <c r="A43" s="568"/>
      <c r="B43" s="571"/>
      <c r="C43" s="559"/>
      <c r="D43" s="559"/>
      <c r="E43" s="490" t="s">
        <v>71</v>
      </c>
      <c r="F43" s="559"/>
      <c r="G43" s="559"/>
      <c r="H43" s="562"/>
      <c r="I43" s="562"/>
      <c r="J43" s="559"/>
      <c r="K43" s="559"/>
      <c r="L43" s="552"/>
      <c r="M43" s="552"/>
      <c r="N43" s="589"/>
    </row>
    <row r="44" spans="1:14" s="5" customFormat="1" ht="108" customHeight="1" x14ac:dyDescent="0.25">
      <c r="A44" s="568"/>
      <c r="B44" s="571"/>
      <c r="C44" s="559"/>
      <c r="D44" s="559"/>
      <c r="E44" s="490" t="s">
        <v>72</v>
      </c>
      <c r="F44" s="559"/>
      <c r="G44" s="559"/>
      <c r="H44" s="562"/>
      <c r="I44" s="562"/>
      <c r="J44" s="559"/>
      <c r="K44" s="559"/>
      <c r="L44" s="552"/>
      <c r="M44" s="552"/>
      <c r="N44" s="589"/>
    </row>
    <row r="45" spans="1:14" s="5" customFormat="1" ht="108" customHeight="1" x14ac:dyDescent="0.25">
      <c r="A45" s="568"/>
      <c r="B45" s="572"/>
      <c r="C45" s="559"/>
      <c r="D45" s="559"/>
      <c r="E45" s="490" t="s">
        <v>73</v>
      </c>
      <c r="F45" s="559"/>
      <c r="G45" s="559"/>
      <c r="H45" s="562"/>
      <c r="I45" s="562"/>
      <c r="J45" s="559"/>
      <c r="K45" s="559"/>
      <c r="L45" s="552"/>
      <c r="M45" s="552"/>
      <c r="N45" s="590"/>
    </row>
    <row r="46" spans="1:14" s="5" customFormat="1" ht="91.5" customHeight="1" x14ac:dyDescent="0.25">
      <c r="A46" s="567" t="s">
        <v>60</v>
      </c>
      <c r="B46" s="570" t="s">
        <v>74</v>
      </c>
      <c r="C46" s="558"/>
      <c r="D46" s="558" t="s">
        <v>75</v>
      </c>
      <c r="E46" s="490" t="s">
        <v>76</v>
      </c>
      <c r="F46" s="558" t="s">
        <v>77</v>
      </c>
      <c r="G46" s="558" t="s">
        <v>78</v>
      </c>
      <c r="H46" s="561">
        <v>46054</v>
      </c>
      <c r="I46" s="561">
        <v>46387</v>
      </c>
      <c r="J46" s="558" t="s">
        <v>22</v>
      </c>
      <c r="K46" s="558" t="s">
        <v>22</v>
      </c>
      <c r="L46" s="551">
        <v>0</v>
      </c>
      <c r="M46" s="551">
        <v>0</v>
      </c>
      <c r="N46" s="601" t="s">
        <v>79</v>
      </c>
    </row>
    <row r="47" spans="1:14" s="5" customFormat="1" ht="66.75" customHeight="1" x14ac:dyDescent="0.25">
      <c r="A47" s="568"/>
      <c r="B47" s="571"/>
      <c r="C47" s="559"/>
      <c r="D47" s="559"/>
      <c r="E47" s="490" t="s">
        <v>80</v>
      </c>
      <c r="F47" s="559"/>
      <c r="G47" s="559"/>
      <c r="H47" s="562"/>
      <c r="I47" s="562"/>
      <c r="J47" s="559"/>
      <c r="K47" s="559"/>
      <c r="L47" s="552"/>
      <c r="M47" s="552"/>
      <c r="N47" s="589"/>
    </row>
    <row r="48" spans="1:14" s="5" customFormat="1" ht="48.75" customHeight="1" x14ac:dyDescent="0.25">
      <c r="A48" s="568"/>
      <c r="B48" s="571"/>
      <c r="C48" s="559"/>
      <c r="D48" s="559"/>
      <c r="E48" s="490" t="s">
        <v>81</v>
      </c>
      <c r="F48" s="559"/>
      <c r="G48" s="559"/>
      <c r="H48" s="562"/>
      <c r="I48" s="562"/>
      <c r="J48" s="559"/>
      <c r="K48" s="559"/>
      <c r="L48" s="552"/>
      <c r="M48" s="552"/>
      <c r="N48" s="589"/>
    </row>
    <row r="49" spans="1:14" s="5" customFormat="1" ht="48.75" customHeight="1" x14ac:dyDescent="0.25">
      <c r="A49" s="569"/>
      <c r="B49" s="572"/>
      <c r="C49" s="560"/>
      <c r="D49" s="560"/>
      <c r="E49" s="490" t="s">
        <v>82</v>
      </c>
      <c r="F49" s="560"/>
      <c r="G49" s="560"/>
      <c r="H49" s="563"/>
      <c r="I49" s="563"/>
      <c r="J49" s="560"/>
      <c r="K49" s="560"/>
      <c r="L49" s="553"/>
      <c r="M49" s="553"/>
      <c r="N49" s="589"/>
    </row>
    <row r="50" spans="1:14" s="5" customFormat="1" ht="70.5" customHeight="1" x14ac:dyDescent="0.25">
      <c r="A50" s="567" t="s">
        <v>60</v>
      </c>
      <c r="B50" s="570" t="s">
        <v>83</v>
      </c>
      <c r="C50" s="558"/>
      <c r="D50" s="558" t="s">
        <v>84</v>
      </c>
      <c r="E50" s="490" t="s">
        <v>85</v>
      </c>
      <c r="F50" s="558" t="s">
        <v>86</v>
      </c>
      <c r="G50" s="558" t="s">
        <v>87</v>
      </c>
      <c r="H50" s="561">
        <v>46024</v>
      </c>
      <c r="I50" s="561">
        <v>46387</v>
      </c>
      <c r="J50" s="558" t="s">
        <v>22</v>
      </c>
      <c r="K50" s="558" t="s">
        <v>22</v>
      </c>
      <c r="L50" s="551">
        <v>0</v>
      </c>
      <c r="M50" s="551">
        <v>0</v>
      </c>
      <c r="N50" s="622" t="s">
        <v>88</v>
      </c>
    </row>
    <row r="51" spans="1:14" s="5" customFormat="1" ht="70.5" customHeight="1" x14ac:dyDescent="0.25">
      <c r="A51" s="568"/>
      <c r="B51" s="571"/>
      <c r="C51" s="559"/>
      <c r="D51" s="559"/>
      <c r="E51" s="490" t="s">
        <v>89</v>
      </c>
      <c r="F51" s="559"/>
      <c r="G51" s="559"/>
      <c r="H51" s="562"/>
      <c r="I51" s="562"/>
      <c r="J51" s="559"/>
      <c r="K51" s="559"/>
      <c r="L51" s="552"/>
      <c r="M51" s="552"/>
      <c r="N51" s="620"/>
    </row>
    <row r="52" spans="1:14" s="5" customFormat="1" ht="93" customHeight="1" x14ac:dyDescent="0.25">
      <c r="A52" s="568"/>
      <c r="B52" s="571"/>
      <c r="C52" s="559"/>
      <c r="D52" s="559"/>
      <c r="E52" s="490" t="s">
        <v>90</v>
      </c>
      <c r="F52" s="559"/>
      <c r="G52" s="559"/>
      <c r="H52" s="562"/>
      <c r="I52" s="562"/>
      <c r="J52" s="559"/>
      <c r="K52" s="559"/>
      <c r="L52" s="552"/>
      <c r="M52" s="552"/>
      <c r="N52" s="620"/>
    </row>
    <row r="53" spans="1:14" s="5" customFormat="1" ht="70.5" customHeight="1" x14ac:dyDescent="0.25">
      <c r="A53" s="568"/>
      <c r="B53" s="571"/>
      <c r="C53" s="559"/>
      <c r="D53" s="559"/>
      <c r="E53" s="490" t="s">
        <v>91</v>
      </c>
      <c r="F53" s="559"/>
      <c r="G53" s="559"/>
      <c r="H53" s="562"/>
      <c r="I53" s="562"/>
      <c r="J53" s="559"/>
      <c r="K53" s="559"/>
      <c r="L53" s="552"/>
      <c r="M53" s="552"/>
      <c r="N53" s="620"/>
    </row>
    <row r="54" spans="1:14" s="5" customFormat="1" ht="70.5" customHeight="1" x14ac:dyDescent="0.25">
      <c r="A54" s="568"/>
      <c r="B54" s="571"/>
      <c r="C54" s="559"/>
      <c r="D54" s="559"/>
      <c r="E54" s="490" t="s">
        <v>92</v>
      </c>
      <c r="F54" s="559"/>
      <c r="G54" s="559"/>
      <c r="H54" s="562"/>
      <c r="I54" s="562"/>
      <c r="J54" s="559"/>
      <c r="K54" s="559"/>
      <c r="L54" s="552"/>
      <c r="M54" s="552"/>
      <c r="N54" s="620"/>
    </row>
    <row r="55" spans="1:14" s="5" customFormat="1" ht="70.5" customHeight="1" x14ac:dyDescent="0.25">
      <c r="A55" s="568"/>
      <c r="B55" s="621"/>
      <c r="C55" s="559"/>
      <c r="D55" s="559"/>
      <c r="E55" s="490" t="s">
        <v>93</v>
      </c>
      <c r="F55" s="559"/>
      <c r="G55" s="559"/>
      <c r="H55" s="562"/>
      <c r="I55" s="562"/>
      <c r="J55" s="559"/>
      <c r="K55" s="559"/>
      <c r="L55" s="552"/>
      <c r="M55" s="552"/>
      <c r="N55" s="620"/>
    </row>
    <row r="56" spans="1:14" s="5" customFormat="1" ht="48.75" customHeight="1" x14ac:dyDescent="0.25">
      <c r="A56" s="567" t="s">
        <v>60</v>
      </c>
      <c r="B56" s="571" t="s">
        <v>94</v>
      </c>
      <c r="C56" s="558"/>
      <c r="D56" s="558" t="s">
        <v>95</v>
      </c>
      <c r="E56" s="490" t="s">
        <v>96</v>
      </c>
      <c r="F56" s="558" t="s">
        <v>97</v>
      </c>
      <c r="G56" s="558" t="s">
        <v>98</v>
      </c>
      <c r="H56" s="561">
        <v>46023</v>
      </c>
      <c r="I56" s="561">
        <v>46371</v>
      </c>
      <c r="J56" s="558" t="s">
        <v>22</v>
      </c>
      <c r="K56" s="558" t="s">
        <v>22</v>
      </c>
      <c r="L56" s="551">
        <v>0</v>
      </c>
      <c r="M56" s="551">
        <v>0</v>
      </c>
      <c r="N56" s="603" t="s">
        <v>99</v>
      </c>
    </row>
    <row r="57" spans="1:14" s="5" customFormat="1" ht="48.75" customHeight="1" x14ac:dyDescent="0.25">
      <c r="A57" s="568"/>
      <c r="B57" s="571"/>
      <c r="C57" s="559"/>
      <c r="D57" s="559"/>
      <c r="E57" s="490" t="s">
        <v>100</v>
      </c>
      <c r="F57" s="559"/>
      <c r="G57" s="559"/>
      <c r="H57" s="562"/>
      <c r="I57" s="562"/>
      <c r="J57" s="559"/>
      <c r="K57" s="559"/>
      <c r="L57" s="552"/>
      <c r="M57" s="552"/>
      <c r="N57" s="604"/>
    </row>
    <row r="58" spans="1:14" s="5" customFormat="1" ht="48.75" customHeight="1" x14ac:dyDescent="0.25">
      <c r="A58" s="568"/>
      <c r="B58" s="571"/>
      <c r="C58" s="559"/>
      <c r="D58" s="559"/>
      <c r="E58" s="495" t="s">
        <v>101</v>
      </c>
      <c r="F58" s="559"/>
      <c r="G58" s="559"/>
      <c r="H58" s="562"/>
      <c r="I58" s="562"/>
      <c r="J58" s="559"/>
      <c r="K58" s="559"/>
      <c r="L58" s="552"/>
      <c r="M58" s="552"/>
      <c r="N58" s="604"/>
    </row>
    <row r="59" spans="1:14" s="5" customFormat="1" ht="48.75" customHeight="1" x14ac:dyDescent="0.25">
      <c r="A59" s="568"/>
      <c r="B59" s="571"/>
      <c r="C59" s="559"/>
      <c r="D59" s="559"/>
      <c r="E59" s="490" t="s">
        <v>102</v>
      </c>
      <c r="F59" s="559"/>
      <c r="G59" s="559"/>
      <c r="H59" s="562"/>
      <c r="I59" s="562"/>
      <c r="J59" s="559"/>
      <c r="K59" s="559"/>
      <c r="L59" s="552"/>
      <c r="M59" s="552"/>
      <c r="N59" s="604"/>
    </row>
    <row r="60" spans="1:14" s="5" customFormat="1" ht="43.5" customHeight="1" x14ac:dyDescent="0.25">
      <c r="A60" s="567" t="s">
        <v>60</v>
      </c>
      <c r="B60" s="570" t="s">
        <v>103</v>
      </c>
      <c r="C60" s="558"/>
      <c r="D60" s="558" t="s">
        <v>104</v>
      </c>
      <c r="E60" s="490" t="s">
        <v>105</v>
      </c>
      <c r="F60" s="558" t="s">
        <v>106</v>
      </c>
      <c r="G60" s="558" t="s">
        <v>107</v>
      </c>
      <c r="H60" s="561">
        <v>46037</v>
      </c>
      <c r="I60" s="561">
        <v>46326</v>
      </c>
      <c r="J60" s="558" t="s">
        <v>22</v>
      </c>
      <c r="K60" s="558" t="s">
        <v>22</v>
      </c>
      <c r="L60" s="551">
        <v>0</v>
      </c>
      <c r="M60" s="551">
        <v>0</v>
      </c>
      <c r="N60" s="603" t="s">
        <v>108</v>
      </c>
    </row>
    <row r="61" spans="1:14" s="5" customFormat="1" ht="43.5" customHeight="1" x14ac:dyDescent="0.25">
      <c r="A61" s="568"/>
      <c r="B61" s="571"/>
      <c r="C61" s="559"/>
      <c r="D61" s="559"/>
      <c r="E61" s="490" t="s">
        <v>109</v>
      </c>
      <c r="F61" s="559"/>
      <c r="G61" s="559"/>
      <c r="H61" s="562"/>
      <c r="I61" s="562"/>
      <c r="J61" s="559"/>
      <c r="K61" s="559"/>
      <c r="L61" s="552"/>
      <c r="M61" s="552"/>
      <c r="N61" s="604"/>
    </row>
    <row r="62" spans="1:14" s="5" customFormat="1" ht="43.5" customHeight="1" x14ac:dyDescent="0.25">
      <c r="A62" s="568"/>
      <c r="B62" s="571"/>
      <c r="C62" s="559"/>
      <c r="D62" s="559"/>
      <c r="E62" s="490" t="s">
        <v>110</v>
      </c>
      <c r="F62" s="559"/>
      <c r="G62" s="559"/>
      <c r="H62" s="562"/>
      <c r="I62" s="562"/>
      <c r="J62" s="559"/>
      <c r="K62" s="559"/>
      <c r="L62" s="552"/>
      <c r="M62" s="552"/>
      <c r="N62" s="604"/>
    </row>
    <row r="63" spans="1:14" s="5" customFormat="1" ht="43.5" customHeight="1" x14ac:dyDescent="0.25">
      <c r="A63" s="568"/>
      <c r="B63" s="571"/>
      <c r="C63" s="559"/>
      <c r="D63" s="559"/>
      <c r="E63" s="490" t="s">
        <v>111</v>
      </c>
      <c r="F63" s="559"/>
      <c r="G63" s="559"/>
      <c r="H63" s="562"/>
      <c r="I63" s="562"/>
      <c r="J63" s="559"/>
      <c r="K63" s="559"/>
      <c r="L63" s="552"/>
      <c r="M63" s="552"/>
      <c r="N63" s="604"/>
    </row>
    <row r="64" spans="1:14" s="5" customFormat="1" ht="43.5" customHeight="1" x14ac:dyDescent="0.25">
      <c r="A64" s="568"/>
      <c r="B64" s="571"/>
      <c r="C64" s="559"/>
      <c r="D64" s="559"/>
      <c r="E64" s="490" t="s">
        <v>112</v>
      </c>
      <c r="F64" s="559"/>
      <c r="G64" s="559"/>
      <c r="H64" s="562"/>
      <c r="I64" s="562"/>
      <c r="J64" s="559"/>
      <c r="K64" s="559"/>
      <c r="L64" s="552"/>
      <c r="M64" s="552"/>
      <c r="N64" s="604"/>
    </row>
    <row r="65" spans="1:14" s="5" customFormat="1" ht="43.5" customHeight="1" x14ac:dyDescent="0.25">
      <c r="A65" s="569"/>
      <c r="B65" s="572"/>
      <c r="C65" s="560"/>
      <c r="D65" s="560"/>
      <c r="E65" s="490" t="s">
        <v>113</v>
      </c>
      <c r="F65" s="560"/>
      <c r="G65" s="560"/>
      <c r="H65" s="562"/>
      <c r="I65" s="562"/>
      <c r="J65" s="560"/>
      <c r="K65" s="560"/>
      <c r="L65" s="553"/>
      <c r="M65" s="553"/>
      <c r="N65" s="608"/>
    </row>
    <row r="66" spans="1:14" s="5" customFormat="1" ht="78" customHeight="1" x14ac:dyDescent="0.25">
      <c r="A66" s="609" t="s">
        <v>60</v>
      </c>
      <c r="B66" s="610" t="s">
        <v>114</v>
      </c>
      <c r="C66" s="557"/>
      <c r="D66" s="557" t="s">
        <v>115</v>
      </c>
      <c r="E66" s="490" t="s">
        <v>116</v>
      </c>
      <c r="F66" s="557" t="s">
        <v>117</v>
      </c>
      <c r="G66" s="557" t="s">
        <v>118</v>
      </c>
      <c r="H66" s="611">
        <v>46023</v>
      </c>
      <c r="I66" s="611">
        <v>46387</v>
      </c>
      <c r="J66" s="557" t="s">
        <v>22</v>
      </c>
      <c r="K66" s="557" t="s">
        <v>22</v>
      </c>
      <c r="L66" s="619">
        <v>0</v>
      </c>
      <c r="M66" s="619">
        <v>0</v>
      </c>
      <c r="N66" s="620" t="s">
        <v>119</v>
      </c>
    </row>
    <row r="67" spans="1:14" s="5" customFormat="1" ht="96" customHeight="1" x14ac:dyDescent="0.25">
      <c r="A67" s="609"/>
      <c r="B67" s="610"/>
      <c r="C67" s="557"/>
      <c r="D67" s="557"/>
      <c r="E67" s="490" t="s">
        <v>120</v>
      </c>
      <c r="F67" s="557"/>
      <c r="G67" s="557"/>
      <c r="H67" s="611"/>
      <c r="I67" s="611"/>
      <c r="J67" s="557"/>
      <c r="K67" s="557"/>
      <c r="L67" s="619"/>
      <c r="M67" s="619"/>
      <c r="N67" s="620"/>
    </row>
    <row r="68" spans="1:14" s="5" customFormat="1" ht="34.5" customHeight="1" x14ac:dyDescent="0.25">
      <c r="A68" s="609"/>
      <c r="B68" s="610"/>
      <c r="C68" s="557"/>
      <c r="D68" s="557"/>
      <c r="E68" s="490" t="s">
        <v>121</v>
      </c>
      <c r="F68" s="557"/>
      <c r="G68" s="557"/>
      <c r="H68" s="611"/>
      <c r="I68" s="611"/>
      <c r="J68" s="557"/>
      <c r="K68" s="557"/>
      <c r="L68" s="619"/>
      <c r="M68" s="619"/>
      <c r="N68" s="620"/>
    </row>
    <row r="69" spans="1:14" s="5" customFormat="1" ht="44.25" customHeight="1" x14ac:dyDescent="0.25">
      <c r="A69" s="609"/>
      <c r="B69" s="610"/>
      <c r="C69" s="557"/>
      <c r="D69" s="557"/>
      <c r="E69" s="490" t="s">
        <v>122</v>
      </c>
      <c r="F69" s="557"/>
      <c r="G69" s="557"/>
      <c r="H69" s="611"/>
      <c r="I69" s="611"/>
      <c r="J69" s="557"/>
      <c r="K69" s="557"/>
      <c r="L69" s="619"/>
      <c r="M69" s="619"/>
      <c r="N69" s="620"/>
    </row>
    <row r="70" spans="1:14" s="5" customFormat="1" ht="34.5" customHeight="1" x14ac:dyDescent="0.25">
      <c r="A70" s="609"/>
      <c r="B70" s="610"/>
      <c r="C70" s="557"/>
      <c r="D70" s="557"/>
      <c r="E70" s="490" t="s">
        <v>123</v>
      </c>
      <c r="F70" s="557"/>
      <c r="G70" s="557"/>
      <c r="H70" s="611"/>
      <c r="I70" s="611"/>
      <c r="J70" s="557"/>
      <c r="K70" s="557"/>
      <c r="L70" s="619"/>
      <c r="M70" s="619"/>
      <c r="N70" s="620"/>
    </row>
    <row r="71" spans="1:14" s="5" customFormat="1" ht="56.25" customHeight="1" x14ac:dyDescent="0.25">
      <c r="A71" s="609"/>
      <c r="B71" s="610"/>
      <c r="C71" s="557"/>
      <c r="D71" s="557"/>
      <c r="E71" s="490" t="s">
        <v>124</v>
      </c>
      <c r="F71" s="557"/>
      <c r="G71" s="557"/>
      <c r="H71" s="611"/>
      <c r="I71" s="611"/>
      <c r="J71" s="557"/>
      <c r="K71" s="557"/>
      <c r="L71" s="619"/>
      <c r="M71" s="619"/>
      <c r="N71" s="620"/>
    </row>
    <row r="72" spans="1:14" s="5" customFormat="1" ht="78" customHeight="1" x14ac:dyDescent="0.25">
      <c r="A72" s="612" t="s">
        <v>125</v>
      </c>
      <c r="B72" s="615" t="s">
        <v>126</v>
      </c>
      <c r="C72" s="612"/>
      <c r="D72" s="612" t="s">
        <v>127</v>
      </c>
      <c r="E72" s="490" t="s">
        <v>128</v>
      </c>
      <c r="F72" s="612" t="s">
        <v>129</v>
      </c>
      <c r="G72" s="558" t="s">
        <v>130</v>
      </c>
      <c r="H72" s="561">
        <v>46024</v>
      </c>
      <c r="I72" s="561">
        <v>46387</v>
      </c>
      <c r="J72" s="558" t="s">
        <v>22</v>
      </c>
      <c r="K72" s="558" t="s">
        <v>22</v>
      </c>
      <c r="L72" s="551">
        <v>0</v>
      </c>
      <c r="M72" s="551">
        <v>0</v>
      </c>
      <c r="N72" s="554" t="s">
        <v>131</v>
      </c>
    </row>
    <row r="73" spans="1:14" s="5" customFormat="1" ht="78" customHeight="1" x14ac:dyDescent="0.25">
      <c r="A73" s="613"/>
      <c r="B73" s="616"/>
      <c r="C73" s="613"/>
      <c r="D73" s="613"/>
      <c r="E73" s="490" t="s">
        <v>132</v>
      </c>
      <c r="F73" s="613"/>
      <c r="G73" s="559"/>
      <c r="H73" s="562"/>
      <c r="I73" s="562"/>
      <c r="J73" s="559"/>
      <c r="K73" s="559"/>
      <c r="L73" s="552"/>
      <c r="M73" s="552"/>
      <c r="N73" s="555"/>
    </row>
    <row r="74" spans="1:14" s="5" customFormat="1" ht="78" customHeight="1" x14ac:dyDescent="0.25">
      <c r="A74" s="613"/>
      <c r="B74" s="616"/>
      <c r="C74" s="613"/>
      <c r="D74" s="613"/>
      <c r="E74" s="490" t="s">
        <v>133</v>
      </c>
      <c r="F74" s="613"/>
      <c r="G74" s="559"/>
      <c r="H74" s="562"/>
      <c r="I74" s="562"/>
      <c r="J74" s="559"/>
      <c r="K74" s="559"/>
      <c r="L74" s="552"/>
      <c r="M74" s="552"/>
      <c r="N74" s="555"/>
    </row>
    <row r="75" spans="1:14" s="5" customFormat="1" ht="78" customHeight="1" x14ac:dyDescent="0.25">
      <c r="A75" s="614"/>
      <c r="B75" s="617"/>
      <c r="C75" s="614"/>
      <c r="D75" s="614"/>
      <c r="E75" s="490" t="s">
        <v>134</v>
      </c>
      <c r="F75" s="614"/>
      <c r="G75" s="560"/>
      <c r="H75" s="563"/>
      <c r="I75" s="563"/>
      <c r="J75" s="560"/>
      <c r="K75" s="560"/>
      <c r="L75" s="553"/>
      <c r="M75" s="553"/>
      <c r="N75" s="556"/>
    </row>
    <row r="76" spans="1:14" s="5" customFormat="1" ht="78" customHeight="1" x14ac:dyDescent="0.25">
      <c r="A76" s="557" t="s">
        <v>125</v>
      </c>
      <c r="B76" s="557" t="s">
        <v>135</v>
      </c>
      <c r="C76" s="496"/>
      <c r="D76" s="557" t="s">
        <v>136</v>
      </c>
      <c r="E76" s="495" t="s">
        <v>137</v>
      </c>
      <c r="F76" s="558" t="s">
        <v>138</v>
      </c>
      <c r="G76" s="558" t="s">
        <v>139</v>
      </c>
      <c r="H76" s="561">
        <v>46024</v>
      </c>
      <c r="I76" s="561">
        <v>46387</v>
      </c>
      <c r="J76" s="558" t="s">
        <v>22</v>
      </c>
      <c r="K76" s="564" t="s">
        <v>22</v>
      </c>
      <c r="L76" s="551">
        <v>0</v>
      </c>
      <c r="M76" s="551">
        <v>0</v>
      </c>
      <c r="N76" s="554" t="s">
        <v>140</v>
      </c>
    </row>
    <row r="77" spans="1:14" s="5" customFormat="1" ht="78" customHeight="1" x14ac:dyDescent="0.25">
      <c r="A77" s="557"/>
      <c r="B77" s="557"/>
      <c r="C77" s="496"/>
      <c r="D77" s="557"/>
      <c r="E77" s="495" t="s">
        <v>141</v>
      </c>
      <c r="F77" s="559"/>
      <c r="G77" s="559"/>
      <c r="H77" s="562"/>
      <c r="I77" s="562"/>
      <c r="J77" s="559"/>
      <c r="K77" s="565"/>
      <c r="L77" s="552"/>
      <c r="M77" s="552"/>
      <c r="N77" s="555"/>
    </row>
    <row r="78" spans="1:14" s="5" customFormat="1" ht="78" customHeight="1" x14ac:dyDescent="0.25">
      <c r="A78" s="557"/>
      <c r="B78" s="557"/>
      <c r="C78" s="496"/>
      <c r="D78" s="557"/>
      <c r="E78" s="495" t="s">
        <v>142</v>
      </c>
      <c r="F78" s="559"/>
      <c r="G78" s="559"/>
      <c r="H78" s="562"/>
      <c r="I78" s="562"/>
      <c r="J78" s="559"/>
      <c r="K78" s="565"/>
      <c r="L78" s="552"/>
      <c r="M78" s="552"/>
      <c r="N78" s="555"/>
    </row>
    <row r="79" spans="1:14" s="5" customFormat="1" ht="78" customHeight="1" x14ac:dyDescent="0.25">
      <c r="A79" s="557"/>
      <c r="B79" s="557"/>
      <c r="C79" s="496"/>
      <c r="D79" s="557"/>
      <c r="E79" s="495" t="s">
        <v>143</v>
      </c>
      <c r="F79" s="560"/>
      <c r="G79" s="560"/>
      <c r="H79" s="563"/>
      <c r="I79" s="563"/>
      <c r="J79" s="560"/>
      <c r="K79" s="566"/>
      <c r="L79" s="553"/>
      <c r="M79" s="553"/>
      <c r="N79" s="556"/>
    </row>
    <row r="80" spans="1:14" ht="49.5" customHeight="1" thickBot="1" x14ac:dyDescent="0.3">
      <c r="A80" s="605" t="s">
        <v>1371</v>
      </c>
      <c r="B80" s="606"/>
      <c r="C80" s="606"/>
      <c r="D80" s="606"/>
      <c r="E80" s="606"/>
      <c r="F80" s="606"/>
      <c r="G80" s="606"/>
      <c r="H80" s="606"/>
      <c r="I80" s="606"/>
      <c r="J80" s="606"/>
      <c r="K80" s="606"/>
      <c r="L80" s="606"/>
      <c r="M80" s="606"/>
      <c r="N80" s="607"/>
    </row>
    <row r="86" spans="5:5" x14ac:dyDescent="0.25">
      <c r="E86" t="s">
        <v>144</v>
      </c>
    </row>
  </sheetData>
  <mergeCells count="162">
    <mergeCell ref="A12:B12"/>
    <mergeCell ref="A50:A55"/>
    <mergeCell ref="K66:K71"/>
    <mergeCell ref="L66:L71"/>
    <mergeCell ref="M66:M71"/>
    <mergeCell ref="N66:N71"/>
    <mergeCell ref="F60:F65"/>
    <mergeCell ref="G60:G65"/>
    <mergeCell ref="A56:A59"/>
    <mergeCell ref="B56:B59"/>
    <mergeCell ref="C56:C59"/>
    <mergeCell ref="D56:D59"/>
    <mergeCell ref="F56:F59"/>
    <mergeCell ref="G56:G59"/>
    <mergeCell ref="B50:B55"/>
    <mergeCell ref="C50:C55"/>
    <mergeCell ref="D50:D55"/>
    <mergeCell ref="F50:F55"/>
    <mergeCell ref="G50:G55"/>
    <mergeCell ref="M56:M59"/>
    <mergeCell ref="N50:N55"/>
    <mergeCell ref="H50:H55"/>
    <mergeCell ref="I50:I55"/>
    <mergeCell ref="J50:J55"/>
    <mergeCell ref="J72:J75"/>
    <mergeCell ref="K72:K75"/>
    <mergeCell ref="L72:L75"/>
    <mergeCell ref="M72:M75"/>
    <mergeCell ref="A72:A75"/>
    <mergeCell ref="B72:B75"/>
    <mergeCell ref="C72:C75"/>
    <mergeCell ref="D72:D75"/>
    <mergeCell ref="F72:F75"/>
    <mergeCell ref="G72:G75"/>
    <mergeCell ref="A80:N80"/>
    <mergeCell ref="N60:N65"/>
    <mergeCell ref="A66:A71"/>
    <mergeCell ref="B66:B71"/>
    <mergeCell ref="C66:C71"/>
    <mergeCell ref="D66:D71"/>
    <mergeCell ref="F66:F71"/>
    <mergeCell ref="G66:G71"/>
    <mergeCell ref="H66:H71"/>
    <mergeCell ref="I66:I71"/>
    <mergeCell ref="J66:J71"/>
    <mergeCell ref="H60:H65"/>
    <mergeCell ref="I60:I65"/>
    <mergeCell ref="J60:J65"/>
    <mergeCell ref="K60:K65"/>
    <mergeCell ref="L60:L65"/>
    <mergeCell ref="M60:M65"/>
    <mergeCell ref="N72:N75"/>
    <mergeCell ref="H72:H75"/>
    <mergeCell ref="I72:I75"/>
    <mergeCell ref="A60:A65"/>
    <mergeCell ref="B60:B65"/>
    <mergeCell ref="C60:C65"/>
    <mergeCell ref="D60:D65"/>
    <mergeCell ref="N56:N59"/>
    <mergeCell ref="H56:H59"/>
    <mergeCell ref="I56:I59"/>
    <mergeCell ref="J56:J59"/>
    <mergeCell ref="K56:K59"/>
    <mergeCell ref="L56:L59"/>
    <mergeCell ref="B34:B38"/>
    <mergeCell ref="A46:A49"/>
    <mergeCell ref="B46:B49"/>
    <mergeCell ref="C46:C49"/>
    <mergeCell ref="D46:D49"/>
    <mergeCell ref="F46:F49"/>
    <mergeCell ref="G46:G49"/>
    <mergeCell ref="K50:K55"/>
    <mergeCell ref="L50:L55"/>
    <mergeCell ref="M50:M55"/>
    <mergeCell ref="H39:H45"/>
    <mergeCell ref="M39:M45"/>
    <mergeCell ref="H46:H49"/>
    <mergeCell ref="A39:A45"/>
    <mergeCell ref="B39:B45"/>
    <mergeCell ref="C39:C45"/>
    <mergeCell ref="D39:D45"/>
    <mergeCell ref="F39:F45"/>
    <mergeCell ref="G39:G45"/>
    <mergeCell ref="I46:I49"/>
    <mergeCell ref="J46:J49"/>
    <mergeCell ref="K46:K49"/>
    <mergeCell ref="L46:L49"/>
    <mergeCell ref="M46:M49"/>
    <mergeCell ref="N46:N49"/>
    <mergeCell ref="I39:I45"/>
    <mergeCell ref="J39:J45"/>
    <mergeCell ref="K39:K45"/>
    <mergeCell ref="L39:L45"/>
    <mergeCell ref="M28:M33"/>
    <mergeCell ref="N28:N33"/>
    <mergeCell ref="N34:N38"/>
    <mergeCell ref="K28:K33"/>
    <mergeCell ref="L28:L33"/>
    <mergeCell ref="L23:L27"/>
    <mergeCell ref="M23:M27"/>
    <mergeCell ref="N23:N27"/>
    <mergeCell ref="I23:I27"/>
    <mergeCell ref="J23:J27"/>
    <mergeCell ref="K23:K27"/>
    <mergeCell ref="N39:N45"/>
    <mergeCell ref="D2:M12"/>
    <mergeCell ref="N1:N13"/>
    <mergeCell ref="M14:M15"/>
    <mergeCell ref="A14:A15"/>
    <mergeCell ref="B14:B15"/>
    <mergeCell ref="C14:C15"/>
    <mergeCell ref="D14:D15"/>
    <mergeCell ref="E14:E15"/>
    <mergeCell ref="A28:A33"/>
    <mergeCell ref="B28:B33"/>
    <mergeCell ref="C28:C33"/>
    <mergeCell ref="D28:D33"/>
    <mergeCell ref="F28:F33"/>
    <mergeCell ref="G28:G33"/>
    <mergeCell ref="H28:H33"/>
    <mergeCell ref="F23:F27"/>
    <mergeCell ref="G23:G27"/>
    <mergeCell ref="H23:H27"/>
    <mergeCell ref="A23:A27"/>
    <mergeCell ref="B23:B27"/>
    <mergeCell ref="C23:C27"/>
    <mergeCell ref="D23:D27"/>
    <mergeCell ref="I28:I33"/>
    <mergeCell ref="J28:J33"/>
    <mergeCell ref="A16:A22"/>
    <mergeCell ref="B16:B22"/>
    <mergeCell ref="C16:C22"/>
    <mergeCell ref="D16:D22"/>
    <mergeCell ref="N14:N15"/>
    <mergeCell ref="F16:F22"/>
    <mergeCell ref="G16:G22"/>
    <mergeCell ref="H16:H22"/>
    <mergeCell ref="I16:I22"/>
    <mergeCell ref="H14:H15"/>
    <mergeCell ref="I14:I15"/>
    <mergeCell ref="J14:J15"/>
    <mergeCell ref="K14:K15"/>
    <mergeCell ref="L14:L15"/>
    <mergeCell ref="F14:F15"/>
    <mergeCell ref="G14:G15"/>
    <mergeCell ref="J16:J22"/>
    <mergeCell ref="K16:K22"/>
    <mergeCell ref="L16:L22"/>
    <mergeCell ref="M16:M22"/>
    <mergeCell ref="N16:N22"/>
    <mergeCell ref="L76:L79"/>
    <mergeCell ref="M76:M79"/>
    <mergeCell ref="N76:N79"/>
    <mergeCell ref="A76:A79"/>
    <mergeCell ref="B76:B79"/>
    <mergeCell ref="D76:D79"/>
    <mergeCell ref="F76:F79"/>
    <mergeCell ref="G76:G79"/>
    <mergeCell ref="H76:H79"/>
    <mergeCell ref="I76:I79"/>
    <mergeCell ref="J76:J79"/>
    <mergeCell ref="K76:K79"/>
  </mergeCells>
  <dataValidations count="9">
    <dataValidation allowBlank="1" showInputMessage="1" showErrorMessage="1" promptTitle="Categoría" prompt="En caso de ser necesario indique, el nombre de la etapa, categoría o fase, estas corresponden al agrupamiento de tareas, de las cuales esta compuesta el Plan de Acción. " sqref="D16 D23 D28 D39 D46 D50 N50 D56:D57 D60 D66 D72"/>
    <dataValidation allowBlank="1" showInputMessage="1" showErrorMessage="1" prompt="Corresponde al monto aprobado en el presupuesto para la ejecución del proyecto. Incluya la apropiación vigente por tarea." sqref="L16:M16 L50:M50 L56:M57 L60:M60 L66:M66 L72:M72 L76:M76"/>
    <dataValidation allowBlank="1" showInputMessage="1" showErrorMessage="1" prompt="Indique la actividad del objetivo específico por la cual esta financiada la tarea del Plan de Acción" sqref="K16 N16"/>
    <dataValidation allowBlank="1" showInputMessage="1" showErrorMessage="1" promptTitle="Fecha Final" prompt="Corresponde la fecha en la cual se prevé termine la tarea dentro del Plan de Acción y se obtenga el producto o entregable establecido." sqref="I16 I23"/>
    <dataValidation allowBlank="1" showInputMessage="1" showErrorMessage="1" promptTitle="Fecha Inicial" prompt="Corresponde la fecha en la cual se prevé comience la tarea dentro del Plan de Acción" sqref="H16 H23"/>
    <dataValidation allowBlank="1" showInputMessage="1" showErrorMessage="1" promptTitle="Responsable de la Categoría" prompt="Indique el nombre del responsable de aprobación de la categoría, dadas sus funciones. _x000a_Solo se puede asignar un aprobador por categoría." sqref="F16 F23:G23 F28:N28 F39 F46:N46 F50:K50 F56:K57 F66:K66 N56:N57 F60:K60 F72:K72"/>
    <dataValidation allowBlank="1" showInputMessage="1" showErrorMessage="1" promptTitle="Colaboradores" prompt="Indique la persona que apoya o entrega insumos para el cumplimiento de la tarea." sqref="G16"/>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G39:N39"/>
    <dataValidation allowBlank="1" showInputMessage="1" showErrorMessage="1" promptTitle="Nombre de la Tarea" prompt="Son los pasos o actividades a ejecutar en el plan de acción y que se pueden medir en tiempo de ejecución, producto entregable y presupuesto." sqref="E56:E57 E59:E60 E62:E65"/>
  </dataValidations>
  <pageMargins left="0.25" right="0.25" top="0.46666666666666667" bottom="0.38666666666666666" header="0.3" footer="0.3"/>
  <pageSetup paperSize="9" scale="40" fitToHeight="0" orientation="landscape" r:id="rId1"/>
  <rowBreaks count="2" manualBreakCount="2">
    <brk id="33" max="13" man="1"/>
    <brk id="53" max="13"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zoomScale="60" zoomScaleNormal="100" workbookViewId="0">
      <selection activeCell="L33" sqref="L33"/>
    </sheetView>
  </sheetViews>
  <sheetFormatPr baseColWidth="10" defaultRowHeight="15" x14ac:dyDescent="0.25"/>
  <cols>
    <col min="1" max="1" width="28" customWidth="1"/>
  </cols>
  <sheetData>
    <row r="1" spans="1:11" x14ac:dyDescent="0.25">
      <c r="A1" s="497"/>
      <c r="B1" s="1380" t="s">
        <v>1284</v>
      </c>
      <c r="C1" s="1380"/>
      <c r="D1" s="1380"/>
      <c r="E1" s="1380"/>
      <c r="F1" s="1380"/>
      <c r="G1" s="1380"/>
      <c r="H1" s="1380"/>
      <c r="I1" s="1380"/>
      <c r="J1" s="1380"/>
      <c r="K1" s="1380"/>
    </row>
    <row r="2" spans="1:11" ht="30" customHeight="1" x14ac:dyDescent="0.25">
      <c r="A2" s="497"/>
      <c r="B2" s="1380"/>
      <c r="C2" s="1380"/>
      <c r="D2" s="1380"/>
      <c r="E2" s="1380"/>
      <c r="F2" s="1380"/>
      <c r="G2" s="1380"/>
      <c r="H2" s="1380"/>
      <c r="I2" s="1380"/>
      <c r="J2" s="1380"/>
      <c r="K2" s="1380"/>
    </row>
    <row r="3" spans="1:11" x14ac:dyDescent="0.25">
      <c r="A3" s="497"/>
      <c r="B3" s="1380"/>
      <c r="C3" s="1380"/>
      <c r="D3" s="1380"/>
      <c r="E3" s="1380"/>
      <c r="F3" s="1380"/>
      <c r="G3" s="1380"/>
      <c r="H3" s="1380"/>
      <c r="I3" s="1380"/>
      <c r="J3" s="1380"/>
      <c r="K3" s="1380"/>
    </row>
    <row r="4" spans="1:11" ht="30" customHeight="1" x14ac:dyDescent="0.25">
      <c r="A4" s="497"/>
      <c r="B4" s="1380"/>
      <c r="C4" s="1380"/>
      <c r="D4" s="1380"/>
      <c r="E4" s="1380"/>
      <c r="F4" s="1380"/>
      <c r="G4" s="1380"/>
      <c r="H4" s="1380"/>
      <c r="I4" s="1380"/>
      <c r="J4" s="1380"/>
      <c r="K4" s="1380"/>
    </row>
    <row r="5" spans="1:11" x14ac:dyDescent="0.25">
      <c r="A5" s="497"/>
      <c r="B5" s="1380"/>
      <c r="C5" s="1380"/>
      <c r="D5" s="1380"/>
      <c r="E5" s="1380"/>
      <c r="F5" s="1380"/>
      <c r="G5" s="1380"/>
      <c r="H5" s="1380"/>
      <c r="I5" s="1380"/>
      <c r="J5" s="1380"/>
      <c r="K5" s="1380"/>
    </row>
    <row r="6" spans="1:11" ht="31.5" customHeight="1" thickBot="1" x14ac:dyDescent="0.3">
      <c r="A6" s="497"/>
      <c r="B6" s="1381"/>
      <c r="C6" s="1381"/>
      <c r="D6" s="1381"/>
      <c r="E6" s="1381"/>
      <c r="F6" s="1381"/>
      <c r="G6" s="1381"/>
      <c r="H6" s="1381"/>
      <c r="I6" s="1381"/>
      <c r="J6" s="1381"/>
      <c r="K6" s="1381"/>
    </row>
    <row r="7" spans="1:11" ht="30" customHeight="1" x14ac:dyDescent="0.25">
      <c r="A7" s="1374" t="s">
        <v>147</v>
      </c>
      <c r="B7" s="1375"/>
      <c r="C7" s="1375"/>
      <c r="D7" s="1375"/>
      <c r="E7" s="1375"/>
      <c r="F7" s="1375"/>
      <c r="G7" s="1375"/>
      <c r="H7" s="1375"/>
      <c r="I7" s="1375"/>
      <c r="J7" s="1375"/>
      <c r="K7" s="1376"/>
    </row>
    <row r="8" spans="1:11" x14ac:dyDescent="0.25">
      <c r="A8" s="1377"/>
      <c r="B8" s="1378"/>
      <c r="C8" s="1378"/>
      <c r="D8" s="1378"/>
      <c r="E8" s="1378"/>
      <c r="F8" s="1378"/>
      <c r="G8" s="1378"/>
      <c r="H8" s="1378"/>
      <c r="I8" s="1378"/>
      <c r="J8" s="1378"/>
      <c r="K8" s="1379"/>
    </row>
    <row r="9" spans="1:11" x14ac:dyDescent="0.25">
      <c r="A9" s="1377"/>
      <c r="B9" s="1378"/>
      <c r="C9" s="1378"/>
      <c r="D9" s="1378"/>
      <c r="E9" s="1378"/>
      <c r="F9" s="1378"/>
      <c r="G9" s="1378"/>
      <c r="H9" s="1378"/>
      <c r="I9" s="1378"/>
      <c r="J9" s="1378"/>
      <c r="K9" s="1379"/>
    </row>
    <row r="10" spans="1:11" x14ac:dyDescent="0.25">
      <c r="A10" s="1377"/>
      <c r="B10" s="1378"/>
      <c r="C10" s="1378"/>
      <c r="D10" s="1378"/>
      <c r="E10" s="1378"/>
      <c r="F10" s="1378"/>
      <c r="G10" s="1378"/>
      <c r="H10" s="1378"/>
      <c r="I10" s="1378"/>
      <c r="J10" s="1378"/>
      <c r="K10" s="1379"/>
    </row>
    <row r="11" spans="1:11" x14ac:dyDescent="0.25">
      <c r="A11" s="1377"/>
      <c r="B11" s="1378"/>
      <c r="C11" s="1378"/>
      <c r="D11" s="1378"/>
      <c r="E11" s="1378"/>
      <c r="F11" s="1378"/>
      <c r="G11" s="1378"/>
      <c r="H11" s="1378"/>
      <c r="I11" s="1378"/>
      <c r="J11" s="1378"/>
      <c r="K11" s="1379"/>
    </row>
    <row r="12" spans="1:11" x14ac:dyDescent="0.25">
      <c r="A12" s="1377"/>
      <c r="B12" s="1378"/>
      <c r="C12" s="1378"/>
      <c r="D12" s="1378"/>
      <c r="E12" s="1378"/>
      <c r="F12" s="1378"/>
      <c r="G12" s="1378"/>
      <c r="H12" s="1378"/>
      <c r="I12" s="1378"/>
      <c r="J12" s="1378"/>
      <c r="K12" s="1379"/>
    </row>
    <row r="13" spans="1:11" x14ac:dyDescent="0.25">
      <c r="A13" s="1377"/>
      <c r="B13" s="1378"/>
      <c r="C13" s="1378"/>
      <c r="D13" s="1378"/>
      <c r="E13" s="1378"/>
      <c r="F13" s="1378"/>
      <c r="G13" s="1378"/>
      <c r="H13" s="1378"/>
      <c r="I13" s="1378"/>
      <c r="J13" s="1378"/>
      <c r="K13" s="1379"/>
    </row>
    <row r="14" spans="1:11" x14ac:dyDescent="0.25">
      <c r="A14" s="1377"/>
      <c r="B14" s="1378"/>
      <c r="C14" s="1378"/>
      <c r="D14" s="1378"/>
      <c r="E14" s="1378"/>
      <c r="F14" s="1378"/>
      <c r="G14" s="1378"/>
      <c r="H14" s="1378"/>
      <c r="I14" s="1378"/>
      <c r="J14" s="1378"/>
      <c r="K14" s="1379"/>
    </row>
    <row r="15" spans="1:11" x14ac:dyDescent="0.25">
      <c r="A15" s="1377"/>
      <c r="B15" s="1378"/>
      <c r="C15" s="1378"/>
      <c r="D15" s="1378"/>
      <c r="E15" s="1378"/>
      <c r="F15" s="1378"/>
      <c r="G15" s="1378"/>
      <c r="H15" s="1378"/>
      <c r="I15" s="1378"/>
      <c r="J15" s="1378"/>
      <c r="K15" s="1379"/>
    </row>
    <row r="16" spans="1:11" x14ac:dyDescent="0.25">
      <c r="A16" s="498"/>
      <c r="B16" s="499"/>
      <c r="C16" s="499"/>
      <c r="D16" s="499"/>
      <c r="E16" s="499"/>
      <c r="F16" s="499"/>
      <c r="G16" s="499"/>
      <c r="H16" s="499"/>
      <c r="I16" s="499"/>
      <c r="J16" s="499"/>
      <c r="K16" s="500"/>
    </row>
    <row r="17" spans="1:11" x14ac:dyDescent="0.25">
      <c r="A17" s="498"/>
      <c r="B17" s="499"/>
      <c r="C17" s="499"/>
      <c r="D17" s="499"/>
      <c r="E17" s="499"/>
      <c r="F17" s="499"/>
      <c r="G17" s="499"/>
      <c r="H17" s="499"/>
      <c r="I17" s="499"/>
      <c r="J17" s="499"/>
      <c r="K17" s="500"/>
    </row>
    <row r="18" spans="1:11" x14ac:dyDescent="0.25">
      <c r="A18" s="498"/>
      <c r="B18" s="499"/>
      <c r="C18" s="499"/>
      <c r="D18" s="499"/>
      <c r="E18" s="499"/>
      <c r="F18" s="499"/>
      <c r="G18" s="499"/>
      <c r="H18" s="499"/>
      <c r="I18" s="499"/>
      <c r="J18" s="499"/>
      <c r="K18" s="500"/>
    </row>
    <row r="19" spans="1:11" x14ac:dyDescent="0.25">
      <c r="A19" s="498"/>
      <c r="B19" s="499"/>
      <c r="C19" s="499"/>
      <c r="D19" s="499"/>
      <c r="E19" s="499"/>
      <c r="F19" s="499"/>
      <c r="G19" s="499"/>
      <c r="H19" s="499"/>
      <c r="I19" s="499"/>
      <c r="J19" s="499"/>
      <c r="K19" s="500"/>
    </row>
    <row r="20" spans="1:11" x14ac:dyDescent="0.25">
      <c r="A20" s="498"/>
      <c r="B20" s="499"/>
      <c r="C20" s="499"/>
      <c r="D20" s="499"/>
      <c r="E20" s="499"/>
      <c r="F20" s="499"/>
      <c r="G20" s="499"/>
      <c r="H20" s="499"/>
      <c r="I20" s="499"/>
      <c r="J20" s="499"/>
      <c r="K20" s="500"/>
    </row>
    <row r="21" spans="1:11" x14ac:dyDescent="0.25">
      <c r="A21" s="498"/>
      <c r="B21" s="499"/>
      <c r="C21" s="499"/>
      <c r="D21" s="499"/>
      <c r="E21" s="499"/>
      <c r="F21" s="499"/>
      <c r="G21" s="499"/>
      <c r="H21" s="499"/>
      <c r="I21" s="499"/>
      <c r="J21" s="499"/>
      <c r="K21" s="500"/>
    </row>
    <row r="22" spans="1:11" x14ac:dyDescent="0.25">
      <c r="A22" s="498"/>
      <c r="B22" s="499"/>
      <c r="C22" s="499"/>
      <c r="D22" s="499"/>
      <c r="E22" s="499"/>
      <c r="F22" s="499"/>
      <c r="G22" s="499"/>
      <c r="H22" s="499"/>
      <c r="I22" s="499"/>
      <c r="J22" s="499"/>
      <c r="K22" s="500"/>
    </row>
    <row r="23" spans="1:11" x14ac:dyDescent="0.25">
      <c r="A23" s="498"/>
      <c r="B23" s="499"/>
      <c r="C23" s="499"/>
      <c r="D23" s="499"/>
      <c r="E23" s="499"/>
      <c r="F23" s="499"/>
      <c r="G23" s="499"/>
      <c r="H23" s="499"/>
      <c r="I23" s="499"/>
      <c r="J23" s="499"/>
      <c r="K23" s="500"/>
    </row>
    <row r="24" spans="1:11" x14ac:dyDescent="0.25">
      <c r="A24" s="498"/>
      <c r="B24" s="499"/>
      <c r="C24" s="499"/>
      <c r="D24" s="499"/>
      <c r="E24" s="499"/>
      <c r="F24" s="499"/>
      <c r="G24" s="499"/>
      <c r="H24" s="499"/>
      <c r="I24" s="499"/>
      <c r="J24" s="499"/>
      <c r="K24" s="500"/>
    </row>
    <row r="25" spans="1:11" ht="15.75" thickBot="1" x14ac:dyDescent="0.3">
      <c r="A25" s="501"/>
      <c r="B25" s="502"/>
      <c r="C25" s="502"/>
      <c r="D25" s="502"/>
      <c r="E25" s="502"/>
      <c r="F25" s="502"/>
      <c r="G25" s="502"/>
      <c r="H25" s="502"/>
      <c r="I25" s="502"/>
      <c r="J25" s="502"/>
      <c r="K25" s="503"/>
    </row>
  </sheetData>
  <mergeCells count="2">
    <mergeCell ref="A7:K15"/>
    <mergeCell ref="B1:K6"/>
  </mergeCells>
  <hyperlinks>
    <hyperlink ref="A7" r:id="rId1"/>
  </hyperlinks>
  <pageMargins left="0.7" right="0.7" top="0.75" bottom="0.75" header="0.3" footer="0.3"/>
  <pageSetup paperSize="9" scale="61"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showGridLines="0" view="pageBreakPreview" zoomScale="90" zoomScaleNormal="100" zoomScaleSheetLayoutView="90" workbookViewId="0">
      <selection sqref="A1:K4"/>
    </sheetView>
  </sheetViews>
  <sheetFormatPr baseColWidth="10" defaultRowHeight="15" x14ac:dyDescent="0.25"/>
  <cols>
    <col min="1" max="1" width="29.28515625" customWidth="1"/>
    <col min="2" max="2" width="34.42578125" style="474" customWidth="1"/>
    <col min="3" max="3" width="26.7109375" style="170" customWidth="1"/>
    <col min="4" max="4" width="18.28515625" style="171" customWidth="1"/>
    <col min="5" max="5" width="24.42578125" style="171" customWidth="1"/>
    <col min="6" max="6" width="23" style="171" customWidth="1"/>
    <col min="7" max="7" width="21.42578125" style="171" customWidth="1"/>
    <col min="8" max="8" width="20.7109375" style="171" customWidth="1"/>
    <col min="9" max="9" width="44.7109375" style="170" customWidth="1"/>
    <col min="10" max="10" width="21.85546875" style="473" customWidth="1"/>
    <col min="11" max="11" width="54.5703125" customWidth="1"/>
  </cols>
  <sheetData>
    <row r="1" spans="1:11" ht="36.75" customHeight="1" x14ac:dyDescent="0.25">
      <c r="A1" s="623" t="s">
        <v>1348</v>
      </c>
      <c r="B1" s="624"/>
      <c r="C1" s="624"/>
      <c r="D1" s="624"/>
      <c r="E1" s="624"/>
      <c r="F1" s="624"/>
      <c r="G1" s="624"/>
      <c r="H1" s="624"/>
      <c r="I1" s="624"/>
      <c r="J1" s="624"/>
      <c r="K1" s="624"/>
    </row>
    <row r="2" spans="1:11" ht="36.75" customHeight="1" x14ac:dyDescent="0.25">
      <c r="A2" s="624"/>
      <c r="B2" s="624"/>
      <c r="C2" s="624"/>
      <c r="D2" s="624"/>
      <c r="E2" s="624"/>
      <c r="F2" s="624"/>
      <c r="G2" s="624"/>
      <c r="H2" s="624"/>
      <c r="I2" s="624"/>
      <c r="J2" s="624"/>
      <c r="K2" s="624"/>
    </row>
    <row r="3" spans="1:11" ht="36.75" customHeight="1" x14ac:dyDescent="0.25">
      <c r="A3" s="624"/>
      <c r="B3" s="624"/>
      <c r="C3" s="624"/>
      <c r="D3" s="624"/>
      <c r="E3" s="624"/>
      <c r="F3" s="624"/>
      <c r="G3" s="624"/>
      <c r="H3" s="624"/>
      <c r="I3" s="624"/>
      <c r="J3" s="624"/>
      <c r="K3" s="624"/>
    </row>
    <row r="4" spans="1:11" ht="78" customHeight="1" x14ac:dyDescent="0.25">
      <c r="A4" s="624"/>
      <c r="B4" s="624"/>
      <c r="C4" s="624"/>
      <c r="D4" s="624"/>
      <c r="E4" s="624"/>
      <c r="F4" s="624"/>
      <c r="G4" s="624"/>
      <c r="H4" s="624"/>
      <c r="I4" s="624"/>
      <c r="J4" s="624"/>
      <c r="K4" s="624"/>
    </row>
    <row r="5" spans="1:11" s="170" customFormat="1" ht="15" customHeight="1" x14ac:dyDescent="0.25">
      <c r="A5" s="170" t="s">
        <v>1207</v>
      </c>
      <c r="B5" s="170" t="s">
        <v>1206</v>
      </c>
      <c r="C5" s="170" t="s">
        <v>750</v>
      </c>
      <c r="D5" s="170" t="s">
        <v>751</v>
      </c>
      <c r="E5" s="170" t="s">
        <v>752</v>
      </c>
      <c r="F5" s="170" t="s">
        <v>1205</v>
      </c>
      <c r="G5" s="170" t="s">
        <v>1204</v>
      </c>
      <c r="H5" s="170" t="s">
        <v>1203</v>
      </c>
      <c r="I5" s="170" t="s">
        <v>1202</v>
      </c>
      <c r="J5" s="481" t="s">
        <v>1201</v>
      </c>
      <c r="K5" s="170" t="s">
        <v>1200</v>
      </c>
    </row>
    <row r="6" spans="1:11" s="28" customFormat="1" ht="52.5" customHeight="1" x14ac:dyDescent="0.25">
      <c r="A6" s="28" t="s">
        <v>1169</v>
      </c>
      <c r="B6" s="28" t="s">
        <v>1199</v>
      </c>
      <c r="C6" s="170" t="s">
        <v>1150</v>
      </c>
      <c r="D6" s="483">
        <v>46023</v>
      </c>
      <c r="E6" s="483">
        <v>46387</v>
      </c>
      <c r="F6" s="482">
        <v>5.2600000000000001E-2</v>
      </c>
      <c r="G6" s="170" t="s">
        <v>162</v>
      </c>
      <c r="H6" s="170" t="s">
        <v>920</v>
      </c>
      <c r="I6" s="28" t="s">
        <v>1198</v>
      </c>
      <c r="J6" s="481"/>
      <c r="K6" s="170"/>
    </row>
    <row r="7" spans="1:11" s="28" customFormat="1" ht="100.5" customHeight="1" x14ac:dyDescent="0.25">
      <c r="A7" s="28" t="s">
        <v>1169</v>
      </c>
      <c r="B7" s="28" t="s">
        <v>1197</v>
      </c>
      <c r="C7" s="170" t="s">
        <v>1150</v>
      </c>
      <c r="D7" s="483">
        <v>46023</v>
      </c>
      <c r="E7" s="483">
        <v>46387</v>
      </c>
      <c r="F7" s="482">
        <v>5.2600000000000001E-2</v>
      </c>
      <c r="G7" s="170" t="s">
        <v>162</v>
      </c>
      <c r="H7" s="170" t="s">
        <v>920</v>
      </c>
      <c r="I7" s="28" t="s">
        <v>1196</v>
      </c>
      <c r="J7" s="481"/>
      <c r="K7" s="170"/>
    </row>
    <row r="8" spans="1:11" s="28" customFormat="1" ht="63" customHeight="1" x14ac:dyDescent="0.25">
      <c r="A8" s="28" t="s">
        <v>1169</v>
      </c>
      <c r="B8" s="28" t="s">
        <v>1195</v>
      </c>
      <c r="C8" s="170" t="s">
        <v>1150</v>
      </c>
      <c r="D8" s="483">
        <v>46023</v>
      </c>
      <c r="E8" s="483">
        <v>46387</v>
      </c>
      <c r="F8" s="482">
        <v>5.2600000000000001E-2</v>
      </c>
      <c r="G8" s="170" t="s">
        <v>162</v>
      </c>
      <c r="H8" s="170" t="s">
        <v>920</v>
      </c>
      <c r="I8" s="28" t="s">
        <v>1194</v>
      </c>
      <c r="J8" s="481"/>
      <c r="K8" s="170"/>
    </row>
    <row r="9" spans="1:11" s="28" customFormat="1" ht="60" customHeight="1" x14ac:dyDescent="0.25">
      <c r="A9" s="28" t="s">
        <v>1169</v>
      </c>
      <c r="B9" s="28" t="s">
        <v>1193</v>
      </c>
      <c r="C9" s="170" t="s">
        <v>1150</v>
      </c>
      <c r="D9" s="483">
        <v>46023</v>
      </c>
      <c r="E9" s="483">
        <v>46387</v>
      </c>
      <c r="F9" s="482">
        <v>5.2600000000000001E-2</v>
      </c>
      <c r="G9" s="170" t="s">
        <v>160</v>
      </c>
      <c r="H9" s="170" t="s">
        <v>920</v>
      </c>
      <c r="I9" s="28" t="s">
        <v>1192</v>
      </c>
      <c r="J9" s="481"/>
      <c r="K9" s="170"/>
    </row>
    <row r="10" spans="1:11" s="28" customFormat="1" ht="108.75" customHeight="1" x14ac:dyDescent="0.25">
      <c r="A10" s="28" t="s">
        <v>1169</v>
      </c>
      <c r="B10" s="28" t="s">
        <v>1190</v>
      </c>
      <c r="C10" s="170" t="s">
        <v>1150</v>
      </c>
      <c r="D10" s="483">
        <v>46023</v>
      </c>
      <c r="E10" s="483">
        <v>46387</v>
      </c>
      <c r="F10" s="482">
        <v>5.2600000000000001E-2</v>
      </c>
      <c r="G10" s="170" t="s">
        <v>161</v>
      </c>
      <c r="H10" s="170" t="s">
        <v>920</v>
      </c>
      <c r="I10" s="28" t="s">
        <v>1191</v>
      </c>
      <c r="J10" s="481"/>
      <c r="K10" s="170"/>
    </row>
    <row r="11" spans="1:11" s="28" customFormat="1" ht="72" customHeight="1" x14ac:dyDescent="0.25">
      <c r="A11" s="28" t="s">
        <v>1169</v>
      </c>
      <c r="B11" s="28" t="s">
        <v>1190</v>
      </c>
      <c r="C11" s="170" t="s">
        <v>1150</v>
      </c>
      <c r="D11" s="483">
        <v>46023</v>
      </c>
      <c r="E11" s="483">
        <v>46387</v>
      </c>
      <c r="F11" s="482">
        <v>5.2600000000000001E-2</v>
      </c>
      <c r="G11" s="170" t="s">
        <v>162</v>
      </c>
      <c r="H11" s="170" t="s">
        <v>920</v>
      </c>
      <c r="I11" s="28" t="s">
        <v>1189</v>
      </c>
      <c r="J11" s="481"/>
      <c r="K11" s="170"/>
    </row>
    <row r="12" spans="1:11" s="28" customFormat="1" ht="59.25" customHeight="1" x14ac:dyDescent="0.25">
      <c r="A12" s="28" t="s">
        <v>1169</v>
      </c>
      <c r="B12" s="28" t="s">
        <v>1188</v>
      </c>
      <c r="C12" s="170" t="s">
        <v>1150</v>
      </c>
      <c r="D12" s="483">
        <v>46023</v>
      </c>
      <c r="E12" s="483">
        <v>46387</v>
      </c>
      <c r="F12" s="482">
        <v>5.2600000000000001E-2</v>
      </c>
      <c r="G12" s="170" t="s">
        <v>162</v>
      </c>
      <c r="H12" s="170" t="s">
        <v>920</v>
      </c>
      <c r="I12" s="28" t="s">
        <v>1187</v>
      </c>
      <c r="J12" s="481"/>
      <c r="K12" s="170"/>
    </row>
    <row r="13" spans="1:11" s="28" customFormat="1" ht="76.5" customHeight="1" x14ac:dyDescent="0.25">
      <c r="A13" s="28" t="s">
        <v>1169</v>
      </c>
      <c r="B13" s="28" t="s">
        <v>1186</v>
      </c>
      <c r="C13" s="170" t="s">
        <v>1150</v>
      </c>
      <c r="D13" s="483">
        <v>46023</v>
      </c>
      <c r="E13" s="483">
        <v>46387</v>
      </c>
      <c r="F13" s="482">
        <v>5.2600000000000001E-2</v>
      </c>
      <c r="G13" s="170" t="s">
        <v>162</v>
      </c>
      <c r="H13" s="170" t="s">
        <v>920</v>
      </c>
      <c r="I13" s="28" t="s">
        <v>1185</v>
      </c>
      <c r="J13" s="481"/>
      <c r="K13" s="170"/>
    </row>
    <row r="14" spans="1:11" s="28" customFormat="1" ht="129" customHeight="1" x14ac:dyDescent="0.25">
      <c r="A14" s="28" t="s">
        <v>1169</v>
      </c>
      <c r="B14" s="28" t="s">
        <v>1184</v>
      </c>
      <c r="C14" s="170" t="s">
        <v>1150</v>
      </c>
      <c r="D14" s="483">
        <v>46023</v>
      </c>
      <c r="E14" s="483">
        <v>46387</v>
      </c>
      <c r="F14" s="482">
        <v>5.2600000000000001E-2</v>
      </c>
      <c r="G14" s="170" t="s">
        <v>162</v>
      </c>
      <c r="H14" s="170" t="s">
        <v>920</v>
      </c>
      <c r="I14" s="28" t="s">
        <v>1183</v>
      </c>
      <c r="J14" s="481"/>
      <c r="K14" s="170"/>
    </row>
    <row r="15" spans="1:11" s="28" customFormat="1" ht="74.25" customHeight="1" x14ac:dyDescent="0.25">
      <c r="A15" s="28" t="s">
        <v>1169</v>
      </c>
      <c r="B15" s="28" t="s">
        <v>1182</v>
      </c>
      <c r="C15" s="170" t="s">
        <v>1150</v>
      </c>
      <c r="D15" s="483">
        <v>46023</v>
      </c>
      <c r="E15" s="483">
        <v>46387</v>
      </c>
      <c r="F15" s="482">
        <v>5.2600000000000001E-2</v>
      </c>
      <c r="G15" s="170" t="s">
        <v>162</v>
      </c>
      <c r="H15" s="170" t="s">
        <v>920</v>
      </c>
      <c r="I15" s="28" t="s">
        <v>1181</v>
      </c>
      <c r="J15" s="481"/>
      <c r="K15" s="170"/>
    </row>
    <row r="16" spans="1:11" s="28" customFormat="1" ht="60" x14ac:dyDescent="0.25">
      <c r="A16" s="28" t="s">
        <v>1176</v>
      </c>
      <c r="B16" s="28" t="s">
        <v>1180</v>
      </c>
      <c r="C16" s="170" t="s">
        <v>420</v>
      </c>
      <c r="D16" s="483">
        <v>46023</v>
      </c>
      <c r="E16" s="483">
        <v>46387</v>
      </c>
      <c r="F16" s="482">
        <v>1.7600000000000001E-2</v>
      </c>
      <c r="G16" s="170" t="s">
        <v>161</v>
      </c>
      <c r="H16" s="170" t="s">
        <v>920</v>
      </c>
      <c r="I16" s="28" t="s">
        <v>1179</v>
      </c>
      <c r="J16" s="481"/>
      <c r="K16" s="170"/>
    </row>
    <row r="17" spans="1:11" s="28" customFormat="1" ht="60" x14ac:dyDescent="0.25">
      <c r="A17" s="28" t="s">
        <v>1176</v>
      </c>
      <c r="B17" s="28" t="s">
        <v>1178</v>
      </c>
      <c r="C17" s="170" t="s">
        <v>484</v>
      </c>
      <c r="D17" s="483">
        <v>46023</v>
      </c>
      <c r="E17" s="483">
        <v>46387</v>
      </c>
      <c r="F17" s="482">
        <v>1.7600000000000001E-2</v>
      </c>
      <c r="G17" s="170" t="s">
        <v>161</v>
      </c>
      <c r="H17" s="170" t="s">
        <v>920</v>
      </c>
      <c r="I17" s="28" t="s">
        <v>1177</v>
      </c>
      <c r="J17" s="481"/>
      <c r="K17" s="170"/>
    </row>
    <row r="18" spans="1:11" s="28" customFormat="1" ht="30" x14ac:dyDescent="0.25">
      <c r="A18" s="28" t="s">
        <v>1176</v>
      </c>
      <c r="B18" s="28" t="s">
        <v>1175</v>
      </c>
      <c r="C18" s="170" t="s">
        <v>1150</v>
      </c>
      <c r="D18" s="483">
        <v>46023</v>
      </c>
      <c r="E18" s="483">
        <v>46387</v>
      </c>
      <c r="F18" s="482">
        <v>1.7600000000000001E-2</v>
      </c>
      <c r="G18" s="170" t="s">
        <v>161</v>
      </c>
      <c r="H18" s="170" t="s">
        <v>920</v>
      </c>
      <c r="I18" s="170" t="s">
        <v>1174</v>
      </c>
      <c r="J18" s="481"/>
      <c r="K18" s="170"/>
    </row>
    <row r="19" spans="1:11" s="28" customFormat="1" ht="75" x14ac:dyDescent="0.25">
      <c r="A19" s="28" t="s">
        <v>754</v>
      </c>
      <c r="B19" s="28" t="s">
        <v>1173</v>
      </c>
      <c r="C19" s="170" t="s">
        <v>420</v>
      </c>
      <c r="D19" s="483">
        <v>46023</v>
      </c>
      <c r="E19" s="483">
        <v>46387</v>
      </c>
      <c r="F19" s="482">
        <v>5.2600000000000001E-2</v>
      </c>
      <c r="G19" s="170" t="s">
        <v>160</v>
      </c>
      <c r="H19" s="170" t="s">
        <v>920</v>
      </c>
      <c r="I19" s="28" t="s">
        <v>1172</v>
      </c>
      <c r="J19" s="481"/>
      <c r="K19" s="170"/>
    </row>
    <row r="20" spans="1:11" s="28" customFormat="1" ht="60" x14ac:dyDescent="0.25">
      <c r="A20" s="28" t="s">
        <v>1165</v>
      </c>
      <c r="B20" s="28" t="s">
        <v>1171</v>
      </c>
      <c r="C20" s="170" t="s">
        <v>1150</v>
      </c>
      <c r="D20" s="483">
        <v>46023</v>
      </c>
      <c r="E20" s="483">
        <v>46387</v>
      </c>
      <c r="F20" s="482">
        <v>5.2600000000000001E-2</v>
      </c>
      <c r="G20" s="170" t="s">
        <v>165</v>
      </c>
      <c r="H20" s="170" t="s">
        <v>920</v>
      </c>
      <c r="I20" s="28" t="s">
        <v>1170</v>
      </c>
      <c r="J20" s="481"/>
      <c r="K20" s="170"/>
    </row>
    <row r="21" spans="1:11" s="28" customFormat="1" ht="45" x14ac:dyDescent="0.25">
      <c r="A21" s="28" t="s">
        <v>1169</v>
      </c>
      <c r="B21" s="28" t="s">
        <v>1168</v>
      </c>
      <c r="C21" s="170" t="s">
        <v>1150</v>
      </c>
      <c r="D21" s="483">
        <v>46023</v>
      </c>
      <c r="E21" s="483">
        <v>46387</v>
      </c>
      <c r="F21" s="482">
        <v>5.2600000000000001E-2</v>
      </c>
      <c r="G21" s="170" t="s">
        <v>1167</v>
      </c>
      <c r="H21" s="170" t="s">
        <v>920</v>
      </c>
      <c r="I21" s="28" t="s">
        <v>1166</v>
      </c>
      <c r="J21" s="481"/>
      <c r="K21" s="170"/>
    </row>
    <row r="22" spans="1:11" s="28" customFormat="1" ht="45" x14ac:dyDescent="0.25">
      <c r="A22" s="28" t="s">
        <v>1165</v>
      </c>
      <c r="B22" s="28" t="s">
        <v>1164</v>
      </c>
      <c r="C22" s="170" t="s">
        <v>1150</v>
      </c>
      <c r="D22" s="483">
        <v>46023</v>
      </c>
      <c r="E22" s="483">
        <v>46387</v>
      </c>
      <c r="F22" s="482">
        <v>5.2600000000000001E-2</v>
      </c>
      <c r="G22" s="170" t="s">
        <v>165</v>
      </c>
      <c r="H22" s="170" t="s">
        <v>920</v>
      </c>
      <c r="I22" s="28" t="s">
        <v>1163</v>
      </c>
      <c r="J22" s="481"/>
      <c r="K22" s="170"/>
    </row>
    <row r="23" spans="1:11" s="28" customFormat="1" ht="45" x14ac:dyDescent="0.25">
      <c r="A23" s="28" t="s">
        <v>1162</v>
      </c>
      <c r="B23" s="28" t="s">
        <v>1161</v>
      </c>
      <c r="C23" s="170" t="s">
        <v>1150</v>
      </c>
      <c r="D23" s="483">
        <v>46023</v>
      </c>
      <c r="E23" s="483">
        <v>46387</v>
      </c>
      <c r="F23" s="482">
        <v>5.2600000000000001E-2</v>
      </c>
      <c r="G23" s="170" t="s">
        <v>160</v>
      </c>
      <c r="H23" s="170" t="s">
        <v>920</v>
      </c>
      <c r="I23" s="28" t="s">
        <v>1160</v>
      </c>
      <c r="J23" s="481"/>
      <c r="K23" s="170"/>
    </row>
    <row r="24" spans="1:11" s="28" customFormat="1" ht="60" x14ac:dyDescent="0.25">
      <c r="A24" s="28" t="s">
        <v>1159</v>
      </c>
      <c r="B24" s="28" t="s">
        <v>1154</v>
      </c>
      <c r="C24" s="170" t="s">
        <v>420</v>
      </c>
      <c r="D24" s="483">
        <v>46023</v>
      </c>
      <c r="E24" s="483">
        <v>46387</v>
      </c>
      <c r="F24" s="482">
        <v>1.77E-2</v>
      </c>
      <c r="G24" s="170" t="s">
        <v>165</v>
      </c>
      <c r="H24" s="170" t="s">
        <v>920</v>
      </c>
      <c r="I24" s="28" t="s">
        <v>1158</v>
      </c>
      <c r="J24" s="481"/>
      <c r="K24" s="170"/>
    </row>
    <row r="25" spans="1:11" s="28" customFormat="1" ht="60" x14ac:dyDescent="0.25">
      <c r="A25" s="28" t="s">
        <v>1157</v>
      </c>
      <c r="B25" s="28" t="s">
        <v>1154</v>
      </c>
      <c r="C25" s="170" t="s">
        <v>420</v>
      </c>
      <c r="D25" s="483">
        <v>46023</v>
      </c>
      <c r="E25" s="483">
        <v>46387</v>
      </c>
      <c r="F25" s="482">
        <v>1.77E-2</v>
      </c>
      <c r="G25" s="170" t="s">
        <v>165</v>
      </c>
      <c r="H25" s="170" t="s">
        <v>920</v>
      </c>
      <c r="I25" s="28" t="s">
        <v>1156</v>
      </c>
      <c r="J25" s="481"/>
      <c r="K25" s="170"/>
    </row>
    <row r="26" spans="1:11" s="28" customFormat="1" ht="60" x14ac:dyDescent="0.25">
      <c r="A26" s="28" t="s">
        <v>1155</v>
      </c>
      <c r="B26" s="28" t="s">
        <v>1154</v>
      </c>
      <c r="C26" s="170" t="s">
        <v>420</v>
      </c>
      <c r="D26" s="483">
        <v>46023</v>
      </c>
      <c r="E26" s="483">
        <v>46387</v>
      </c>
      <c r="F26" s="482">
        <v>1.7600000000000001E-2</v>
      </c>
      <c r="G26" s="170" t="s">
        <v>165</v>
      </c>
      <c r="H26" s="170" t="s">
        <v>920</v>
      </c>
      <c r="I26" s="28" t="s">
        <v>1153</v>
      </c>
      <c r="J26" s="481"/>
      <c r="K26" s="170"/>
    </row>
    <row r="27" spans="1:11" s="28" customFormat="1" ht="45" x14ac:dyDescent="0.25">
      <c r="A27" s="28" t="s">
        <v>1152</v>
      </c>
      <c r="B27" s="28" t="s">
        <v>1151</v>
      </c>
      <c r="C27" s="170" t="s">
        <v>1150</v>
      </c>
      <c r="D27" s="483">
        <v>46023</v>
      </c>
      <c r="E27" s="483">
        <v>46387</v>
      </c>
      <c r="F27" s="482">
        <v>5.2600000000000001E-2</v>
      </c>
      <c r="G27" s="170" t="s">
        <v>164</v>
      </c>
      <c r="H27" s="170" t="s">
        <v>920</v>
      </c>
      <c r="I27" s="28" t="s">
        <v>1149</v>
      </c>
      <c r="J27" s="481"/>
      <c r="K27" s="170"/>
    </row>
    <row r="28" spans="1:11" s="28" customFormat="1" ht="60" x14ac:dyDescent="0.25">
      <c r="A28" s="28" t="s">
        <v>1148</v>
      </c>
      <c r="B28" s="28" t="s">
        <v>1147</v>
      </c>
      <c r="C28" s="170" t="s">
        <v>420</v>
      </c>
      <c r="D28" s="483">
        <v>46023</v>
      </c>
      <c r="E28" s="483">
        <v>46387</v>
      </c>
      <c r="F28" s="482">
        <v>5.2600000000000001E-2</v>
      </c>
      <c r="G28" s="170" t="s">
        <v>922</v>
      </c>
      <c r="H28" s="170" t="s">
        <v>920</v>
      </c>
      <c r="I28" s="28" t="s">
        <v>1146</v>
      </c>
      <c r="J28" s="481"/>
      <c r="K28" s="170"/>
    </row>
    <row r="29" spans="1:11" s="26" customFormat="1" x14ac:dyDescent="0.25">
      <c r="A29" s="28"/>
      <c r="B29" s="28"/>
      <c r="C29" s="170"/>
      <c r="D29" s="171"/>
      <c r="E29" s="171"/>
      <c r="F29" s="473"/>
      <c r="G29" s="171"/>
      <c r="H29" s="171"/>
      <c r="I29" s="28"/>
      <c r="J29" s="473"/>
      <c r="K29" s="171"/>
    </row>
    <row r="30" spans="1:11" x14ac:dyDescent="0.25">
      <c r="A30" s="474"/>
      <c r="F30" s="473"/>
      <c r="K30" s="171"/>
    </row>
    <row r="31" spans="1:11" x14ac:dyDescent="0.25">
      <c r="A31" s="474"/>
      <c r="D31" s="480"/>
      <c r="E31" s="480"/>
      <c r="F31" s="473"/>
      <c r="K31" s="171"/>
    </row>
    <row r="32" spans="1:11" x14ac:dyDescent="0.25">
      <c r="A32" s="474"/>
      <c r="F32" s="473"/>
      <c r="K32" s="171"/>
    </row>
    <row r="33" spans="1:11" x14ac:dyDescent="0.25">
      <c r="A33" s="474"/>
      <c r="D33" s="480"/>
      <c r="E33" s="480"/>
      <c r="F33" s="473"/>
      <c r="K33" s="171"/>
    </row>
    <row r="35" spans="1:11" ht="15.75" x14ac:dyDescent="0.25">
      <c r="A35" s="630"/>
      <c r="B35" s="630"/>
      <c r="C35" s="630"/>
      <c r="D35" s="630"/>
      <c r="E35" s="630"/>
      <c r="F35" s="479">
        <f>SUM(Tabla1[PONDERACIÓN DE CUMPLIMIENTO])</f>
        <v>0.99999999999999967</v>
      </c>
      <c r="G35" s="627" t="s">
        <v>866</v>
      </c>
      <c r="H35" s="628"/>
      <c r="I35" s="629"/>
      <c r="J35" s="478">
        <f>SUMPRODUCT($F$6:$F$33,$J$6:$J$33)</f>
        <v>0</v>
      </c>
      <c r="K35" s="477"/>
    </row>
    <row r="36" spans="1:11" ht="15.75" x14ac:dyDescent="0.25">
      <c r="A36" s="625" t="s">
        <v>1145</v>
      </c>
      <c r="B36" s="625"/>
      <c r="C36" s="625"/>
      <c r="D36" s="625"/>
      <c r="E36" s="625"/>
      <c r="F36" s="625"/>
      <c r="G36" s="625"/>
      <c r="H36" s="625"/>
      <c r="I36" s="625"/>
      <c r="J36" s="625"/>
      <c r="K36" s="625"/>
    </row>
    <row r="37" spans="1:11" ht="101.25" customHeight="1" x14ac:dyDescent="0.25">
      <c r="A37" s="631" t="s">
        <v>755</v>
      </c>
      <c r="B37" s="631"/>
      <c r="C37" s="631"/>
      <c r="D37" s="631"/>
      <c r="E37" s="631"/>
      <c r="F37" s="631"/>
      <c r="G37" s="631"/>
      <c r="H37" s="631"/>
      <c r="I37" s="631"/>
      <c r="J37" s="631"/>
      <c r="K37" s="631"/>
    </row>
    <row r="38" spans="1:11" ht="15.75" x14ac:dyDescent="0.25">
      <c r="A38" s="625" t="s">
        <v>1144</v>
      </c>
      <c r="B38" s="625"/>
      <c r="C38" s="625"/>
      <c r="D38" s="625"/>
      <c r="E38" s="625"/>
      <c r="F38" s="625"/>
      <c r="G38" s="625"/>
      <c r="H38" s="625"/>
      <c r="I38" s="625"/>
      <c r="J38" s="625"/>
      <c r="K38" s="625"/>
    </row>
    <row r="39" spans="1:11" ht="15.75" customHeight="1" x14ac:dyDescent="0.25">
      <c r="A39" s="476" t="s">
        <v>416</v>
      </c>
      <c r="B39" s="626" t="s">
        <v>756</v>
      </c>
      <c r="C39" s="626"/>
      <c r="D39" s="626"/>
      <c r="E39" s="626"/>
      <c r="F39" s="626"/>
      <c r="G39" s="626"/>
      <c r="H39" s="626"/>
      <c r="I39" s="626"/>
      <c r="J39" s="626"/>
      <c r="K39" s="626"/>
    </row>
    <row r="44" spans="1:11" x14ac:dyDescent="0.25">
      <c r="F44" s="475"/>
    </row>
  </sheetData>
  <mergeCells count="7">
    <mergeCell ref="A1:K4"/>
    <mergeCell ref="A38:K38"/>
    <mergeCell ref="B39:K39"/>
    <mergeCell ref="A36:K36"/>
    <mergeCell ref="G35:I35"/>
    <mergeCell ref="A35:E35"/>
    <mergeCell ref="A37:K37"/>
  </mergeCells>
  <dataValidations count="1">
    <dataValidation type="list" allowBlank="1" showInputMessage="1" showErrorMessage="1" sqref="C6:C23">
      <formula1>"Mensual, Trimestral, cuatrimestral, Semestral, Anual"</formula1>
    </dataValidation>
  </dataValidations>
  <pageMargins left="0.7" right="0.7" top="0.75" bottom="0.75" header="0.3" footer="0.3"/>
  <pageSetup scale="28"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9"/>
  <sheetViews>
    <sheetView view="pageBreakPreview" topLeftCell="A4" zoomScale="60" zoomScaleNormal="70" workbookViewId="0">
      <selection activeCell="E14" sqref="E14"/>
    </sheetView>
  </sheetViews>
  <sheetFormatPr baseColWidth="10" defaultColWidth="11.42578125" defaultRowHeight="15" x14ac:dyDescent="0.25"/>
  <cols>
    <col min="1" max="1" width="18" style="268" customWidth="1"/>
    <col min="2" max="3" width="28.5703125" style="268" customWidth="1"/>
    <col min="4" max="4" width="22.7109375" style="268" customWidth="1"/>
    <col min="5" max="5" width="16.7109375" style="268" customWidth="1"/>
    <col min="6" max="6" width="18.42578125" style="268" customWidth="1"/>
    <col min="7" max="7" width="25" style="269" customWidth="1"/>
    <col min="8" max="8" width="25.28515625" style="268" customWidth="1"/>
    <col min="9" max="9" width="25.7109375" style="268" customWidth="1"/>
    <col min="10" max="10" width="18.28515625" style="268" hidden="1" customWidth="1"/>
    <col min="11" max="11" width="30.85546875" style="268" hidden="1" customWidth="1"/>
    <col min="12" max="12" width="26" style="268" hidden="1" customWidth="1"/>
    <col min="13" max="13" width="28" style="268" hidden="1" customWidth="1"/>
    <col min="14" max="14" width="25" style="268" hidden="1" customWidth="1"/>
    <col min="15" max="15" width="47.140625" style="268" hidden="1" customWidth="1"/>
    <col min="16" max="16384" width="11.42578125" style="268"/>
  </cols>
  <sheetData>
    <row r="1" spans="1:15" ht="24" hidden="1" customHeight="1" x14ac:dyDescent="0.35">
      <c r="B1" s="636" t="s">
        <v>934</v>
      </c>
      <c r="C1" s="637"/>
      <c r="D1" s="637"/>
      <c r="E1" s="637"/>
      <c r="F1" s="637"/>
      <c r="G1" s="637"/>
      <c r="H1" s="637"/>
      <c r="I1" s="638"/>
      <c r="J1" s="357"/>
    </row>
    <row r="2" spans="1:15" ht="15" hidden="1" customHeight="1" x14ac:dyDescent="0.35">
      <c r="B2" s="639"/>
      <c r="C2" s="640"/>
      <c r="D2" s="640"/>
      <c r="E2" s="640"/>
      <c r="F2" s="640"/>
      <c r="G2" s="640"/>
      <c r="H2" s="640"/>
      <c r="I2" s="641"/>
      <c r="J2" s="357"/>
    </row>
    <row r="3" spans="1:15" ht="15" hidden="1" customHeight="1" x14ac:dyDescent="0.35">
      <c r="B3" s="642"/>
      <c r="C3" s="643"/>
      <c r="D3" s="643"/>
      <c r="E3" s="643"/>
      <c r="F3" s="643"/>
      <c r="G3" s="643"/>
      <c r="H3" s="643"/>
      <c r="I3" s="644"/>
      <c r="J3" s="357"/>
    </row>
    <row r="4" spans="1:15" ht="173.25" customHeight="1" x14ac:dyDescent="0.25">
      <c r="B4" s="534"/>
      <c r="C4" s="634" t="s">
        <v>1347</v>
      </c>
      <c r="D4" s="635"/>
      <c r="E4" s="635"/>
      <c r="F4" s="635"/>
      <c r="G4" s="635"/>
      <c r="H4" s="635"/>
      <c r="I4" s="635"/>
      <c r="J4" s="635"/>
      <c r="K4" s="635"/>
      <c r="L4" s="635"/>
      <c r="M4" s="635"/>
      <c r="N4" s="635"/>
      <c r="O4" s="635"/>
    </row>
    <row r="5" spans="1:15" ht="64.5" customHeight="1" x14ac:dyDescent="0.25">
      <c r="B5" s="535"/>
      <c r="C5" s="635"/>
      <c r="D5" s="635"/>
      <c r="E5" s="635"/>
      <c r="F5" s="635"/>
      <c r="G5" s="635"/>
      <c r="H5" s="635"/>
      <c r="I5" s="635"/>
      <c r="J5" s="635"/>
      <c r="K5" s="635"/>
      <c r="L5" s="635"/>
      <c r="M5" s="635"/>
      <c r="N5" s="635"/>
      <c r="O5" s="635"/>
    </row>
    <row r="6" spans="1:15" ht="19.5" hidden="1" customHeight="1" x14ac:dyDescent="0.25">
      <c r="A6" s="530"/>
      <c r="B6" s="521"/>
      <c r="C6" s="635"/>
      <c r="D6" s="635"/>
      <c r="E6" s="635"/>
      <c r="F6" s="635"/>
      <c r="G6" s="635"/>
      <c r="H6" s="635"/>
      <c r="I6" s="635"/>
      <c r="J6" s="635"/>
      <c r="K6" s="635"/>
      <c r="L6" s="635"/>
      <c r="M6" s="635"/>
      <c r="N6" s="635"/>
      <c r="O6" s="635"/>
    </row>
    <row r="7" spans="1:15" ht="39.75" hidden="1" customHeight="1" x14ac:dyDescent="0.25">
      <c r="A7" s="530"/>
      <c r="B7" s="521"/>
      <c r="C7" s="522"/>
      <c r="D7" s="531"/>
      <c r="E7" s="532"/>
      <c r="F7" s="532"/>
      <c r="G7" s="532"/>
      <c r="H7" s="532"/>
      <c r="I7" s="532"/>
      <c r="J7" s="533"/>
      <c r="K7" s="533"/>
      <c r="L7" s="533"/>
      <c r="M7" s="533"/>
      <c r="N7" s="533"/>
      <c r="O7" s="533"/>
    </row>
    <row r="8" spans="1:15" ht="39.75" hidden="1" customHeight="1" x14ac:dyDescent="0.25">
      <c r="A8" s="530"/>
      <c r="B8" s="521"/>
      <c r="C8" s="522"/>
      <c r="D8" s="531"/>
      <c r="E8" s="532"/>
      <c r="F8" s="532"/>
      <c r="G8" s="532"/>
      <c r="H8" s="532"/>
      <c r="I8" s="532"/>
      <c r="J8" s="533"/>
      <c r="K8" s="533"/>
      <c r="L8" s="533"/>
      <c r="M8" s="533"/>
      <c r="N8" s="533"/>
      <c r="O8" s="533"/>
    </row>
    <row r="9" spans="1:15" ht="39.75" hidden="1" customHeight="1" x14ac:dyDescent="0.25">
      <c r="A9" s="530"/>
      <c r="B9" s="521"/>
      <c r="C9" s="522"/>
      <c r="D9" s="531"/>
      <c r="E9" s="532"/>
      <c r="F9" s="532"/>
      <c r="G9" s="532"/>
      <c r="H9" s="532"/>
      <c r="I9" s="532"/>
      <c r="J9" s="533"/>
      <c r="K9" s="533"/>
      <c r="L9" s="533"/>
      <c r="M9" s="533"/>
      <c r="N9" s="533"/>
      <c r="O9" s="533"/>
    </row>
    <row r="10" spans="1:15" ht="30" x14ac:dyDescent="0.25">
      <c r="A10" s="356" t="s">
        <v>933</v>
      </c>
      <c r="B10" s="356" t="s">
        <v>932</v>
      </c>
      <c r="C10" s="355" t="s">
        <v>931</v>
      </c>
      <c r="D10" s="352" t="s">
        <v>930</v>
      </c>
      <c r="E10" s="352" t="s">
        <v>751</v>
      </c>
      <c r="F10" s="352" t="s">
        <v>752</v>
      </c>
      <c r="G10" s="354" t="s">
        <v>929</v>
      </c>
      <c r="H10" s="353" t="s">
        <v>186</v>
      </c>
      <c r="I10" s="352" t="s">
        <v>753</v>
      </c>
      <c r="J10" s="352" t="s">
        <v>928</v>
      </c>
      <c r="K10" s="352" t="s">
        <v>927</v>
      </c>
      <c r="L10" s="352" t="s">
        <v>926</v>
      </c>
      <c r="M10" s="352" t="s">
        <v>925</v>
      </c>
      <c r="N10" s="352" t="s">
        <v>924</v>
      </c>
      <c r="O10" s="352" t="s">
        <v>190</v>
      </c>
    </row>
    <row r="11" spans="1:15" ht="103.5" customHeight="1" x14ac:dyDescent="0.25">
      <c r="A11" s="1401" t="s">
        <v>923</v>
      </c>
      <c r="B11" s="293" t="s">
        <v>150</v>
      </c>
      <c r="C11" s="1384" t="s">
        <v>151</v>
      </c>
      <c r="D11" s="289" t="s">
        <v>152</v>
      </c>
      <c r="E11" s="288">
        <v>46054</v>
      </c>
      <c r="F11" s="288">
        <v>46356</v>
      </c>
      <c r="G11" s="293">
        <v>1</v>
      </c>
      <c r="H11" s="351" t="s">
        <v>922</v>
      </c>
      <c r="I11" s="350" t="s">
        <v>867</v>
      </c>
      <c r="J11" s="350"/>
      <c r="K11" s="349"/>
      <c r="L11" s="349"/>
      <c r="M11" s="349"/>
      <c r="N11" s="349"/>
      <c r="O11" s="349"/>
    </row>
    <row r="12" spans="1:15" ht="103.5" customHeight="1" x14ac:dyDescent="0.25">
      <c r="A12" s="1401"/>
      <c r="B12" s="293" t="s">
        <v>153</v>
      </c>
      <c r="C12" s="1384" t="s">
        <v>151</v>
      </c>
      <c r="D12" s="289" t="s">
        <v>152</v>
      </c>
      <c r="E12" s="288">
        <v>46054</v>
      </c>
      <c r="F12" s="288">
        <v>46356</v>
      </c>
      <c r="G12" s="293">
        <v>1</v>
      </c>
      <c r="H12" s="348" t="s">
        <v>921</v>
      </c>
      <c r="I12" s="285" t="s">
        <v>867</v>
      </c>
      <c r="J12" s="285"/>
      <c r="K12" s="284"/>
      <c r="L12" s="284"/>
      <c r="M12" s="292"/>
      <c r="N12" s="292"/>
      <c r="O12" s="292"/>
    </row>
    <row r="13" spans="1:15" ht="102.75" customHeight="1" x14ac:dyDescent="0.25">
      <c r="A13" s="1401"/>
      <c r="B13" s="293" t="s">
        <v>18</v>
      </c>
      <c r="C13" s="1384" t="s">
        <v>151</v>
      </c>
      <c r="D13" s="289" t="s">
        <v>152</v>
      </c>
      <c r="E13" s="288">
        <v>46054</v>
      </c>
      <c r="F13" s="288">
        <v>46356</v>
      </c>
      <c r="G13" s="293">
        <v>1</v>
      </c>
      <c r="H13" s="348" t="s">
        <v>920</v>
      </c>
      <c r="I13" s="285" t="s">
        <v>867</v>
      </c>
      <c r="J13" s="285"/>
      <c r="K13" s="284"/>
      <c r="L13" s="284"/>
      <c r="M13" s="284"/>
      <c r="N13" s="284"/>
      <c r="O13" s="284"/>
    </row>
    <row r="14" spans="1:15" ht="102" customHeight="1" x14ac:dyDescent="0.25">
      <c r="A14" s="1401"/>
      <c r="B14" s="293" t="s">
        <v>154</v>
      </c>
      <c r="C14" s="1384" t="s">
        <v>151</v>
      </c>
      <c r="D14" s="289" t="s">
        <v>152</v>
      </c>
      <c r="E14" s="288">
        <v>46054</v>
      </c>
      <c r="F14" s="288">
        <v>46356</v>
      </c>
      <c r="G14" s="299">
        <v>1</v>
      </c>
      <c r="H14" s="347" t="s">
        <v>919</v>
      </c>
      <c r="I14" s="285" t="s">
        <v>867</v>
      </c>
      <c r="J14" s="285"/>
      <c r="K14" s="284"/>
      <c r="L14" s="284"/>
      <c r="M14" s="284"/>
      <c r="N14" s="284"/>
      <c r="O14" s="284"/>
    </row>
    <row r="15" spans="1:15" ht="102" customHeight="1" x14ac:dyDescent="0.25">
      <c r="A15" s="1402"/>
      <c r="B15" s="333" t="s">
        <v>898</v>
      </c>
      <c r="C15" s="1385" t="s">
        <v>918</v>
      </c>
      <c r="D15" s="334" t="s">
        <v>156</v>
      </c>
      <c r="E15" s="344">
        <v>46097</v>
      </c>
      <c r="F15" s="344">
        <v>46101</v>
      </c>
      <c r="G15" s="343">
        <v>1</v>
      </c>
      <c r="H15" s="343" t="s">
        <v>914</v>
      </c>
      <c r="I15" s="342" t="s">
        <v>913</v>
      </c>
      <c r="J15" s="285"/>
      <c r="K15" s="284"/>
      <c r="L15" s="284"/>
      <c r="M15" s="284"/>
      <c r="N15" s="284"/>
      <c r="O15" s="284"/>
    </row>
    <row r="16" spans="1:15" ht="102" customHeight="1" x14ac:dyDescent="0.25">
      <c r="A16" s="1402"/>
      <c r="B16" s="333" t="s">
        <v>898</v>
      </c>
      <c r="C16" s="1386" t="s">
        <v>917</v>
      </c>
      <c r="D16" s="346" t="s">
        <v>156</v>
      </c>
      <c r="E16" s="345">
        <v>46209</v>
      </c>
      <c r="F16" s="330">
        <v>46265</v>
      </c>
      <c r="G16" s="329">
        <v>1</v>
      </c>
      <c r="H16" s="329" t="s">
        <v>916</v>
      </c>
      <c r="I16" s="342" t="s">
        <v>913</v>
      </c>
      <c r="J16" s="285"/>
      <c r="K16" s="284"/>
      <c r="L16" s="284"/>
      <c r="M16" s="284"/>
      <c r="N16" s="284"/>
      <c r="O16" s="284"/>
    </row>
    <row r="17" spans="1:15" ht="102" customHeight="1" x14ac:dyDescent="0.25">
      <c r="A17" s="1402"/>
      <c r="B17" s="333" t="s">
        <v>898</v>
      </c>
      <c r="C17" s="1387" t="s">
        <v>915</v>
      </c>
      <c r="D17" s="334" t="s">
        <v>156</v>
      </c>
      <c r="E17" s="344">
        <v>46153</v>
      </c>
      <c r="F17" s="331">
        <v>46157</v>
      </c>
      <c r="G17" s="329">
        <v>1</v>
      </c>
      <c r="H17" s="343" t="s">
        <v>914</v>
      </c>
      <c r="I17" s="342" t="s">
        <v>913</v>
      </c>
      <c r="J17" s="285"/>
      <c r="K17" s="284"/>
      <c r="L17" s="284"/>
      <c r="M17" s="284"/>
      <c r="N17" s="284"/>
      <c r="O17" s="284"/>
    </row>
    <row r="18" spans="1:15" ht="102" customHeight="1" x14ac:dyDescent="0.25">
      <c r="A18" s="1402"/>
      <c r="B18" s="333" t="s">
        <v>898</v>
      </c>
      <c r="C18" s="1388" t="s">
        <v>912</v>
      </c>
      <c r="D18" s="337" t="s">
        <v>156</v>
      </c>
      <c r="E18" s="339">
        <v>46083</v>
      </c>
      <c r="F18" s="340">
        <v>46093</v>
      </c>
      <c r="G18" s="286">
        <v>1</v>
      </c>
      <c r="H18" s="286" t="s">
        <v>911</v>
      </c>
      <c r="I18" s="329" t="s">
        <v>895</v>
      </c>
      <c r="J18" s="285"/>
      <c r="K18" s="284"/>
      <c r="L18" s="284"/>
      <c r="M18" s="284"/>
      <c r="N18" s="284"/>
      <c r="O18" s="284"/>
    </row>
    <row r="19" spans="1:15" ht="102" customHeight="1" x14ac:dyDescent="0.25">
      <c r="A19" s="1402"/>
      <c r="B19" s="333" t="s">
        <v>898</v>
      </c>
      <c r="C19" s="1389" t="s">
        <v>910</v>
      </c>
      <c r="D19" s="286" t="s">
        <v>156</v>
      </c>
      <c r="E19" s="341">
        <v>46182</v>
      </c>
      <c r="F19" s="340">
        <v>46185</v>
      </c>
      <c r="G19" s="286">
        <v>1</v>
      </c>
      <c r="H19" s="308" t="s">
        <v>909</v>
      </c>
      <c r="I19" s="329" t="s">
        <v>908</v>
      </c>
      <c r="J19" s="285"/>
      <c r="K19" s="284"/>
      <c r="L19" s="284"/>
      <c r="M19" s="284"/>
      <c r="N19" s="284"/>
      <c r="O19" s="284"/>
    </row>
    <row r="20" spans="1:15" ht="102" customHeight="1" x14ac:dyDescent="0.25">
      <c r="A20" s="1402"/>
      <c r="B20" s="333" t="s">
        <v>898</v>
      </c>
      <c r="C20" s="1390" t="s">
        <v>907</v>
      </c>
      <c r="D20" s="286" t="s">
        <v>906</v>
      </c>
      <c r="E20" s="339">
        <v>46239</v>
      </c>
      <c r="F20" s="338">
        <v>46240</v>
      </c>
      <c r="G20" s="337">
        <v>1</v>
      </c>
      <c r="H20" s="336" t="s">
        <v>905</v>
      </c>
      <c r="I20" s="329" t="s">
        <v>904</v>
      </c>
      <c r="J20" s="285"/>
      <c r="K20" s="284"/>
      <c r="L20" s="284"/>
      <c r="M20" s="284"/>
      <c r="N20" s="284"/>
      <c r="O20" s="284"/>
    </row>
    <row r="21" spans="1:15" ht="102" customHeight="1" x14ac:dyDescent="0.25">
      <c r="A21" s="1402"/>
      <c r="B21" s="333" t="s">
        <v>898</v>
      </c>
      <c r="C21" s="1391" t="s">
        <v>903</v>
      </c>
      <c r="D21" s="335" t="s">
        <v>902</v>
      </c>
      <c r="E21" s="331">
        <v>46082</v>
      </c>
      <c r="F21" s="330">
        <v>46174</v>
      </c>
      <c r="G21" s="329">
        <v>1</v>
      </c>
      <c r="H21" s="329" t="s">
        <v>901</v>
      </c>
      <c r="I21" s="329" t="s">
        <v>895</v>
      </c>
      <c r="J21" s="285"/>
      <c r="K21" s="284"/>
      <c r="L21" s="284"/>
      <c r="M21" s="284"/>
      <c r="N21" s="284"/>
      <c r="O21" s="284"/>
    </row>
    <row r="22" spans="1:15" ht="102" customHeight="1" x14ac:dyDescent="0.25">
      <c r="A22" s="1402"/>
      <c r="B22" s="333" t="s">
        <v>898</v>
      </c>
      <c r="C22" s="1387" t="s">
        <v>900</v>
      </c>
      <c r="D22" s="334" t="s">
        <v>156</v>
      </c>
      <c r="E22" s="331">
        <v>46054</v>
      </c>
      <c r="F22" s="330">
        <v>46173</v>
      </c>
      <c r="G22" s="329">
        <v>1</v>
      </c>
      <c r="H22" s="329" t="s">
        <v>896</v>
      </c>
      <c r="I22" s="329" t="s">
        <v>895</v>
      </c>
      <c r="J22" s="285"/>
      <c r="K22" s="284"/>
      <c r="L22" s="284"/>
      <c r="M22" s="284"/>
      <c r="N22" s="284"/>
      <c r="O22" s="284"/>
    </row>
    <row r="23" spans="1:15" ht="100.5" customHeight="1" x14ac:dyDescent="0.25">
      <c r="A23" s="1401" t="s">
        <v>899</v>
      </c>
      <c r="B23" s="333" t="s">
        <v>898</v>
      </c>
      <c r="C23" s="1392" t="s">
        <v>897</v>
      </c>
      <c r="D23" s="332" t="s">
        <v>156</v>
      </c>
      <c r="E23" s="331">
        <v>46054</v>
      </c>
      <c r="F23" s="330">
        <v>46173</v>
      </c>
      <c r="G23" s="329">
        <v>1</v>
      </c>
      <c r="H23" s="329" t="s">
        <v>896</v>
      </c>
      <c r="I23" s="329" t="s">
        <v>895</v>
      </c>
      <c r="J23" s="287"/>
      <c r="K23" s="314"/>
      <c r="L23" s="287"/>
      <c r="M23" s="311"/>
      <c r="N23" s="311"/>
      <c r="O23" s="311"/>
    </row>
    <row r="24" spans="1:15" ht="75" customHeight="1" x14ac:dyDescent="0.25">
      <c r="A24" s="1401"/>
      <c r="B24" s="328" t="s">
        <v>155</v>
      </c>
      <c r="C24" s="1393" t="s">
        <v>894</v>
      </c>
      <c r="D24" s="326" t="s">
        <v>891</v>
      </c>
      <c r="E24" s="327" t="s">
        <v>890</v>
      </c>
      <c r="F24" s="327" t="s">
        <v>890</v>
      </c>
      <c r="G24" s="326">
        <v>2</v>
      </c>
      <c r="H24" s="326" t="s">
        <v>155</v>
      </c>
      <c r="I24" s="287" t="s">
        <v>867</v>
      </c>
      <c r="J24" s="287"/>
      <c r="K24" s="325"/>
      <c r="L24" s="328"/>
      <c r="M24" s="300"/>
      <c r="N24" s="324"/>
      <c r="O24" s="284"/>
    </row>
    <row r="25" spans="1:15" ht="90.75" customHeight="1" x14ac:dyDescent="0.25">
      <c r="A25" s="1401"/>
      <c r="B25" s="328" t="s">
        <v>155</v>
      </c>
      <c r="C25" s="1393" t="s">
        <v>893</v>
      </c>
      <c r="D25" s="326" t="s">
        <v>891</v>
      </c>
      <c r="E25" s="327" t="s">
        <v>890</v>
      </c>
      <c r="F25" s="327" t="s">
        <v>890</v>
      </c>
      <c r="G25" s="326">
        <v>2</v>
      </c>
      <c r="H25" s="326" t="s">
        <v>155</v>
      </c>
      <c r="I25" s="287" t="s">
        <v>867</v>
      </c>
      <c r="J25" s="287"/>
      <c r="K25" s="325"/>
      <c r="L25" s="328"/>
      <c r="M25" s="300"/>
      <c r="N25" s="324"/>
      <c r="O25" s="284"/>
    </row>
    <row r="26" spans="1:15" ht="90.75" customHeight="1" x14ac:dyDescent="0.25">
      <c r="A26" s="1401"/>
      <c r="B26" s="328" t="s">
        <v>155</v>
      </c>
      <c r="C26" s="1393" t="s">
        <v>892</v>
      </c>
      <c r="D26" s="326" t="s">
        <v>891</v>
      </c>
      <c r="E26" s="327" t="s">
        <v>890</v>
      </c>
      <c r="F26" s="327" t="s">
        <v>890</v>
      </c>
      <c r="G26" s="326">
        <v>2</v>
      </c>
      <c r="H26" s="326" t="s">
        <v>155</v>
      </c>
      <c r="I26" s="287" t="s">
        <v>867</v>
      </c>
      <c r="J26" s="287"/>
      <c r="K26" s="325"/>
      <c r="L26" s="300"/>
      <c r="M26" s="300"/>
      <c r="N26" s="324"/>
      <c r="O26" s="284"/>
    </row>
    <row r="27" spans="1:15" ht="94.5" customHeight="1" x14ac:dyDescent="0.25">
      <c r="A27" s="1401"/>
      <c r="B27" s="308" t="s">
        <v>157</v>
      </c>
      <c r="C27" s="1394" t="s">
        <v>889</v>
      </c>
      <c r="D27" s="287" t="s">
        <v>156</v>
      </c>
      <c r="E27" s="310">
        <v>46023</v>
      </c>
      <c r="F27" s="310">
        <v>46203</v>
      </c>
      <c r="G27" s="287">
        <v>1</v>
      </c>
      <c r="H27" s="309" t="s">
        <v>157</v>
      </c>
      <c r="I27" s="287" t="s">
        <v>867</v>
      </c>
      <c r="J27" s="287"/>
      <c r="K27" s="325"/>
      <c r="L27" s="300"/>
      <c r="M27" s="300"/>
      <c r="N27" s="324"/>
      <c r="O27" s="284"/>
    </row>
    <row r="28" spans="1:15" ht="90" customHeight="1" x14ac:dyDescent="0.25">
      <c r="A28" s="1401"/>
      <c r="B28" s="308" t="s">
        <v>157</v>
      </c>
      <c r="C28" s="1395" t="s">
        <v>888</v>
      </c>
      <c r="D28" s="287" t="s">
        <v>156</v>
      </c>
      <c r="E28" s="310">
        <v>46023</v>
      </c>
      <c r="F28" s="310">
        <v>46203</v>
      </c>
      <c r="G28" s="287">
        <v>1</v>
      </c>
      <c r="H28" s="309" t="s">
        <v>157</v>
      </c>
      <c r="I28" s="287" t="s">
        <v>867</v>
      </c>
      <c r="J28" s="287"/>
      <c r="K28" s="325"/>
      <c r="L28" s="300"/>
      <c r="M28" s="300"/>
      <c r="N28" s="324"/>
      <c r="O28" s="284"/>
    </row>
    <row r="29" spans="1:15" ht="95.25" customHeight="1" x14ac:dyDescent="0.25">
      <c r="A29" s="1401"/>
      <c r="B29" s="308" t="s">
        <v>157</v>
      </c>
      <c r="C29" s="1394" t="s">
        <v>887</v>
      </c>
      <c r="D29" s="287" t="s">
        <v>156</v>
      </c>
      <c r="E29" s="310">
        <v>46023</v>
      </c>
      <c r="F29" s="310">
        <v>46203</v>
      </c>
      <c r="G29" s="287">
        <v>1</v>
      </c>
      <c r="H29" s="309" t="s">
        <v>157</v>
      </c>
      <c r="I29" s="287" t="s">
        <v>867</v>
      </c>
      <c r="J29" s="287"/>
      <c r="K29" s="325"/>
      <c r="L29" s="300"/>
      <c r="M29" s="300"/>
      <c r="N29" s="324"/>
      <c r="O29" s="284"/>
    </row>
    <row r="30" spans="1:15" ht="99.75" customHeight="1" x14ac:dyDescent="0.25">
      <c r="A30" s="1401"/>
      <c r="B30" s="308" t="s">
        <v>157</v>
      </c>
      <c r="C30" s="1394" t="s">
        <v>886</v>
      </c>
      <c r="D30" s="287" t="s">
        <v>156</v>
      </c>
      <c r="E30" s="310">
        <v>46023</v>
      </c>
      <c r="F30" s="310">
        <v>46203</v>
      </c>
      <c r="G30" s="287">
        <v>1</v>
      </c>
      <c r="H30" s="309" t="s">
        <v>157</v>
      </c>
      <c r="I30" s="287" t="s">
        <v>867</v>
      </c>
      <c r="J30" s="287"/>
      <c r="K30" s="325"/>
      <c r="L30" s="300"/>
      <c r="M30" s="300"/>
      <c r="N30" s="324"/>
      <c r="O30" s="284"/>
    </row>
    <row r="31" spans="1:15" ht="75" customHeight="1" x14ac:dyDescent="0.25">
      <c r="A31" s="1401"/>
      <c r="B31" s="308" t="s">
        <v>157</v>
      </c>
      <c r="C31" s="1394" t="s">
        <v>885</v>
      </c>
      <c r="D31" s="287" t="s">
        <v>156</v>
      </c>
      <c r="E31" s="310">
        <v>46023</v>
      </c>
      <c r="F31" s="310">
        <v>46203</v>
      </c>
      <c r="G31" s="287">
        <v>1</v>
      </c>
      <c r="H31" s="309" t="s">
        <v>157</v>
      </c>
      <c r="I31" s="287" t="s">
        <v>867</v>
      </c>
      <c r="J31" s="287"/>
      <c r="K31" s="325"/>
      <c r="L31" s="300"/>
      <c r="M31" s="300"/>
      <c r="N31" s="324"/>
      <c r="O31" s="284"/>
    </row>
    <row r="32" spans="1:15" ht="107.25" customHeight="1" x14ac:dyDescent="0.25">
      <c r="A32" s="1401"/>
      <c r="B32" s="308" t="s">
        <v>157</v>
      </c>
      <c r="C32" s="1396" t="s">
        <v>884</v>
      </c>
      <c r="D32" s="320" t="s">
        <v>883</v>
      </c>
      <c r="E32" s="322">
        <v>46139</v>
      </c>
      <c r="F32" s="321">
        <v>46141</v>
      </c>
      <c r="G32" s="320">
        <v>1</v>
      </c>
      <c r="H32" s="323" t="s">
        <v>157</v>
      </c>
      <c r="I32" s="287" t="s">
        <v>867</v>
      </c>
      <c r="J32" s="320"/>
      <c r="K32" s="318"/>
      <c r="L32" s="319"/>
      <c r="M32" s="318"/>
      <c r="N32" s="317"/>
      <c r="O32" s="316"/>
    </row>
    <row r="33" spans="1:15" ht="75" customHeight="1" x14ac:dyDescent="0.25">
      <c r="A33" s="1401"/>
      <c r="B33" s="1403" t="s">
        <v>157</v>
      </c>
      <c r="C33" s="1397" t="s">
        <v>882</v>
      </c>
      <c r="D33" s="320" t="s">
        <v>881</v>
      </c>
      <c r="E33" s="322">
        <v>46132</v>
      </c>
      <c r="F33" s="321">
        <v>46144</v>
      </c>
      <c r="G33" s="632">
        <v>1</v>
      </c>
      <c r="H33" s="651" t="s">
        <v>157</v>
      </c>
      <c r="I33" s="653" t="s">
        <v>867</v>
      </c>
      <c r="J33" s="320"/>
      <c r="K33" s="318"/>
      <c r="L33" s="319"/>
      <c r="M33" s="318"/>
      <c r="N33" s="317"/>
      <c r="O33" s="316"/>
    </row>
    <row r="34" spans="1:15" ht="57" customHeight="1" x14ac:dyDescent="0.25">
      <c r="A34" s="1401"/>
      <c r="B34" s="1403"/>
      <c r="C34" s="1398"/>
      <c r="D34" s="287" t="s">
        <v>880</v>
      </c>
      <c r="E34" s="315">
        <v>46146</v>
      </c>
      <c r="F34" s="310">
        <v>46150</v>
      </c>
      <c r="G34" s="633"/>
      <c r="H34" s="652"/>
      <c r="I34" s="654"/>
      <c r="J34" s="287"/>
      <c r="K34" s="314"/>
      <c r="L34" s="308"/>
      <c r="M34" s="313"/>
      <c r="N34" s="312"/>
      <c r="O34" s="312"/>
    </row>
    <row r="35" spans="1:15" ht="102" customHeight="1" x14ac:dyDescent="0.25">
      <c r="A35" s="1401"/>
      <c r="B35" s="308" t="s">
        <v>876</v>
      </c>
      <c r="C35" s="1394" t="s">
        <v>879</v>
      </c>
      <c r="D35" s="287" t="s">
        <v>878</v>
      </c>
      <c r="E35" s="310" t="s">
        <v>877</v>
      </c>
      <c r="F35" s="310" t="s">
        <v>877</v>
      </c>
      <c r="G35" s="287">
        <v>5</v>
      </c>
      <c r="H35" s="309" t="s">
        <v>876</v>
      </c>
      <c r="I35" s="287" t="s">
        <v>867</v>
      </c>
      <c r="J35" s="287"/>
      <c r="K35" s="307"/>
      <c r="L35" s="308"/>
      <c r="M35" s="307"/>
      <c r="N35" s="306"/>
      <c r="O35" s="284"/>
    </row>
    <row r="36" spans="1:15" ht="117" customHeight="1" x14ac:dyDescent="0.25">
      <c r="A36" s="1401"/>
      <c r="B36" s="287" t="s">
        <v>159</v>
      </c>
      <c r="C36" s="1399" t="s">
        <v>875</v>
      </c>
      <c r="D36" s="287" t="s">
        <v>874</v>
      </c>
      <c r="E36" s="305">
        <v>46113</v>
      </c>
      <c r="F36" s="305">
        <v>46264</v>
      </c>
      <c r="G36" s="287">
        <v>1</v>
      </c>
      <c r="H36" s="287" t="s">
        <v>873</v>
      </c>
      <c r="I36" s="287" t="s">
        <v>867</v>
      </c>
      <c r="J36" s="304"/>
      <c r="K36" s="302"/>
      <c r="L36" s="303"/>
      <c r="M36" s="302"/>
      <c r="N36" s="294"/>
      <c r="O36" s="294"/>
    </row>
    <row r="37" spans="1:15" ht="94.5" customHeight="1" x14ac:dyDescent="0.25">
      <c r="A37" s="646" t="s">
        <v>872</v>
      </c>
      <c r="B37" s="287" t="s">
        <v>160</v>
      </c>
      <c r="C37" s="1384" t="s">
        <v>871</v>
      </c>
      <c r="D37" s="299" t="s">
        <v>152</v>
      </c>
      <c r="E37" s="298">
        <v>46054</v>
      </c>
      <c r="F37" s="298">
        <v>46356</v>
      </c>
      <c r="G37" s="301">
        <v>3</v>
      </c>
      <c r="H37" s="287" t="s">
        <v>160</v>
      </c>
      <c r="I37" s="287" t="s">
        <v>867</v>
      </c>
      <c r="J37" s="287"/>
      <c r="K37" s="300"/>
      <c r="L37" s="300"/>
      <c r="M37" s="300"/>
      <c r="N37" s="284"/>
      <c r="O37" s="284"/>
    </row>
    <row r="38" spans="1:15" ht="125.25" customHeight="1" x14ac:dyDescent="0.25">
      <c r="A38" s="646"/>
      <c r="B38" s="293" t="s">
        <v>161</v>
      </c>
      <c r="C38" s="1384" t="s">
        <v>870</v>
      </c>
      <c r="D38" s="299" t="s">
        <v>869</v>
      </c>
      <c r="E38" s="298">
        <v>46054</v>
      </c>
      <c r="F38" s="298">
        <v>46356</v>
      </c>
      <c r="G38" s="287">
        <v>1</v>
      </c>
      <c r="H38" s="293" t="s">
        <v>161</v>
      </c>
      <c r="I38" s="285" t="s">
        <v>867</v>
      </c>
      <c r="J38" s="285"/>
      <c r="K38" s="292"/>
      <c r="L38" s="291"/>
      <c r="M38" s="292"/>
      <c r="N38" s="284"/>
      <c r="O38" s="284"/>
    </row>
    <row r="39" spans="1:15" ht="147.75" customHeight="1" x14ac:dyDescent="0.25">
      <c r="A39" s="646"/>
      <c r="B39" s="293" t="s">
        <v>162</v>
      </c>
      <c r="C39" s="1400" t="s">
        <v>868</v>
      </c>
      <c r="D39" s="289" t="s">
        <v>152</v>
      </c>
      <c r="E39" s="288">
        <v>46054</v>
      </c>
      <c r="F39" s="288">
        <v>46356</v>
      </c>
      <c r="G39" s="289">
        <v>1</v>
      </c>
      <c r="H39" s="293" t="s">
        <v>162</v>
      </c>
      <c r="I39" s="285" t="s">
        <v>867</v>
      </c>
      <c r="J39" s="285"/>
      <c r="K39" s="297"/>
      <c r="L39" s="296"/>
      <c r="M39" s="296"/>
      <c r="N39" s="295"/>
      <c r="O39" s="294"/>
    </row>
    <row r="40" spans="1:15" ht="95.25" customHeight="1" x14ac:dyDescent="0.25">
      <c r="A40" s="646"/>
      <c r="B40" s="293" t="s">
        <v>163</v>
      </c>
      <c r="C40" s="1384" t="s">
        <v>151</v>
      </c>
      <c r="D40" s="289" t="s">
        <v>152</v>
      </c>
      <c r="E40" s="288">
        <v>46054</v>
      </c>
      <c r="F40" s="288">
        <v>46356</v>
      </c>
      <c r="G40" s="287">
        <v>1</v>
      </c>
      <c r="H40" s="293" t="s">
        <v>163</v>
      </c>
      <c r="I40" s="285" t="s">
        <v>867</v>
      </c>
      <c r="J40" s="285"/>
      <c r="K40" s="292"/>
      <c r="L40" s="291"/>
      <c r="M40" s="284"/>
      <c r="N40" s="290"/>
      <c r="O40" s="284"/>
    </row>
    <row r="41" spans="1:15" ht="92.25" customHeight="1" x14ac:dyDescent="0.25">
      <c r="A41" s="646"/>
      <c r="B41" s="286" t="s">
        <v>164</v>
      </c>
      <c r="C41" s="1384" t="s">
        <v>151</v>
      </c>
      <c r="D41" s="289" t="s">
        <v>152</v>
      </c>
      <c r="E41" s="288">
        <v>46054</v>
      </c>
      <c r="F41" s="288">
        <v>46356</v>
      </c>
      <c r="G41" s="287">
        <v>1</v>
      </c>
      <c r="H41" s="286" t="s">
        <v>164</v>
      </c>
      <c r="I41" s="285" t="s">
        <v>867</v>
      </c>
      <c r="J41" s="285"/>
      <c r="K41" s="284"/>
      <c r="L41" s="284"/>
      <c r="M41" s="284"/>
      <c r="N41" s="284"/>
      <c r="O41" s="284"/>
    </row>
    <row r="42" spans="1:15" ht="119.25" customHeight="1" x14ac:dyDescent="0.25">
      <c r="A42" s="646"/>
      <c r="B42" s="286" t="s">
        <v>165</v>
      </c>
      <c r="C42" s="1384" t="s">
        <v>151</v>
      </c>
      <c r="D42" s="289" t="s">
        <v>152</v>
      </c>
      <c r="E42" s="288">
        <v>46054</v>
      </c>
      <c r="F42" s="288">
        <v>46356</v>
      </c>
      <c r="G42" s="287">
        <v>1</v>
      </c>
      <c r="H42" s="286" t="s">
        <v>165</v>
      </c>
      <c r="I42" s="285" t="s">
        <v>867</v>
      </c>
      <c r="J42" s="285"/>
      <c r="K42" s="284"/>
      <c r="L42" s="284"/>
      <c r="M42" s="284"/>
      <c r="N42" s="284"/>
      <c r="O42" s="284"/>
    </row>
    <row r="43" spans="1:15" ht="30" customHeight="1" x14ac:dyDescent="0.25">
      <c r="A43" s="283"/>
      <c r="B43" s="279"/>
      <c r="C43" s="282"/>
      <c r="D43" s="280"/>
      <c r="E43" s="281"/>
      <c r="F43" s="281"/>
      <c r="G43" s="280"/>
      <c r="H43" s="279"/>
      <c r="I43" s="278"/>
      <c r="J43" s="278"/>
      <c r="K43" s="271"/>
      <c r="L43" s="271"/>
      <c r="M43" s="271"/>
      <c r="N43" s="271"/>
      <c r="O43" s="271"/>
    </row>
    <row r="44" spans="1:15" ht="74.25" customHeight="1" x14ac:dyDescent="0.25">
      <c r="A44" s="649" t="s">
        <v>866</v>
      </c>
      <c r="B44" s="650"/>
      <c r="C44" s="655"/>
      <c r="D44" s="656"/>
      <c r="E44" s="277"/>
      <c r="F44" s="277"/>
      <c r="G44" s="277"/>
      <c r="H44" s="277"/>
      <c r="I44" s="276"/>
      <c r="J44" s="275"/>
      <c r="K44" s="275"/>
      <c r="L44" s="274"/>
    </row>
    <row r="45" spans="1:15" ht="75.75" customHeight="1" x14ac:dyDescent="0.25">
      <c r="A45" s="647" t="s">
        <v>865</v>
      </c>
      <c r="B45" s="647"/>
      <c r="C45" s="648" t="s">
        <v>864</v>
      </c>
      <c r="D45" s="648"/>
      <c r="E45" s="273"/>
      <c r="F45" s="273"/>
      <c r="G45" s="273"/>
      <c r="H45" s="273"/>
      <c r="I45" s="273"/>
      <c r="J45" s="272"/>
      <c r="K45" s="271"/>
    </row>
    <row r="47" spans="1:15" x14ac:dyDescent="0.25">
      <c r="A47" s="645" t="s">
        <v>863</v>
      </c>
      <c r="B47" s="645"/>
      <c r="C47" s="270" t="s">
        <v>862</v>
      </c>
    </row>
    <row r="48" spans="1:15" x14ac:dyDescent="0.25">
      <c r="A48" s="645"/>
      <c r="B48" s="645"/>
      <c r="C48" s="270" t="s">
        <v>861</v>
      </c>
    </row>
    <row r="49" spans="1:3" x14ac:dyDescent="0.25">
      <c r="A49" s="645"/>
      <c r="B49" s="645"/>
      <c r="C49" s="270" t="s">
        <v>860</v>
      </c>
    </row>
  </sheetData>
  <autoFilter ref="B10:I45"/>
  <mergeCells count="15">
    <mergeCell ref="B33:B34"/>
    <mergeCell ref="G33:G34"/>
    <mergeCell ref="C4:O6"/>
    <mergeCell ref="B1:I3"/>
    <mergeCell ref="A47:B49"/>
    <mergeCell ref="A11:A14"/>
    <mergeCell ref="A37:A42"/>
    <mergeCell ref="A45:B45"/>
    <mergeCell ref="C45:D45"/>
    <mergeCell ref="A44:B44"/>
    <mergeCell ref="H33:H34"/>
    <mergeCell ref="I33:I34"/>
    <mergeCell ref="C44:D44"/>
    <mergeCell ref="A23:A36"/>
    <mergeCell ref="C33:C34"/>
  </mergeCells>
  <dataValidations count="2">
    <dataValidation allowBlank="1" showErrorMessage="1" promptTitle="Nombre de la Tarea" prompt="Son los pasos o actividades a ejecutar en el plan de acción y que se pueden medir en tiempo de ejecución, producto entregable y presupuesto." sqref="G35:G38 G40:G43 D27:D38 G27:G33 D43 G11:G23 C21 D15:D23"/>
    <dataValidation allowBlank="1" showErrorMessage="1" promptTitle="Nombre de la Tarea" sqref="C35:C38 C29:C33 C27 C40:C43 C11:C14"/>
  </dataValidations>
  <pageMargins left="1.299212598425197" right="0.70866141732283472" top="1.299212598425197" bottom="0.74803149606299213" header="0.31496062992125984" footer="0.31496062992125984"/>
  <pageSetup paperSize="122" scale="55"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N12"/>
  <sheetViews>
    <sheetView view="pageBreakPreview" topLeftCell="A51" zoomScale="90" zoomScaleNormal="100" zoomScaleSheetLayoutView="90" workbookViewId="0">
      <selection activeCell="R45" sqref="R45"/>
    </sheetView>
  </sheetViews>
  <sheetFormatPr baseColWidth="10" defaultRowHeight="15" x14ac:dyDescent="0.25"/>
  <cols>
    <col min="14" max="14" width="4.7109375" customWidth="1"/>
  </cols>
  <sheetData>
    <row r="1" spans="3:14" x14ac:dyDescent="0.25">
      <c r="C1" s="497"/>
      <c r="D1" s="623" t="s">
        <v>1351</v>
      </c>
      <c r="E1" s="657"/>
      <c r="F1" s="657"/>
      <c r="G1" s="657"/>
      <c r="H1" s="657"/>
      <c r="I1" s="657"/>
      <c r="J1" s="657"/>
      <c r="K1" s="657"/>
      <c r="L1" s="657"/>
      <c r="M1" s="657"/>
      <c r="N1" s="657"/>
    </row>
    <row r="2" spans="3:14" x14ac:dyDescent="0.25">
      <c r="C2" s="497"/>
      <c r="D2" s="657"/>
      <c r="E2" s="657"/>
      <c r="F2" s="657"/>
      <c r="G2" s="657"/>
      <c r="H2" s="657"/>
      <c r="I2" s="657"/>
      <c r="J2" s="657"/>
      <c r="K2" s="657"/>
      <c r="L2" s="657"/>
      <c r="M2" s="657"/>
      <c r="N2" s="657"/>
    </row>
    <row r="3" spans="3:14" x14ac:dyDescent="0.25">
      <c r="C3" s="497"/>
      <c r="D3" s="657"/>
      <c r="E3" s="657"/>
      <c r="F3" s="657"/>
      <c r="G3" s="657"/>
      <c r="H3" s="657"/>
      <c r="I3" s="657"/>
      <c r="J3" s="657"/>
      <c r="K3" s="657"/>
      <c r="L3" s="657"/>
      <c r="M3" s="657"/>
      <c r="N3" s="657"/>
    </row>
    <row r="4" spans="3:14" ht="27" customHeight="1" x14ac:dyDescent="0.25">
      <c r="C4" s="497"/>
      <c r="D4" s="657"/>
      <c r="E4" s="657"/>
      <c r="F4" s="657"/>
      <c r="G4" s="657"/>
      <c r="H4" s="657"/>
      <c r="I4" s="657"/>
      <c r="J4" s="657"/>
      <c r="K4" s="657"/>
      <c r="L4" s="657"/>
      <c r="M4" s="657"/>
      <c r="N4" s="657"/>
    </row>
    <row r="5" spans="3:14" x14ac:dyDescent="0.25">
      <c r="C5" s="497"/>
      <c r="D5" s="657"/>
      <c r="E5" s="657"/>
      <c r="F5" s="657"/>
      <c r="G5" s="657"/>
      <c r="H5" s="657"/>
      <c r="I5" s="657"/>
      <c r="J5" s="657"/>
      <c r="K5" s="657"/>
      <c r="L5" s="657"/>
      <c r="M5" s="657"/>
      <c r="N5" s="657"/>
    </row>
    <row r="6" spans="3:14" x14ac:dyDescent="0.25">
      <c r="C6" s="497"/>
      <c r="D6" s="657"/>
      <c r="E6" s="657"/>
      <c r="F6" s="657"/>
      <c r="G6" s="657"/>
      <c r="H6" s="657"/>
      <c r="I6" s="657"/>
      <c r="J6" s="657"/>
      <c r="K6" s="657"/>
      <c r="L6" s="657"/>
      <c r="M6" s="657"/>
      <c r="N6" s="657"/>
    </row>
    <row r="7" spans="3:14" x14ac:dyDescent="0.25">
      <c r="C7" s="497"/>
      <c r="D7" s="657"/>
      <c r="E7" s="657"/>
      <c r="F7" s="657"/>
      <c r="G7" s="657"/>
      <c r="H7" s="657"/>
      <c r="I7" s="657"/>
      <c r="J7" s="657"/>
      <c r="K7" s="657"/>
      <c r="L7" s="657"/>
      <c r="M7" s="657"/>
      <c r="N7" s="657"/>
    </row>
    <row r="8" spans="3:14" ht="27" customHeight="1" x14ac:dyDescent="0.25">
      <c r="C8" s="497"/>
      <c r="D8" s="657"/>
      <c r="E8" s="657"/>
      <c r="F8" s="657"/>
      <c r="G8" s="657"/>
      <c r="H8" s="657"/>
      <c r="I8" s="657"/>
      <c r="J8" s="657"/>
      <c r="K8" s="657"/>
      <c r="L8" s="657"/>
      <c r="M8" s="657"/>
      <c r="N8" s="657"/>
    </row>
    <row r="9" spans="3:14" ht="12.75" customHeight="1" x14ac:dyDescent="0.25">
      <c r="C9" s="497"/>
      <c r="D9" s="657"/>
      <c r="E9" s="657"/>
      <c r="F9" s="657"/>
      <c r="G9" s="657"/>
      <c r="H9" s="657"/>
      <c r="I9" s="657"/>
      <c r="J9" s="657"/>
      <c r="K9" s="657"/>
      <c r="L9" s="657"/>
      <c r="M9" s="657"/>
      <c r="N9" s="657"/>
    </row>
    <row r="10" spans="3:14" hidden="1" x14ac:dyDescent="0.25">
      <c r="C10" s="497"/>
      <c r="D10" s="657"/>
      <c r="E10" s="657"/>
      <c r="F10" s="657"/>
      <c r="G10" s="657"/>
      <c r="H10" s="657"/>
      <c r="I10" s="657"/>
      <c r="J10" s="657"/>
      <c r="K10" s="657"/>
      <c r="L10" s="657"/>
      <c r="M10" s="657"/>
      <c r="N10" s="657"/>
    </row>
    <row r="11" spans="3:14" hidden="1" x14ac:dyDescent="0.25">
      <c r="C11" s="497"/>
      <c r="D11" s="657"/>
      <c r="E11" s="657"/>
      <c r="F11" s="657"/>
      <c r="G11" s="657"/>
      <c r="H11" s="657"/>
      <c r="I11" s="657"/>
      <c r="J11" s="657"/>
      <c r="K11" s="657"/>
      <c r="L11" s="657"/>
      <c r="M11" s="657"/>
      <c r="N11" s="657"/>
    </row>
    <row r="12" spans="3:14" x14ac:dyDescent="0.25">
      <c r="C12" s="497"/>
    </row>
  </sheetData>
  <mergeCells count="1">
    <mergeCell ref="D1:N11"/>
  </mergeCells>
  <pageMargins left="0.9055118110236221" right="0.70866141732283472" top="0.74803149606299213" bottom="0.74803149606299213" header="0.31496062992125984" footer="0.31496062992125984"/>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7"/>
  <sheetViews>
    <sheetView view="pageBreakPreview" topLeftCell="B1" zoomScale="60" zoomScaleNormal="120" workbookViewId="0">
      <selection activeCell="M22" sqref="M22"/>
    </sheetView>
  </sheetViews>
  <sheetFormatPr baseColWidth="10" defaultRowHeight="15" x14ac:dyDescent="0.25"/>
  <cols>
    <col min="1" max="1" width="4.140625" customWidth="1"/>
    <col min="2" max="2" width="37.42578125" style="5" customWidth="1"/>
    <col min="3" max="3" width="34.42578125" style="5" customWidth="1"/>
    <col min="4" max="4" width="33" style="5" customWidth="1"/>
    <col min="5" max="5" width="3.42578125" style="5" customWidth="1"/>
    <col min="6" max="6" width="7.85546875" style="5" customWidth="1"/>
    <col min="7" max="7" width="1.7109375" style="5" customWidth="1"/>
    <col min="8" max="8" width="6.85546875" style="5" hidden="1" customWidth="1"/>
    <col min="9" max="9" width="12.5703125" style="5" hidden="1" customWidth="1"/>
    <col min="10" max="12" width="11.42578125" style="5" hidden="1" customWidth="1"/>
    <col min="13" max="16384" width="11.42578125" style="5"/>
  </cols>
  <sheetData>
    <row r="1" spans="1:4" x14ac:dyDescent="0.25">
      <c r="A1" s="5"/>
      <c r="B1" s="497"/>
      <c r="C1" s="497"/>
      <c r="D1" s="497"/>
    </row>
    <row r="2" spans="1:4" x14ac:dyDescent="0.25">
      <c r="A2" s="5"/>
      <c r="B2" s="497"/>
      <c r="C2" s="497"/>
      <c r="D2" s="497"/>
    </row>
    <row r="3" spans="1:4" x14ac:dyDescent="0.25">
      <c r="A3" s="5"/>
      <c r="B3" s="497"/>
      <c r="C3" s="497"/>
      <c r="D3" s="497"/>
    </row>
    <row r="4" spans="1:4" x14ac:dyDescent="0.25">
      <c r="A4" s="5"/>
      <c r="B4" s="497"/>
      <c r="C4" s="497"/>
      <c r="D4" s="497"/>
    </row>
    <row r="5" spans="1:4" ht="27.75" x14ac:dyDescent="0.4">
      <c r="A5" s="5"/>
      <c r="B5" s="536"/>
      <c r="C5" s="537" t="s">
        <v>1350</v>
      </c>
      <c r="D5" s="497"/>
    </row>
    <row r="6" spans="1:4" x14ac:dyDescent="0.25">
      <c r="A6" s="5"/>
      <c r="B6" s="497"/>
      <c r="C6" s="497"/>
      <c r="D6" s="497"/>
    </row>
    <row r="7" spans="1:4" x14ac:dyDescent="0.25">
      <c r="A7" s="5"/>
      <c r="B7" s="497"/>
      <c r="C7" s="497"/>
      <c r="D7" s="497"/>
    </row>
    <row r="8" spans="1:4" ht="15.75" thickBot="1" x14ac:dyDescent="0.3">
      <c r="A8" s="5"/>
      <c r="B8" s="497"/>
      <c r="C8" s="497"/>
      <c r="D8" s="497"/>
    </row>
    <row r="9" spans="1:4" x14ac:dyDescent="0.25">
      <c r="A9" s="661"/>
      <c r="B9" s="6"/>
      <c r="C9" s="7"/>
      <c r="D9" s="658" t="s">
        <v>952</v>
      </c>
    </row>
    <row r="10" spans="1:4" x14ac:dyDescent="0.25">
      <c r="A10" s="661"/>
      <c r="B10" s="8"/>
      <c r="C10" s="9"/>
      <c r="D10" s="659"/>
    </row>
    <row r="11" spans="1:4" x14ac:dyDescent="0.25">
      <c r="A11" s="661"/>
      <c r="B11" s="8"/>
      <c r="C11" s="9"/>
      <c r="D11" s="659"/>
    </row>
    <row r="12" spans="1:4" x14ac:dyDescent="0.25">
      <c r="A12" s="661"/>
      <c r="B12" s="8"/>
      <c r="C12" s="9"/>
      <c r="D12" s="659"/>
    </row>
    <row r="13" spans="1:4" x14ac:dyDescent="0.25">
      <c r="A13" s="661"/>
      <c r="B13" s="10"/>
      <c r="C13" s="11"/>
      <c r="D13" s="659"/>
    </row>
    <row r="14" spans="1:4" x14ac:dyDescent="0.25">
      <c r="A14" s="661"/>
      <c r="B14" s="12" t="s">
        <v>710</v>
      </c>
      <c r="C14" s="13" t="s">
        <v>951</v>
      </c>
      <c r="D14" s="659"/>
    </row>
    <row r="15" spans="1:4" x14ac:dyDescent="0.25">
      <c r="A15" s="661"/>
      <c r="B15" s="8"/>
      <c r="C15" s="9"/>
      <c r="D15" s="14"/>
    </row>
    <row r="16" spans="1:4" x14ac:dyDescent="0.25">
      <c r="A16" s="661"/>
      <c r="B16" s="8"/>
      <c r="C16" s="9"/>
      <c r="D16" s="14"/>
    </row>
    <row r="17" spans="1:21" ht="9.75" customHeight="1" x14ac:dyDescent="0.25">
      <c r="A17" s="661"/>
      <c r="B17" s="8"/>
      <c r="C17" s="9"/>
      <c r="D17" s="14"/>
    </row>
    <row r="18" spans="1:21" ht="15" hidden="1" customHeight="1" x14ac:dyDescent="0.25">
      <c r="A18" s="661"/>
      <c r="B18" s="8"/>
      <c r="C18" s="9"/>
      <c r="D18" s="14"/>
    </row>
    <row r="19" spans="1:21" s="18" customFormat="1" x14ac:dyDescent="0.25">
      <c r="A19" s="661"/>
      <c r="B19" s="15" t="s">
        <v>185</v>
      </c>
      <c r="C19" s="16" t="s">
        <v>711</v>
      </c>
      <c r="D19" s="17" t="s">
        <v>712</v>
      </c>
    </row>
    <row r="20" spans="1:21" ht="57" customHeight="1" x14ac:dyDescent="0.25">
      <c r="A20" s="661"/>
      <c r="B20" s="361" t="s">
        <v>950</v>
      </c>
      <c r="C20" s="358" t="s">
        <v>949</v>
      </c>
      <c r="D20" s="21" t="s">
        <v>936</v>
      </c>
      <c r="E20" s="22"/>
      <c r="F20" s="663"/>
      <c r="G20" s="663"/>
      <c r="H20" s="663"/>
      <c r="I20" s="663"/>
      <c r="J20" s="663"/>
      <c r="K20" s="663"/>
      <c r="L20" s="663"/>
      <c r="M20" s="663"/>
      <c r="N20" s="663"/>
      <c r="O20" s="663"/>
      <c r="P20" s="663"/>
      <c r="Q20" s="663"/>
      <c r="R20" s="663"/>
      <c r="S20" s="663"/>
      <c r="T20" s="663"/>
      <c r="U20" s="663"/>
    </row>
    <row r="21" spans="1:21" ht="89.25" customHeight="1" x14ac:dyDescent="0.25">
      <c r="A21" s="661"/>
      <c r="B21" s="361" t="s">
        <v>948</v>
      </c>
      <c r="C21" s="358" t="s">
        <v>947</v>
      </c>
      <c r="D21" s="21" t="s">
        <v>936</v>
      </c>
      <c r="E21" s="22"/>
      <c r="F21" s="663"/>
      <c r="G21" s="663"/>
      <c r="H21" s="663"/>
      <c r="I21" s="663"/>
      <c r="J21" s="663"/>
      <c r="K21" s="663"/>
      <c r="L21" s="663"/>
      <c r="M21" s="663"/>
      <c r="N21" s="663"/>
      <c r="O21" s="663"/>
      <c r="P21" s="663"/>
      <c r="Q21" s="663"/>
      <c r="R21" s="663"/>
      <c r="S21" s="663"/>
      <c r="T21" s="663"/>
      <c r="U21" s="663"/>
    </row>
    <row r="22" spans="1:21" ht="75.75" customHeight="1" x14ac:dyDescent="0.25">
      <c r="A22" s="661"/>
      <c r="B22" s="23" t="s">
        <v>946</v>
      </c>
      <c r="C22" s="358" t="s">
        <v>945</v>
      </c>
      <c r="D22" s="21" t="s">
        <v>936</v>
      </c>
      <c r="E22" s="22"/>
      <c r="F22" s="22"/>
      <c r="G22" s="22"/>
      <c r="H22" s="22"/>
      <c r="I22" s="22"/>
      <c r="J22" s="22"/>
      <c r="K22" s="22"/>
      <c r="L22" s="22"/>
      <c r="M22" s="22"/>
      <c r="N22" s="22"/>
      <c r="O22" s="22"/>
    </row>
    <row r="23" spans="1:21" ht="65.25" customHeight="1" x14ac:dyDescent="0.25">
      <c r="A23" s="661"/>
      <c r="B23" s="23" t="s">
        <v>944</v>
      </c>
      <c r="C23" s="360" t="s">
        <v>943</v>
      </c>
      <c r="D23" s="21" t="s">
        <v>936</v>
      </c>
      <c r="E23" s="22"/>
      <c r="F23" s="22"/>
      <c r="G23" s="22"/>
      <c r="H23" s="22"/>
      <c r="I23" s="22"/>
      <c r="J23" s="22"/>
      <c r="K23" s="22"/>
      <c r="L23" s="22"/>
      <c r="M23" s="22"/>
      <c r="N23" s="22"/>
      <c r="O23" s="22"/>
    </row>
    <row r="24" spans="1:21" ht="151.5" customHeight="1" x14ac:dyDescent="0.25">
      <c r="A24" s="661"/>
      <c r="B24" s="359" t="s">
        <v>942</v>
      </c>
      <c r="C24" s="358" t="s">
        <v>941</v>
      </c>
      <c r="D24" s="21" t="s">
        <v>936</v>
      </c>
      <c r="E24" s="22"/>
      <c r="F24" s="22"/>
      <c r="G24" s="22"/>
      <c r="H24" s="22"/>
      <c r="I24" s="22"/>
      <c r="J24" s="22"/>
      <c r="K24" s="22"/>
      <c r="L24" s="22"/>
      <c r="M24" s="22"/>
      <c r="N24" s="22"/>
      <c r="O24" s="22"/>
    </row>
    <row r="25" spans="1:21" ht="51.75" customHeight="1" x14ac:dyDescent="0.25">
      <c r="A25" s="661"/>
      <c r="B25" s="19" t="s">
        <v>940</v>
      </c>
      <c r="C25" s="358" t="s">
        <v>939</v>
      </c>
      <c r="D25" s="21" t="s">
        <v>936</v>
      </c>
    </row>
    <row r="26" spans="1:21" ht="27" customHeight="1" x14ac:dyDescent="0.25">
      <c r="A26" s="662"/>
      <c r="B26" s="24" t="s">
        <v>938</v>
      </c>
      <c r="C26" s="20" t="s">
        <v>937</v>
      </c>
      <c r="D26" s="21" t="s">
        <v>936</v>
      </c>
    </row>
    <row r="27" spans="1:21" ht="27" customHeight="1" x14ac:dyDescent="0.25">
      <c r="A27" s="662"/>
    </row>
    <row r="28" spans="1:21" ht="15" customHeight="1" x14ac:dyDescent="0.25">
      <c r="A28" s="662"/>
      <c r="B28" s="660" t="s">
        <v>935</v>
      </c>
      <c r="C28" s="660"/>
      <c r="D28" s="660"/>
    </row>
    <row r="29" spans="1:21" x14ac:dyDescent="0.25">
      <c r="A29" s="662"/>
      <c r="B29" s="660"/>
      <c r="C29" s="660"/>
      <c r="D29" s="660"/>
    </row>
    <row r="30" spans="1:21" x14ac:dyDescent="0.25">
      <c r="A30" s="662"/>
      <c r="B30" s="660"/>
      <c r="C30" s="660"/>
      <c r="D30" s="660"/>
      <c r="G30" s="25"/>
    </row>
    <row r="31" spans="1:21" x14ac:dyDescent="0.25">
      <c r="A31" s="662"/>
      <c r="B31" s="660"/>
      <c r="C31" s="660"/>
      <c r="D31" s="660"/>
    </row>
    <row r="32" spans="1:21" x14ac:dyDescent="0.25">
      <c r="A32" s="662"/>
      <c r="B32" s="660"/>
      <c r="C32" s="660"/>
      <c r="D32" s="660"/>
    </row>
    <row r="33" spans="1:4" x14ac:dyDescent="0.25">
      <c r="A33" s="662"/>
      <c r="B33" s="660"/>
      <c r="C33" s="660"/>
      <c r="D33" s="660"/>
    </row>
    <row r="34" spans="1:4" x14ac:dyDescent="0.25">
      <c r="A34" s="662"/>
      <c r="B34" s="660"/>
      <c r="C34" s="660"/>
      <c r="D34" s="660"/>
    </row>
    <row r="35" spans="1:4" x14ac:dyDescent="0.25">
      <c r="A35" s="662"/>
      <c r="B35" s="660"/>
      <c r="C35" s="660"/>
      <c r="D35" s="660"/>
    </row>
    <row r="36" spans="1:4" x14ac:dyDescent="0.25">
      <c r="A36" s="662"/>
      <c r="B36" s="660"/>
      <c r="C36" s="660"/>
      <c r="D36" s="660"/>
    </row>
    <row r="37" spans="1:4" x14ac:dyDescent="0.25">
      <c r="A37" s="662"/>
      <c r="B37" s="660"/>
      <c r="C37" s="660"/>
      <c r="D37" s="660"/>
    </row>
    <row r="38" spans="1:4" ht="3" customHeight="1" x14ac:dyDescent="0.25">
      <c r="A38" s="662"/>
      <c r="B38" s="660"/>
      <c r="C38" s="660"/>
      <c r="D38" s="660"/>
    </row>
    <row r="39" spans="1:4" ht="0.75" customHeight="1" x14ac:dyDescent="0.25">
      <c r="A39" s="662"/>
      <c r="B39" s="660"/>
      <c r="C39" s="660"/>
      <c r="D39" s="660"/>
    </row>
    <row r="40" spans="1:4" x14ac:dyDescent="0.25">
      <c r="A40" s="662"/>
      <c r="B40" s="660"/>
      <c r="C40" s="660"/>
      <c r="D40" s="660"/>
    </row>
    <row r="41" spans="1:4" x14ac:dyDescent="0.25">
      <c r="A41" s="662"/>
      <c r="B41" s="660"/>
      <c r="C41" s="660"/>
      <c r="D41" s="660"/>
    </row>
    <row r="42" spans="1:4" x14ac:dyDescent="0.25">
      <c r="A42" s="662"/>
      <c r="B42" s="660"/>
      <c r="C42" s="660"/>
      <c r="D42" s="660"/>
    </row>
    <row r="43" spans="1:4" x14ac:dyDescent="0.25">
      <c r="A43" s="662"/>
      <c r="B43" s="660"/>
      <c r="C43" s="660"/>
      <c r="D43" s="660"/>
    </row>
    <row r="44" spans="1:4" x14ac:dyDescent="0.25">
      <c r="A44" s="662"/>
      <c r="B44" s="660"/>
      <c r="C44" s="660"/>
      <c r="D44" s="660"/>
    </row>
    <row r="45" spans="1:4" x14ac:dyDescent="0.25">
      <c r="A45" s="662"/>
      <c r="B45" s="660"/>
      <c r="C45" s="660"/>
      <c r="D45" s="660"/>
    </row>
    <row r="46" spans="1:4" x14ac:dyDescent="0.25">
      <c r="A46" s="662"/>
      <c r="B46" s="660"/>
      <c r="C46" s="660"/>
      <c r="D46" s="660"/>
    </row>
    <row r="47" spans="1:4" ht="6" customHeight="1" x14ac:dyDescent="0.25">
      <c r="A47" s="662"/>
      <c r="B47" s="660"/>
      <c r="C47" s="660"/>
      <c r="D47" s="660"/>
    </row>
    <row r="48" spans="1:4" hidden="1" x14ac:dyDescent="0.25">
      <c r="A48" s="662"/>
      <c r="B48" s="660"/>
      <c r="C48" s="660"/>
      <c r="D48" s="660"/>
    </row>
    <row r="49" spans="1:4" hidden="1" x14ac:dyDescent="0.25">
      <c r="A49" s="662"/>
      <c r="B49" s="660"/>
      <c r="C49" s="660"/>
      <c r="D49" s="660"/>
    </row>
    <row r="50" spans="1:4" hidden="1" x14ac:dyDescent="0.25">
      <c r="A50" s="662"/>
      <c r="B50" s="660"/>
      <c r="C50" s="660"/>
      <c r="D50" s="660"/>
    </row>
    <row r="51" spans="1:4" hidden="1" x14ac:dyDescent="0.25">
      <c r="A51" s="662"/>
      <c r="B51" s="660"/>
      <c r="C51" s="660"/>
      <c r="D51" s="660"/>
    </row>
    <row r="52" spans="1:4" hidden="1" x14ac:dyDescent="0.25">
      <c r="A52" s="662"/>
      <c r="B52" s="660"/>
      <c r="C52" s="660"/>
      <c r="D52" s="660"/>
    </row>
    <row r="53" spans="1:4" hidden="1" x14ac:dyDescent="0.25">
      <c r="A53" s="662"/>
      <c r="B53" s="660"/>
      <c r="C53" s="660"/>
      <c r="D53" s="660"/>
    </row>
    <row r="54" spans="1:4" hidden="1" x14ac:dyDescent="0.25">
      <c r="A54" s="662"/>
      <c r="B54" s="660"/>
      <c r="C54" s="660"/>
      <c r="D54" s="660"/>
    </row>
    <row r="55" spans="1:4" hidden="1" x14ac:dyDescent="0.25">
      <c r="A55" s="662"/>
      <c r="B55" s="660"/>
      <c r="C55" s="660"/>
      <c r="D55" s="660"/>
    </row>
    <row r="56" spans="1:4" hidden="1" x14ac:dyDescent="0.25">
      <c r="A56" s="662"/>
      <c r="B56" s="660"/>
      <c r="C56" s="660"/>
      <c r="D56" s="660"/>
    </row>
    <row r="57" spans="1:4" x14ac:dyDescent="0.25">
      <c r="A57" s="662"/>
      <c r="B57" s="660"/>
      <c r="C57" s="660"/>
      <c r="D57" s="660"/>
    </row>
    <row r="58" spans="1:4" x14ac:dyDescent="0.25">
      <c r="A58" s="662"/>
      <c r="B58" s="660"/>
      <c r="C58" s="660"/>
      <c r="D58" s="660"/>
    </row>
    <row r="59" spans="1:4" x14ac:dyDescent="0.25">
      <c r="A59" s="662"/>
      <c r="B59" s="660"/>
      <c r="C59" s="660"/>
      <c r="D59" s="660"/>
    </row>
    <row r="60" spans="1:4" x14ac:dyDescent="0.25">
      <c r="B60" s="660"/>
      <c r="C60" s="660"/>
      <c r="D60" s="660"/>
    </row>
    <row r="61" spans="1:4" x14ac:dyDescent="0.25">
      <c r="B61" s="660"/>
      <c r="C61" s="660"/>
      <c r="D61" s="660"/>
    </row>
    <row r="62" spans="1:4" x14ac:dyDescent="0.25">
      <c r="B62" s="660"/>
      <c r="C62" s="660"/>
      <c r="D62" s="660"/>
    </row>
    <row r="63" spans="1:4" x14ac:dyDescent="0.25">
      <c r="B63" s="660"/>
      <c r="C63" s="660"/>
      <c r="D63" s="660"/>
    </row>
    <row r="64" spans="1:4" x14ac:dyDescent="0.25">
      <c r="B64" s="660"/>
      <c r="C64" s="660"/>
      <c r="D64" s="660"/>
    </row>
    <row r="65" spans="2:4" x14ac:dyDescent="0.25">
      <c r="B65" s="660"/>
      <c r="C65" s="660"/>
      <c r="D65" s="660"/>
    </row>
    <row r="66" spans="2:4" x14ac:dyDescent="0.25">
      <c r="B66" s="660"/>
      <c r="C66" s="660"/>
      <c r="D66" s="660"/>
    </row>
    <row r="67" spans="2:4" x14ac:dyDescent="0.25">
      <c r="B67" s="660"/>
      <c r="C67" s="660"/>
      <c r="D67" s="660"/>
    </row>
    <row r="68" spans="2:4" x14ac:dyDescent="0.25">
      <c r="B68" s="660"/>
      <c r="C68" s="660"/>
      <c r="D68" s="660"/>
    </row>
    <row r="69" spans="2:4" x14ac:dyDescent="0.25">
      <c r="B69" s="660"/>
      <c r="C69" s="660"/>
      <c r="D69" s="660"/>
    </row>
    <row r="70" spans="2:4" x14ac:dyDescent="0.25">
      <c r="B70" s="660"/>
      <c r="C70" s="660"/>
      <c r="D70" s="660"/>
    </row>
    <row r="71" spans="2:4" x14ac:dyDescent="0.25">
      <c r="B71" s="660"/>
      <c r="C71" s="660"/>
      <c r="D71" s="660"/>
    </row>
    <row r="72" spans="2:4" x14ac:dyDescent="0.25">
      <c r="B72" s="660"/>
      <c r="C72" s="660"/>
      <c r="D72" s="660"/>
    </row>
    <row r="73" spans="2:4" x14ac:dyDescent="0.25">
      <c r="B73" s="660"/>
      <c r="C73" s="660"/>
      <c r="D73" s="660"/>
    </row>
    <row r="74" spans="2:4" x14ac:dyDescent="0.25">
      <c r="B74" s="660"/>
      <c r="C74" s="660"/>
      <c r="D74" s="660"/>
    </row>
    <row r="75" spans="2:4" x14ac:dyDescent="0.25">
      <c r="B75" s="660"/>
      <c r="C75" s="660"/>
      <c r="D75" s="660"/>
    </row>
    <row r="76" spans="2:4" x14ac:dyDescent="0.25">
      <c r="B76" s="660"/>
      <c r="C76" s="660"/>
      <c r="D76" s="660"/>
    </row>
    <row r="77" spans="2:4" x14ac:dyDescent="0.25">
      <c r="B77" s="660"/>
      <c r="C77" s="660"/>
      <c r="D77" s="660"/>
    </row>
    <row r="78" spans="2:4" x14ac:dyDescent="0.25">
      <c r="B78" s="660"/>
      <c r="C78" s="660"/>
      <c r="D78" s="660"/>
    </row>
    <row r="79" spans="2:4" x14ac:dyDescent="0.25">
      <c r="B79" s="660"/>
      <c r="C79" s="660"/>
      <c r="D79" s="660"/>
    </row>
    <row r="80" spans="2:4" x14ac:dyDescent="0.25">
      <c r="B80" s="660"/>
      <c r="C80" s="660"/>
      <c r="D80" s="660"/>
    </row>
    <row r="81" spans="2:4" x14ac:dyDescent="0.25">
      <c r="B81" s="660"/>
      <c r="C81" s="660"/>
      <c r="D81" s="660"/>
    </row>
    <row r="82" spans="2:4" x14ac:dyDescent="0.25">
      <c r="B82" s="660"/>
      <c r="C82" s="660"/>
      <c r="D82" s="660"/>
    </row>
    <row r="83" spans="2:4" x14ac:dyDescent="0.25">
      <c r="B83" s="660"/>
      <c r="C83" s="660"/>
      <c r="D83" s="660"/>
    </row>
    <row r="84" spans="2:4" x14ac:dyDescent="0.25">
      <c r="B84" s="660"/>
      <c r="C84" s="660"/>
      <c r="D84" s="660"/>
    </row>
    <row r="85" spans="2:4" x14ac:dyDescent="0.25">
      <c r="B85" s="660"/>
      <c r="C85" s="660"/>
      <c r="D85" s="660"/>
    </row>
    <row r="86" spans="2:4" x14ac:dyDescent="0.25">
      <c r="B86" s="660"/>
      <c r="C86" s="660"/>
      <c r="D86" s="660"/>
    </row>
    <row r="87" spans="2:4" x14ac:dyDescent="0.25">
      <c r="B87" s="660"/>
      <c r="C87" s="660"/>
      <c r="D87" s="660"/>
    </row>
    <row r="88" spans="2:4" x14ac:dyDescent="0.25">
      <c r="B88" s="660"/>
      <c r="C88" s="660"/>
      <c r="D88" s="660"/>
    </row>
    <row r="89" spans="2:4" x14ac:dyDescent="0.25">
      <c r="B89" s="660"/>
      <c r="C89" s="660"/>
      <c r="D89" s="660"/>
    </row>
    <row r="90" spans="2:4" x14ac:dyDescent="0.25">
      <c r="B90" s="660"/>
      <c r="C90" s="660"/>
      <c r="D90" s="660"/>
    </row>
    <row r="91" spans="2:4" x14ac:dyDescent="0.25">
      <c r="B91" s="660"/>
      <c r="C91" s="660"/>
      <c r="D91" s="660"/>
    </row>
    <row r="92" spans="2:4" x14ac:dyDescent="0.25">
      <c r="B92" s="660"/>
      <c r="C92" s="660"/>
      <c r="D92" s="660"/>
    </row>
    <row r="93" spans="2:4" x14ac:dyDescent="0.25">
      <c r="B93" s="660"/>
      <c r="C93" s="660"/>
      <c r="D93" s="660"/>
    </row>
    <row r="94" spans="2:4" x14ac:dyDescent="0.25">
      <c r="B94" s="660"/>
      <c r="C94" s="660"/>
      <c r="D94" s="660"/>
    </row>
    <row r="95" spans="2:4" x14ac:dyDescent="0.25">
      <c r="B95" s="660"/>
      <c r="C95" s="660"/>
      <c r="D95" s="660"/>
    </row>
    <row r="96" spans="2:4" x14ac:dyDescent="0.25">
      <c r="B96" s="660"/>
      <c r="C96" s="660"/>
      <c r="D96" s="660"/>
    </row>
    <row r="97" spans="2:4" x14ac:dyDescent="0.25">
      <c r="B97" s="660"/>
      <c r="C97" s="660"/>
      <c r="D97" s="660"/>
    </row>
    <row r="98" spans="2:4" x14ac:dyDescent="0.25">
      <c r="B98" s="660"/>
      <c r="C98" s="660"/>
      <c r="D98" s="660"/>
    </row>
    <row r="99" spans="2:4" x14ac:dyDescent="0.25">
      <c r="B99" s="660"/>
      <c r="C99" s="660"/>
      <c r="D99" s="660"/>
    </row>
    <row r="100" spans="2:4" x14ac:dyDescent="0.25">
      <c r="B100" s="660"/>
      <c r="C100" s="660"/>
      <c r="D100" s="660"/>
    </row>
    <row r="101" spans="2:4" x14ac:dyDescent="0.25">
      <c r="B101" s="660"/>
      <c r="C101" s="660"/>
      <c r="D101" s="660"/>
    </row>
    <row r="102" spans="2:4" x14ac:dyDescent="0.25">
      <c r="B102" s="660"/>
      <c r="C102" s="660"/>
      <c r="D102" s="660"/>
    </row>
    <row r="103" spans="2:4" x14ac:dyDescent="0.25">
      <c r="B103" s="660"/>
      <c r="C103" s="660"/>
      <c r="D103" s="660"/>
    </row>
    <row r="104" spans="2:4" x14ac:dyDescent="0.25">
      <c r="B104" s="660"/>
      <c r="C104" s="660"/>
      <c r="D104" s="660"/>
    </row>
    <row r="105" spans="2:4" x14ac:dyDescent="0.25">
      <c r="B105" s="660"/>
      <c r="C105" s="660"/>
      <c r="D105" s="660"/>
    </row>
    <row r="106" spans="2:4" x14ac:dyDescent="0.25">
      <c r="B106" s="660"/>
      <c r="C106" s="660"/>
      <c r="D106" s="660"/>
    </row>
    <row r="107" spans="2:4" x14ac:dyDescent="0.25">
      <c r="B107" s="660"/>
      <c r="C107" s="660"/>
      <c r="D107" s="660"/>
    </row>
    <row r="108" spans="2:4" x14ac:dyDescent="0.25">
      <c r="B108" s="660"/>
      <c r="C108" s="660"/>
      <c r="D108" s="660"/>
    </row>
    <row r="109" spans="2:4" x14ac:dyDescent="0.25">
      <c r="B109" s="660"/>
      <c r="C109" s="660"/>
      <c r="D109" s="660"/>
    </row>
    <row r="110" spans="2:4" x14ac:dyDescent="0.25">
      <c r="B110" s="660"/>
      <c r="C110" s="660"/>
      <c r="D110" s="660"/>
    </row>
    <row r="111" spans="2:4" x14ac:dyDescent="0.25">
      <c r="B111" s="660"/>
      <c r="C111" s="660"/>
      <c r="D111" s="660"/>
    </row>
    <row r="112" spans="2:4" x14ac:dyDescent="0.25">
      <c r="B112" s="660"/>
      <c r="C112" s="660"/>
      <c r="D112" s="660"/>
    </row>
    <row r="113" spans="2:4" x14ac:dyDescent="0.25">
      <c r="B113" s="660"/>
      <c r="C113" s="660"/>
      <c r="D113" s="660"/>
    </row>
    <row r="114" spans="2:4" x14ac:dyDescent="0.25">
      <c r="B114" s="660"/>
      <c r="C114" s="660"/>
      <c r="D114" s="660"/>
    </row>
    <row r="115" spans="2:4" x14ac:dyDescent="0.25">
      <c r="B115" s="660"/>
      <c r="C115" s="660"/>
      <c r="D115" s="660"/>
    </row>
    <row r="116" spans="2:4" x14ac:dyDescent="0.25">
      <c r="B116" s="660"/>
      <c r="C116" s="660"/>
      <c r="D116" s="660"/>
    </row>
    <row r="117" spans="2:4" x14ac:dyDescent="0.25">
      <c r="B117" s="660"/>
      <c r="C117" s="660"/>
      <c r="D117" s="660"/>
    </row>
    <row r="118" spans="2:4" x14ac:dyDescent="0.25">
      <c r="B118" s="660"/>
      <c r="C118" s="660"/>
      <c r="D118" s="660"/>
    </row>
    <row r="119" spans="2:4" x14ac:dyDescent="0.25">
      <c r="B119" s="660"/>
      <c r="C119" s="660"/>
      <c r="D119" s="660"/>
    </row>
    <row r="120" spans="2:4" x14ac:dyDescent="0.25">
      <c r="B120" s="660"/>
      <c r="C120" s="660"/>
      <c r="D120" s="660"/>
    </row>
    <row r="121" spans="2:4" x14ac:dyDescent="0.25">
      <c r="B121" s="660"/>
      <c r="C121" s="660"/>
      <c r="D121" s="660"/>
    </row>
    <row r="122" spans="2:4" x14ac:dyDescent="0.25">
      <c r="B122" s="660"/>
      <c r="C122" s="660"/>
      <c r="D122" s="660"/>
    </row>
    <row r="123" spans="2:4" x14ac:dyDescent="0.25">
      <c r="B123" s="660"/>
      <c r="C123" s="660"/>
      <c r="D123" s="660"/>
    </row>
    <row r="124" spans="2:4" x14ac:dyDescent="0.25">
      <c r="B124" s="660"/>
      <c r="C124" s="660"/>
      <c r="D124" s="660"/>
    </row>
    <row r="125" spans="2:4" x14ac:dyDescent="0.25">
      <c r="B125" s="660"/>
      <c r="C125" s="660"/>
      <c r="D125" s="660"/>
    </row>
    <row r="126" spans="2:4" x14ac:dyDescent="0.25">
      <c r="B126" s="660"/>
      <c r="C126" s="660"/>
      <c r="D126" s="660"/>
    </row>
    <row r="127" spans="2:4" x14ac:dyDescent="0.25">
      <c r="B127" s="660"/>
      <c r="C127" s="660"/>
      <c r="D127" s="660"/>
    </row>
  </sheetData>
  <mergeCells count="5">
    <mergeCell ref="D9:D14"/>
    <mergeCell ref="B28:D127"/>
    <mergeCell ref="A9:A27"/>
    <mergeCell ref="A28:A59"/>
    <mergeCell ref="F20:U21"/>
  </mergeCells>
  <pageMargins left="1.4960629921259843" right="0.70866141732283472" top="0.74803149606299213" bottom="0.74803149606299213" header="0.31496062992125984" footer="0.31496062992125984"/>
  <pageSetup paperSize="9" scale="5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view="pageBreakPreview" zoomScale="60" zoomScaleNormal="100" workbookViewId="0"/>
  </sheetViews>
  <sheetFormatPr baseColWidth="10" defaultRowHeight="15" x14ac:dyDescent="0.25"/>
  <cols>
    <col min="1" max="1" width="13.28515625" customWidth="1"/>
    <col min="2" max="2" width="39.42578125" customWidth="1"/>
    <col min="3" max="3" width="67.28515625" bestFit="1" customWidth="1"/>
    <col min="4" max="4" width="63.85546875" bestFit="1" customWidth="1"/>
    <col min="5" max="5" width="14.7109375" customWidth="1"/>
    <col min="6" max="6" width="37.5703125" customWidth="1"/>
    <col min="7" max="7" width="13.140625" customWidth="1"/>
  </cols>
  <sheetData>
    <row r="1" spans="1:7" ht="15" customHeight="1" x14ac:dyDescent="0.25">
      <c r="B1" s="634" t="s">
        <v>1352</v>
      </c>
      <c r="C1" s="664"/>
      <c r="D1" s="664"/>
      <c r="E1" s="664"/>
      <c r="F1" s="664"/>
      <c r="G1" s="664"/>
    </row>
    <row r="2" spans="1:7" ht="15" customHeight="1" x14ac:dyDescent="0.25">
      <c r="B2" s="664"/>
      <c r="C2" s="664"/>
      <c r="D2" s="664"/>
      <c r="E2" s="664"/>
      <c r="F2" s="664"/>
      <c r="G2" s="664"/>
    </row>
    <row r="3" spans="1:7" ht="15" customHeight="1" x14ac:dyDescent="0.25">
      <c r="B3" s="664"/>
      <c r="C3" s="664"/>
      <c r="D3" s="664"/>
      <c r="E3" s="664"/>
      <c r="F3" s="664"/>
      <c r="G3" s="664"/>
    </row>
    <row r="4" spans="1:7" ht="15" customHeight="1" x14ac:dyDescent="0.25">
      <c r="B4" s="664"/>
      <c r="C4" s="664"/>
      <c r="D4" s="664"/>
      <c r="E4" s="664"/>
      <c r="F4" s="664"/>
      <c r="G4" s="664"/>
    </row>
    <row r="5" spans="1:7" ht="15" customHeight="1" x14ac:dyDescent="0.25">
      <c r="B5" s="664"/>
      <c r="C5" s="664"/>
      <c r="D5" s="664"/>
      <c r="E5" s="664"/>
      <c r="F5" s="664"/>
      <c r="G5" s="664"/>
    </row>
    <row r="6" spans="1:7" ht="15" customHeight="1" x14ac:dyDescent="0.25">
      <c r="B6" s="664"/>
      <c r="C6" s="664"/>
      <c r="D6" s="664"/>
      <c r="E6" s="664"/>
      <c r="F6" s="664"/>
      <c r="G6" s="664"/>
    </row>
    <row r="7" spans="1:7" ht="15" customHeight="1" x14ac:dyDescent="0.25">
      <c r="B7" s="664"/>
      <c r="C7" s="664"/>
      <c r="D7" s="664"/>
      <c r="E7" s="664"/>
      <c r="F7" s="664"/>
      <c r="G7" s="664"/>
    </row>
    <row r="8" spans="1:7" ht="15" customHeight="1" x14ac:dyDescent="0.25">
      <c r="B8" s="664"/>
      <c r="C8" s="664"/>
      <c r="D8" s="664"/>
      <c r="E8" s="664"/>
      <c r="F8" s="664"/>
      <c r="G8" s="664"/>
    </row>
    <row r="9" spans="1:7" ht="15" customHeight="1" x14ac:dyDescent="0.25">
      <c r="B9" s="664"/>
      <c r="C9" s="664"/>
      <c r="D9" s="664"/>
      <c r="E9" s="664"/>
      <c r="F9" s="664"/>
      <c r="G9" s="664"/>
    </row>
    <row r="10" spans="1:7" ht="15" customHeight="1" x14ac:dyDescent="0.25">
      <c r="B10" s="664"/>
      <c r="C10" s="664"/>
      <c r="D10" s="664"/>
      <c r="E10" s="664"/>
      <c r="F10" s="664"/>
      <c r="G10" s="664"/>
    </row>
    <row r="11" spans="1:7" ht="11.25" customHeight="1" x14ac:dyDescent="0.25">
      <c r="B11" s="664"/>
      <c r="C11" s="664"/>
      <c r="D11" s="664"/>
      <c r="E11" s="664"/>
      <c r="F11" s="664"/>
      <c r="G11" s="664"/>
    </row>
    <row r="12" spans="1:7" x14ac:dyDescent="0.25">
      <c r="A12" s="667" t="s">
        <v>771</v>
      </c>
      <c r="B12" s="667" t="s">
        <v>0</v>
      </c>
      <c r="C12" s="667" t="s">
        <v>772</v>
      </c>
      <c r="D12" s="667" t="s">
        <v>773</v>
      </c>
      <c r="E12" s="668" t="s">
        <v>149</v>
      </c>
      <c r="F12" s="668" t="s">
        <v>774</v>
      </c>
      <c r="G12" s="668">
        <v>2026</v>
      </c>
    </row>
    <row r="13" spans="1:7" x14ac:dyDescent="0.25">
      <c r="A13" s="667"/>
      <c r="B13" s="667"/>
      <c r="C13" s="667"/>
      <c r="D13" s="667"/>
      <c r="E13" s="669"/>
      <c r="F13" s="669"/>
      <c r="G13" s="669"/>
    </row>
    <row r="14" spans="1:7" ht="201" customHeight="1" x14ac:dyDescent="0.25">
      <c r="A14" s="670" t="s">
        <v>759</v>
      </c>
      <c r="B14" s="670" t="s">
        <v>775</v>
      </c>
      <c r="C14" s="172" t="s">
        <v>776</v>
      </c>
      <c r="D14" s="173" t="s">
        <v>777</v>
      </c>
      <c r="E14" s="488" t="s">
        <v>778</v>
      </c>
      <c r="F14" s="488" t="s">
        <v>779</v>
      </c>
      <c r="G14" s="488" t="s">
        <v>780</v>
      </c>
    </row>
    <row r="15" spans="1:7" x14ac:dyDescent="0.25">
      <c r="A15" s="670"/>
      <c r="B15" s="670"/>
      <c r="C15" s="671" t="s">
        <v>781</v>
      </c>
      <c r="D15" s="674" t="s">
        <v>782</v>
      </c>
      <c r="E15" s="665" t="s">
        <v>778</v>
      </c>
      <c r="F15" s="678" t="s">
        <v>1283</v>
      </c>
      <c r="G15" s="665" t="s">
        <v>780</v>
      </c>
    </row>
    <row r="16" spans="1:7" x14ac:dyDescent="0.25">
      <c r="A16" s="670"/>
      <c r="B16" s="670"/>
      <c r="C16" s="672"/>
      <c r="D16" s="675"/>
      <c r="E16" s="666"/>
      <c r="F16" s="679"/>
      <c r="G16" s="666"/>
    </row>
    <row r="17" spans="1:7" ht="51" customHeight="1" x14ac:dyDescent="0.25">
      <c r="A17" s="670"/>
      <c r="B17" s="670"/>
      <c r="C17" s="673"/>
      <c r="D17" s="676"/>
      <c r="E17" s="677"/>
      <c r="F17" s="680"/>
      <c r="G17" s="677"/>
    </row>
    <row r="18" spans="1:7" x14ac:dyDescent="0.25">
      <c r="A18" s="670"/>
      <c r="B18" s="665" t="s">
        <v>783</v>
      </c>
      <c r="C18" s="681" t="s">
        <v>784</v>
      </c>
      <c r="D18" s="683" t="s">
        <v>785</v>
      </c>
      <c r="E18" s="665" t="s">
        <v>778</v>
      </c>
      <c r="F18" s="685" t="s">
        <v>1282</v>
      </c>
      <c r="G18" s="665" t="s">
        <v>780</v>
      </c>
    </row>
    <row r="19" spans="1:7" ht="72.75" customHeight="1" x14ac:dyDescent="0.25">
      <c r="A19" s="670"/>
      <c r="B19" s="666"/>
      <c r="C19" s="682"/>
      <c r="D19" s="684"/>
      <c r="E19" s="666"/>
      <c r="F19" s="686"/>
      <c r="G19" s="666"/>
    </row>
    <row r="20" spans="1:7" ht="254.25" customHeight="1" x14ac:dyDescent="0.25">
      <c r="A20" s="670"/>
      <c r="B20" s="665" t="s">
        <v>786</v>
      </c>
      <c r="C20" s="27" t="s">
        <v>787</v>
      </c>
      <c r="D20" s="174" t="s">
        <v>788</v>
      </c>
      <c r="E20" s="488" t="s">
        <v>778</v>
      </c>
      <c r="F20" s="488" t="s">
        <v>789</v>
      </c>
      <c r="G20" s="4" t="s">
        <v>780</v>
      </c>
    </row>
    <row r="21" spans="1:7" ht="198" x14ac:dyDescent="0.25">
      <c r="A21" s="670"/>
      <c r="B21" s="666"/>
      <c r="C21" s="172" t="s">
        <v>790</v>
      </c>
      <c r="D21" s="174" t="s">
        <v>791</v>
      </c>
      <c r="E21" s="488" t="s">
        <v>778</v>
      </c>
      <c r="F21" s="488" t="s">
        <v>792</v>
      </c>
      <c r="G21" s="4" t="s">
        <v>780</v>
      </c>
    </row>
    <row r="22" spans="1:7" ht="396" x14ac:dyDescent="0.25">
      <c r="A22" s="670"/>
      <c r="B22" s="677"/>
      <c r="C22" s="27" t="s">
        <v>793</v>
      </c>
      <c r="D22" s="174" t="s">
        <v>794</v>
      </c>
      <c r="E22" s="488" t="s">
        <v>778</v>
      </c>
      <c r="F22" s="488" t="s">
        <v>795</v>
      </c>
      <c r="G22" s="4" t="s">
        <v>780</v>
      </c>
    </row>
  </sheetData>
  <mergeCells count="22">
    <mergeCell ref="B20:B22"/>
    <mergeCell ref="F12:F13"/>
    <mergeCell ref="D18:D19"/>
    <mergeCell ref="E18:E19"/>
    <mergeCell ref="F18:F19"/>
    <mergeCell ref="E12:E13"/>
    <mergeCell ref="B1:G11"/>
    <mergeCell ref="G18:G19"/>
    <mergeCell ref="B12:B13"/>
    <mergeCell ref="A12:A13"/>
    <mergeCell ref="G12:G13"/>
    <mergeCell ref="A14:A22"/>
    <mergeCell ref="B14:B17"/>
    <mergeCell ref="C15:C17"/>
    <mergeCell ref="D15:D17"/>
    <mergeCell ref="E15:E17"/>
    <mergeCell ref="F15:F17"/>
    <mergeCell ref="G15:G17"/>
    <mergeCell ref="B18:B19"/>
    <mergeCell ref="C18:C19"/>
    <mergeCell ref="C12:C13"/>
    <mergeCell ref="D12:D13"/>
  </mergeCell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8"/>
  <sheetViews>
    <sheetView showGridLines="0" showRuler="0" showWhiteSpace="0" view="pageBreakPreview" topLeftCell="C1" zoomScale="55" zoomScaleNormal="70" zoomScaleSheetLayoutView="55" zoomScalePageLayoutView="60" workbookViewId="0">
      <selection activeCell="D31" sqref="D31:Z31"/>
    </sheetView>
  </sheetViews>
  <sheetFormatPr baseColWidth="10" defaultColWidth="11.42578125" defaultRowHeight="12.75" x14ac:dyDescent="0.2"/>
  <cols>
    <col min="1" max="1" width="5.140625" style="192" customWidth="1"/>
    <col min="2" max="2" width="39.5703125" style="192" customWidth="1"/>
    <col min="3" max="3" width="42.140625" style="197" customWidth="1"/>
    <col min="4" max="4" width="28.42578125" style="197" customWidth="1"/>
    <col min="5" max="5" width="8.85546875" style="192" customWidth="1"/>
    <col min="6" max="6" width="56.28515625" style="192" customWidth="1"/>
    <col min="7" max="7" width="18.28515625" style="192" customWidth="1"/>
    <col min="8" max="8" width="4.7109375" style="196" customWidth="1"/>
    <col min="9" max="9" width="16.7109375" style="195" customWidth="1"/>
    <col min="10" max="10" width="14.140625" style="195" customWidth="1"/>
    <col min="11" max="11" width="14.5703125" style="467" customWidth="1"/>
    <col min="12" max="12" width="19" style="193" customWidth="1"/>
    <col min="13" max="13" width="20.140625" style="193" customWidth="1"/>
    <col min="14" max="14" width="21.42578125" style="192" customWidth="1"/>
    <col min="15" max="15" width="21.140625" style="192" customWidth="1"/>
    <col min="16" max="16" width="35.42578125" style="192" customWidth="1"/>
    <col min="17" max="17" width="19" style="193" customWidth="1"/>
    <col min="18" max="18" width="19.85546875" style="193" customWidth="1"/>
    <col min="19" max="19" width="16.42578125" style="192" customWidth="1"/>
    <col min="20" max="20" width="22.85546875" style="192" customWidth="1"/>
    <col min="21" max="21" width="37.85546875" style="192" customWidth="1"/>
    <col min="22" max="22" width="19" style="193" customWidth="1"/>
    <col min="23" max="23" width="14.42578125" style="193" customWidth="1"/>
    <col min="24" max="24" width="21.42578125" style="192" customWidth="1"/>
    <col min="25" max="25" width="25.7109375" style="192" customWidth="1"/>
    <col min="26" max="26" width="34" style="192" customWidth="1"/>
    <col min="27" max="16384" width="11.42578125" style="192"/>
  </cols>
  <sheetData>
    <row r="1" spans="2:26" x14ac:dyDescent="0.2">
      <c r="B1" s="540"/>
      <c r="C1" s="687" t="s">
        <v>1353</v>
      </c>
      <c r="D1" s="688"/>
      <c r="E1" s="688"/>
      <c r="F1" s="688"/>
      <c r="G1" s="688"/>
      <c r="H1" s="688"/>
      <c r="I1" s="688"/>
      <c r="J1" s="688"/>
      <c r="K1" s="688"/>
      <c r="L1" s="688"/>
      <c r="M1" s="688"/>
      <c r="N1" s="688"/>
      <c r="O1" s="688"/>
      <c r="P1" s="688"/>
      <c r="Q1" s="688"/>
      <c r="R1" s="688"/>
      <c r="S1" s="688"/>
      <c r="T1" s="688"/>
      <c r="U1" s="688"/>
      <c r="V1" s="688"/>
      <c r="W1" s="688"/>
      <c r="X1" s="688"/>
      <c r="Y1" s="688"/>
      <c r="Z1" s="688"/>
    </row>
    <row r="2" spans="2:26" x14ac:dyDescent="0.2">
      <c r="B2" s="540"/>
      <c r="C2" s="688"/>
      <c r="D2" s="688"/>
      <c r="E2" s="688"/>
      <c r="F2" s="688"/>
      <c r="G2" s="688"/>
      <c r="H2" s="688"/>
      <c r="I2" s="688"/>
      <c r="J2" s="688"/>
      <c r="K2" s="688"/>
      <c r="L2" s="688"/>
      <c r="M2" s="688"/>
      <c r="N2" s="688"/>
      <c r="O2" s="688"/>
      <c r="P2" s="688"/>
      <c r="Q2" s="688"/>
      <c r="R2" s="688"/>
      <c r="S2" s="688"/>
      <c r="T2" s="688"/>
      <c r="U2" s="688"/>
      <c r="V2" s="688"/>
      <c r="W2" s="688"/>
      <c r="X2" s="688"/>
      <c r="Y2" s="688"/>
      <c r="Z2" s="688"/>
    </row>
    <row r="3" spans="2:26" x14ac:dyDescent="0.2">
      <c r="B3" s="540"/>
      <c r="C3" s="688"/>
      <c r="D3" s="688"/>
      <c r="E3" s="688"/>
      <c r="F3" s="688"/>
      <c r="G3" s="688"/>
      <c r="H3" s="688"/>
      <c r="I3" s="688"/>
      <c r="J3" s="688"/>
      <c r="K3" s="688"/>
      <c r="L3" s="688"/>
      <c r="M3" s="688"/>
      <c r="N3" s="688"/>
      <c r="O3" s="688"/>
      <c r="P3" s="688"/>
      <c r="Q3" s="688"/>
      <c r="R3" s="688"/>
      <c r="S3" s="688"/>
      <c r="T3" s="688"/>
      <c r="U3" s="688"/>
      <c r="V3" s="688"/>
      <c r="W3" s="688"/>
      <c r="X3" s="688"/>
      <c r="Y3" s="688"/>
      <c r="Z3" s="688"/>
    </row>
    <row r="4" spans="2:26" x14ac:dyDescent="0.2">
      <c r="B4" s="540"/>
      <c r="C4" s="688"/>
      <c r="D4" s="688"/>
      <c r="E4" s="688"/>
      <c r="F4" s="688"/>
      <c r="G4" s="688"/>
      <c r="H4" s="688"/>
      <c r="I4" s="688"/>
      <c r="J4" s="688"/>
      <c r="K4" s="688"/>
      <c r="L4" s="688"/>
      <c r="M4" s="688"/>
      <c r="N4" s="688"/>
      <c r="O4" s="688"/>
      <c r="P4" s="688"/>
      <c r="Q4" s="688"/>
      <c r="R4" s="688"/>
      <c r="S4" s="688"/>
      <c r="T4" s="688"/>
      <c r="U4" s="688"/>
      <c r="V4" s="688"/>
      <c r="W4" s="688"/>
      <c r="X4" s="688"/>
      <c r="Y4" s="688"/>
      <c r="Z4" s="688"/>
    </row>
    <row r="5" spans="2:26" x14ac:dyDescent="0.2">
      <c r="B5" s="540"/>
      <c r="C5" s="688"/>
      <c r="D5" s="688"/>
      <c r="E5" s="688"/>
      <c r="F5" s="688"/>
      <c r="G5" s="688"/>
      <c r="H5" s="688"/>
      <c r="I5" s="688"/>
      <c r="J5" s="688"/>
      <c r="K5" s="688"/>
      <c r="L5" s="688"/>
      <c r="M5" s="688"/>
      <c r="N5" s="688"/>
      <c r="O5" s="688"/>
      <c r="P5" s="688"/>
      <c r="Q5" s="688"/>
      <c r="R5" s="688"/>
      <c r="S5" s="688"/>
      <c r="T5" s="688"/>
      <c r="U5" s="688"/>
      <c r="V5" s="688"/>
      <c r="W5" s="688"/>
      <c r="X5" s="688"/>
      <c r="Y5" s="688"/>
      <c r="Z5" s="688"/>
    </row>
    <row r="6" spans="2:26" x14ac:dyDescent="0.2">
      <c r="B6" s="540"/>
      <c r="C6" s="688"/>
      <c r="D6" s="688"/>
      <c r="E6" s="688"/>
      <c r="F6" s="688"/>
      <c r="G6" s="688"/>
      <c r="H6" s="688"/>
      <c r="I6" s="688"/>
      <c r="J6" s="688"/>
      <c r="K6" s="688"/>
      <c r="L6" s="688"/>
      <c r="M6" s="688"/>
      <c r="N6" s="688"/>
      <c r="O6" s="688"/>
      <c r="P6" s="688"/>
      <c r="Q6" s="688"/>
      <c r="R6" s="688"/>
      <c r="S6" s="688"/>
      <c r="T6" s="688"/>
      <c r="U6" s="688"/>
      <c r="V6" s="688"/>
      <c r="W6" s="688"/>
      <c r="X6" s="688"/>
      <c r="Y6" s="688"/>
      <c r="Z6" s="688"/>
    </row>
    <row r="7" spans="2:26" x14ac:dyDescent="0.2">
      <c r="B7" s="540"/>
      <c r="C7" s="688"/>
      <c r="D7" s="688"/>
      <c r="E7" s="688"/>
      <c r="F7" s="688"/>
      <c r="G7" s="688"/>
      <c r="H7" s="688"/>
      <c r="I7" s="688"/>
      <c r="J7" s="688"/>
      <c r="K7" s="688"/>
      <c r="L7" s="688"/>
      <c r="M7" s="688"/>
      <c r="N7" s="688"/>
      <c r="O7" s="688"/>
      <c r="P7" s="688"/>
      <c r="Q7" s="688"/>
      <c r="R7" s="688"/>
      <c r="S7" s="688"/>
      <c r="T7" s="688"/>
      <c r="U7" s="688"/>
      <c r="V7" s="688"/>
      <c r="W7" s="688"/>
      <c r="X7" s="688"/>
      <c r="Y7" s="688"/>
      <c r="Z7" s="688"/>
    </row>
    <row r="8" spans="2:26" x14ac:dyDescent="0.2">
      <c r="B8" s="540"/>
      <c r="C8" s="688"/>
      <c r="D8" s="688"/>
      <c r="E8" s="688"/>
      <c r="F8" s="688"/>
      <c r="G8" s="688"/>
      <c r="H8" s="688"/>
      <c r="I8" s="688"/>
      <c r="J8" s="688"/>
      <c r="K8" s="688"/>
      <c r="L8" s="688"/>
      <c r="M8" s="688"/>
      <c r="N8" s="688"/>
      <c r="O8" s="688"/>
      <c r="P8" s="688"/>
      <c r="Q8" s="688"/>
      <c r="R8" s="688"/>
      <c r="S8" s="688"/>
      <c r="T8" s="688"/>
      <c r="U8" s="688"/>
      <c r="V8" s="688"/>
      <c r="W8" s="688"/>
      <c r="X8" s="688"/>
      <c r="Y8" s="688"/>
      <c r="Z8" s="688"/>
    </row>
    <row r="9" spans="2:26" x14ac:dyDescent="0.2">
      <c r="B9" s="540"/>
      <c r="C9" s="688"/>
      <c r="D9" s="688"/>
      <c r="E9" s="688"/>
      <c r="F9" s="688"/>
      <c r="G9" s="688"/>
      <c r="H9" s="688"/>
      <c r="I9" s="688"/>
      <c r="J9" s="688"/>
      <c r="K9" s="688"/>
      <c r="L9" s="688"/>
      <c r="M9" s="688"/>
      <c r="N9" s="688"/>
      <c r="O9" s="688"/>
      <c r="P9" s="688"/>
      <c r="Q9" s="688"/>
      <c r="R9" s="688"/>
      <c r="S9" s="688"/>
      <c r="T9" s="688"/>
      <c r="U9" s="688"/>
      <c r="V9" s="688"/>
      <c r="W9" s="688"/>
      <c r="X9" s="688"/>
      <c r="Y9" s="688"/>
      <c r="Z9" s="688"/>
    </row>
    <row r="10" spans="2:26" x14ac:dyDescent="0.2">
      <c r="B10" s="540"/>
      <c r="C10" s="688"/>
      <c r="D10" s="688"/>
      <c r="E10" s="688"/>
      <c r="F10" s="688"/>
      <c r="G10" s="688"/>
      <c r="H10" s="688"/>
      <c r="I10" s="688"/>
      <c r="J10" s="688"/>
      <c r="K10" s="688"/>
      <c r="L10" s="688"/>
      <c r="M10" s="688"/>
      <c r="N10" s="688"/>
      <c r="O10" s="688"/>
      <c r="P10" s="688"/>
      <c r="Q10" s="688"/>
      <c r="R10" s="688"/>
      <c r="S10" s="688"/>
      <c r="T10" s="688"/>
      <c r="U10" s="688"/>
      <c r="V10" s="688"/>
      <c r="W10" s="688"/>
      <c r="X10" s="688"/>
      <c r="Y10" s="688"/>
      <c r="Z10" s="688"/>
    </row>
    <row r="11" spans="2:26" x14ac:dyDescent="0.2">
      <c r="B11" s="540"/>
      <c r="C11" s="688"/>
      <c r="D11" s="688"/>
      <c r="E11" s="688"/>
      <c r="F11" s="688"/>
      <c r="G11" s="688"/>
      <c r="H11" s="688"/>
      <c r="I11" s="688"/>
      <c r="J11" s="688"/>
      <c r="K11" s="688"/>
      <c r="L11" s="688"/>
      <c r="M11" s="688"/>
      <c r="N11" s="688"/>
      <c r="O11" s="688"/>
      <c r="P11" s="688"/>
      <c r="Q11" s="688"/>
      <c r="R11" s="688"/>
      <c r="S11" s="688"/>
      <c r="T11" s="688"/>
      <c r="U11" s="688"/>
      <c r="V11" s="688"/>
      <c r="W11" s="688"/>
      <c r="X11" s="688"/>
      <c r="Y11" s="688"/>
      <c r="Z11" s="688"/>
    </row>
    <row r="12" spans="2:26" x14ac:dyDescent="0.2">
      <c r="B12" s="540"/>
      <c r="C12" s="688"/>
      <c r="D12" s="688"/>
      <c r="E12" s="688"/>
      <c r="F12" s="688"/>
      <c r="G12" s="688"/>
      <c r="H12" s="688"/>
      <c r="I12" s="688"/>
      <c r="J12" s="688"/>
      <c r="K12" s="688"/>
      <c r="L12" s="688"/>
      <c r="M12" s="688"/>
      <c r="N12" s="688"/>
      <c r="O12" s="688"/>
      <c r="P12" s="688"/>
      <c r="Q12" s="688"/>
      <c r="R12" s="688"/>
      <c r="S12" s="688"/>
      <c r="T12" s="688"/>
      <c r="U12" s="688"/>
      <c r="V12" s="688"/>
      <c r="W12" s="688"/>
      <c r="X12" s="688"/>
      <c r="Y12" s="688"/>
      <c r="Z12" s="688"/>
    </row>
    <row r="13" spans="2:26" x14ac:dyDescent="0.2">
      <c r="B13" s="540"/>
      <c r="C13" s="688"/>
      <c r="D13" s="688"/>
      <c r="E13" s="688"/>
      <c r="F13" s="688"/>
      <c r="G13" s="688"/>
      <c r="H13" s="688"/>
      <c r="I13" s="688"/>
      <c r="J13" s="688"/>
      <c r="K13" s="688"/>
      <c r="L13" s="688"/>
      <c r="M13" s="688"/>
      <c r="N13" s="688"/>
      <c r="O13" s="688"/>
      <c r="P13" s="688"/>
      <c r="Q13" s="688"/>
      <c r="R13" s="688"/>
      <c r="S13" s="688"/>
      <c r="T13" s="688"/>
      <c r="U13" s="688"/>
      <c r="V13" s="688"/>
      <c r="W13" s="688"/>
      <c r="X13" s="688"/>
      <c r="Y13" s="688"/>
      <c r="Z13" s="688"/>
    </row>
    <row r="14" spans="2:26" x14ac:dyDescent="0.2">
      <c r="B14" s="540"/>
      <c r="C14" s="688"/>
      <c r="D14" s="688"/>
      <c r="E14" s="688"/>
      <c r="F14" s="688"/>
      <c r="G14" s="688"/>
      <c r="H14" s="688"/>
      <c r="I14" s="688"/>
      <c r="J14" s="688"/>
      <c r="K14" s="688"/>
      <c r="L14" s="688"/>
      <c r="M14" s="688"/>
      <c r="N14" s="688"/>
      <c r="O14" s="688"/>
      <c r="P14" s="688"/>
      <c r="Q14" s="688"/>
      <c r="R14" s="688"/>
      <c r="S14" s="688"/>
      <c r="T14" s="688"/>
      <c r="U14" s="688"/>
      <c r="V14" s="688"/>
      <c r="W14" s="688"/>
      <c r="X14" s="688"/>
      <c r="Y14" s="688"/>
      <c r="Z14" s="688"/>
    </row>
    <row r="15" spans="2:26" x14ac:dyDescent="0.2">
      <c r="B15" s="540"/>
      <c r="C15" s="688"/>
      <c r="D15" s="688"/>
      <c r="E15" s="688"/>
      <c r="F15" s="688"/>
      <c r="G15" s="688"/>
      <c r="H15" s="688"/>
      <c r="I15" s="688"/>
      <c r="J15" s="688"/>
      <c r="K15" s="688"/>
      <c r="L15" s="688"/>
      <c r="M15" s="688"/>
      <c r="N15" s="688"/>
      <c r="O15" s="688"/>
      <c r="P15" s="688"/>
      <c r="Q15" s="688"/>
      <c r="R15" s="688"/>
      <c r="S15" s="688"/>
      <c r="T15" s="688"/>
      <c r="U15" s="688"/>
      <c r="V15" s="688"/>
      <c r="W15" s="688"/>
      <c r="X15" s="688"/>
      <c r="Y15" s="688"/>
      <c r="Z15" s="688"/>
    </row>
    <row r="16" spans="2:26" x14ac:dyDescent="0.2">
      <c r="B16" s="540"/>
      <c r="C16" s="688"/>
      <c r="D16" s="688"/>
      <c r="E16" s="688"/>
      <c r="F16" s="688"/>
      <c r="G16" s="688"/>
      <c r="H16" s="688"/>
      <c r="I16" s="688"/>
      <c r="J16" s="688"/>
      <c r="K16" s="688"/>
      <c r="L16" s="688"/>
      <c r="M16" s="688"/>
      <c r="N16" s="688"/>
      <c r="O16" s="688"/>
      <c r="P16" s="688"/>
      <c r="Q16" s="688"/>
      <c r="R16" s="688"/>
      <c r="S16" s="688"/>
      <c r="T16" s="688"/>
      <c r="U16" s="688"/>
      <c r="V16" s="688"/>
      <c r="W16" s="688"/>
      <c r="X16" s="688"/>
      <c r="Y16" s="688"/>
      <c r="Z16" s="688"/>
    </row>
    <row r="17" spans="1:26" x14ac:dyDescent="0.2">
      <c r="B17" s="540"/>
      <c r="C17" s="539"/>
      <c r="D17" s="539"/>
      <c r="E17" s="540"/>
      <c r="F17" s="540"/>
      <c r="G17" s="540"/>
      <c r="H17" s="541"/>
      <c r="I17" s="542"/>
      <c r="J17" s="542"/>
      <c r="K17" s="543"/>
      <c r="L17" s="544"/>
      <c r="M17" s="544"/>
      <c r="N17" s="540"/>
      <c r="O17" s="540"/>
      <c r="P17" s="540"/>
      <c r="Q17" s="544"/>
      <c r="R17" s="544"/>
      <c r="S17" s="540"/>
      <c r="T17" s="540"/>
      <c r="U17" s="540"/>
      <c r="V17" s="544"/>
      <c r="W17" s="544"/>
      <c r="X17" s="540"/>
      <c r="Y17" s="540"/>
      <c r="Z17" s="540"/>
    </row>
    <row r="18" spans="1:26" x14ac:dyDescent="0.2">
      <c r="B18" s="540"/>
      <c r="C18" s="539"/>
      <c r="D18" s="539"/>
      <c r="E18" s="540"/>
      <c r="F18" s="540"/>
      <c r="G18" s="540"/>
      <c r="H18" s="541"/>
      <c r="I18" s="542"/>
      <c r="J18" s="542"/>
      <c r="K18" s="543"/>
      <c r="L18" s="544"/>
      <c r="M18" s="544"/>
      <c r="N18" s="540"/>
      <c r="O18" s="540"/>
      <c r="P18" s="540"/>
      <c r="Q18" s="544"/>
      <c r="R18" s="544"/>
      <c r="S18" s="540"/>
      <c r="T18" s="540"/>
      <c r="U18" s="540"/>
      <c r="V18" s="544"/>
      <c r="W18" s="544"/>
      <c r="X18" s="540"/>
      <c r="Y18" s="540"/>
      <c r="Z18" s="540"/>
    </row>
    <row r="19" spans="1:26" ht="11.25" customHeight="1" x14ac:dyDescent="0.2"/>
    <row r="20" spans="1:26" ht="21" customHeight="1" x14ac:dyDescent="0.2">
      <c r="B20" s="735"/>
      <c r="C20" s="735"/>
      <c r="D20" s="735"/>
      <c r="E20" s="735"/>
      <c r="F20" s="735"/>
      <c r="G20" s="735"/>
      <c r="H20" s="735"/>
      <c r="I20" s="735"/>
      <c r="J20" s="735"/>
      <c r="K20" s="735"/>
      <c r="L20" s="735"/>
      <c r="M20" s="735"/>
      <c r="N20" s="735"/>
      <c r="O20" s="735"/>
      <c r="P20" s="735"/>
      <c r="Q20" s="735"/>
      <c r="R20" s="735"/>
      <c r="S20" s="735"/>
      <c r="T20" s="735"/>
      <c r="U20" s="735"/>
      <c r="V20" s="735"/>
      <c r="W20" s="735"/>
      <c r="X20" s="735"/>
      <c r="Y20" s="735"/>
      <c r="Z20" s="721" t="s">
        <v>859</v>
      </c>
    </row>
    <row r="21" spans="1:26" ht="21" customHeight="1" x14ac:dyDescent="0.2">
      <c r="B21" s="735"/>
      <c r="C21" s="735"/>
      <c r="D21" s="735"/>
      <c r="E21" s="735"/>
      <c r="F21" s="735"/>
      <c r="G21" s="735"/>
      <c r="H21" s="735"/>
      <c r="I21" s="735"/>
      <c r="J21" s="735"/>
      <c r="K21" s="735"/>
      <c r="L21" s="735"/>
      <c r="M21" s="735"/>
      <c r="N21" s="735"/>
      <c r="O21" s="735"/>
      <c r="P21" s="735"/>
      <c r="Q21" s="735"/>
      <c r="R21" s="735"/>
      <c r="S21" s="735"/>
      <c r="T21" s="735"/>
      <c r="U21" s="735"/>
      <c r="V21" s="735"/>
      <c r="W21" s="735"/>
      <c r="X21" s="735"/>
      <c r="Y21" s="735"/>
      <c r="Z21" s="721"/>
    </row>
    <row r="22" spans="1:26" ht="21" customHeight="1" x14ac:dyDescent="0.2">
      <c r="B22" s="735"/>
      <c r="C22" s="735"/>
      <c r="D22" s="735"/>
      <c r="E22" s="735"/>
      <c r="F22" s="735"/>
      <c r="G22" s="735"/>
      <c r="H22" s="735"/>
      <c r="I22" s="735"/>
      <c r="J22" s="735"/>
      <c r="K22" s="735"/>
      <c r="L22" s="735"/>
      <c r="M22" s="735"/>
      <c r="N22" s="735"/>
      <c r="O22" s="735"/>
      <c r="P22" s="735"/>
      <c r="Q22" s="735"/>
      <c r="R22" s="735"/>
      <c r="S22" s="735"/>
      <c r="T22" s="735"/>
      <c r="U22" s="735"/>
      <c r="V22" s="735"/>
      <c r="W22" s="735"/>
      <c r="X22" s="735"/>
      <c r="Y22" s="735"/>
      <c r="Z22" s="721"/>
    </row>
    <row r="23" spans="1:26" ht="38.25" customHeight="1" x14ac:dyDescent="0.2">
      <c r="B23" s="735"/>
      <c r="C23" s="735"/>
      <c r="D23" s="735"/>
      <c r="E23" s="735"/>
      <c r="F23" s="735"/>
      <c r="G23" s="735"/>
      <c r="H23" s="735"/>
      <c r="I23" s="735"/>
      <c r="J23" s="735"/>
      <c r="K23" s="735"/>
      <c r="L23" s="735"/>
      <c r="M23" s="735"/>
      <c r="N23" s="735"/>
      <c r="O23" s="735"/>
      <c r="P23" s="735"/>
      <c r="Q23" s="735"/>
      <c r="R23" s="735"/>
      <c r="S23" s="735"/>
      <c r="T23" s="735"/>
      <c r="U23" s="735"/>
      <c r="V23" s="735"/>
      <c r="W23" s="735"/>
      <c r="X23" s="735"/>
      <c r="Y23" s="735"/>
      <c r="Z23" s="721"/>
    </row>
    <row r="24" spans="1:26" ht="57" customHeight="1" x14ac:dyDescent="0.2">
      <c r="B24" s="706" t="s">
        <v>858</v>
      </c>
      <c r="C24" s="706"/>
      <c r="D24" s="706"/>
      <c r="E24" s="706"/>
      <c r="F24" s="706"/>
      <c r="G24" s="706"/>
      <c r="H24" s="706"/>
      <c r="I24" s="706"/>
      <c r="J24" s="706"/>
      <c r="K24" s="706"/>
      <c r="L24" s="706"/>
      <c r="M24" s="706"/>
      <c r="N24" s="706"/>
      <c r="O24" s="706"/>
      <c r="P24" s="706"/>
      <c r="Q24" s="706"/>
      <c r="R24" s="706"/>
      <c r="S24" s="706"/>
      <c r="T24" s="706"/>
      <c r="U24" s="706"/>
      <c r="V24" s="706"/>
      <c r="W24" s="706"/>
      <c r="X24" s="706"/>
      <c r="Y24" s="706"/>
      <c r="Z24" s="721"/>
    </row>
    <row r="25" spans="1:26" ht="12.75" customHeight="1" x14ac:dyDescent="0.25">
      <c r="B25" s="463"/>
      <c r="C25" s="463"/>
      <c r="D25" s="463"/>
      <c r="E25" s="463"/>
      <c r="F25" s="462"/>
      <c r="G25" s="462"/>
    </row>
    <row r="27" spans="1:26" ht="46.5" customHeight="1" x14ac:dyDescent="0.2">
      <c r="A27" s="709" t="s">
        <v>857</v>
      </c>
      <c r="B27" s="710"/>
      <c r="C27" s="717"/>
      <c r="D27" s="724" t="s">
        <v>1143</v>
      </c>
      <c r="E27" s="725"/>
      <c r="F27" s="725"/>
      <c r="G27" s="725"/>
      <c r="H27" s="725"/>
      <c r="I27" s="725"/>
      <c r="J27" s="725"/>
      <c r="K27" s="725"/>
      <c r="L27" s="725"/>
      <c r="M27" s="725"/>
      <c r="N27" s="725"/>
      <c r="O27" s="725"/>
      <c r="P27" s="725"/>
      <c r="Q27" s="726"/>
      <c r="R27" s="709" t="s">
        <v>855</v>
      </c>
      <c r="S27" s="710"/>
      <c r="T27" s="710"/>
      <c r="U27" s="710"/>
      <c r="V27" s="710"/>
      <c r="W27" s="722" t="s">
        <v>1259</v>
      </c>
      <c r="X27" s="722"/>
      <c r="Y27" s="722"/>
      <c r="Z27" s="723"/>
    </row>
    <row r="28" spans="1:26" ht="3" customHeight="1" x14ac:dyDescent="0.25">
      <c r="A28" s="264"/>
      <c r="B28" s="264"/>
      <c r="C28" s="264"/>
      <c r="D28" s="264"/>
      <c r="E28" s="459"/>
      <c r="F28" s="459"/>
      <c r="G28" s="459"/>
      <c r="H28" s="459"/>
      <c r="I28" s="459"/>
      <c r="J28" s="459"/>
      <c r="K28" s="459"/>
      <c r="L28" s="459"/>
      <c r="M28" s="459"/>
      <c r="N28" s="251"/>
      <c r="O28" s="251"/>
      <c r="P28" s="461"/>
      <c r="Q28" s="459"/>
      <c r="R28" s="459"/>
      <c r="S28" s="251"/>
      <c r="T28" s="251"/>
      <c r="U28" s="461"/>
      <c r="V28" s="459"/>
      <c r="W28" s="459"/>
      <c r="X28" s="251"/>
      <c r="Y28" s="251"/>
      <c r="Z28" s="461"/>
    </row>
    <row r="29" spans="1:26" ht="51" customHeight="1" x14ac:dyDescent="0.2">
      <c r="A29" s="712" t="s">
        <v>853</v>
      </c>
      <c r="B29" s="713"/>
      <c r="C29" s="713"/>
      <c r="D29" s="702" t="s">
        <v>1280</v>
      </c>
      <c r="E29" s="702"/>
      <c r="F29" s="702"/>
      <c r="G29" s="702"/>
      <c r="H29" s="702"/>
      <c r="I29" s="702"/>
      <c r="J29" s="702"/>
      <c r="K29" s="702"/>
      <c r="L29" s="702"/>
      <c r="M29" s="702"/>
      <c r="N29" s="702"/>
      <c r="O29" s="702"/>
      <c r="P29" s="702"/>
      <c r="Q29" s="702"/>
      <c r="R29" s="702"/>
      <c r="S29" s="702"/>
      <c r="T29" s="702"/>
      <c r="U29" s="702"/>
      <c r="V29" s="702"/>
      <c r="W29" s="702"/>
      <c r="X29" s="702"/>
      <c r="Y29" s="702"/>
      <c r="Z29" s="702"/>
    </row>
    <row r="30" spans="1:26" ht="3.75" customHeight="1" x14ac:dyDescent="0.25">
      <c r="A30" s="256"/>
      <c r="B30" s="256"/>
      <c r="C30" s="263"/>
      <c r="D30" s="263"/>
      <c r="E30" s="265"/>
      <c r="F30" s="265"/>
      <c r="G30" s="265"/>
      <c r="H30" s="265"/>
      <c r="I30" s="261"/>
      <c r="J30" s="261"/>
      <c r="K30" s="265"/>
      <c r="L30" s="259"/>
      <c r="M30" s="259"/>
      <c r="N30" s="258"/>
      <c r="O30" s="258"/>
      <c r="P30" s="487"/>
      <c r="Q30" s="259"/>
      <c r="R30" s="259"/>
      <c r="S30" s="258"/>
      <c r="T30" s="258"/>
      <c r="U30" s="487"/>
      <c r="V30" s="259"/>
      <c r="W30" s="259"/>
      <c r="X30" s="258"/>
      <c r="Y30" s="258"/>
      <c r="Z30" s="487"/>
    </row>
    <row r="31" spans="1:26" ht="68.45" customHeight="1" x14ac:dyDescent="0.2">
      <c r="A31" s="709" t="s">
        <v>14</v>
      </c>
      <c r="B31" s="710"/>
      <c r="C31" s="710"/>
      <c r="D31" s="702" t="s">
        <v>1279</v>
      </c>
      <c r="E31" s="702"/>
      <c r="F31" s="702"/>
      <c r="G31" s="702"/>
      <c r="H31" s="702"/>
      <c r="I31" s="702"/>
      <c r="J31" s="702"/>
      <c r="K31" s="702"/>
      <c r="L31" s="702"/>
      <c r="M31" s="702"/>
      <c r="N31" s="702"/>
      <c r="O31" s="702"/>
      <c r="P31" s="702"/>
      <c r="Q31" s="702"/>
      <c r="R31" s="702"/>
      <c r="S31" s="702"/>
      <c r="T31" s="702"/>
      <c r="U31" s="702"/>
      <c r="V31" s="702"/>
      <c r="W31" s="702"/>
      <c r="X31" s="702"/>
      <c r="Y31" s="702"/>
      <c r="Z31" s="702"/>
    </row>
    <row r="32" spans="1:26" ht="4.9000000000000004" customHeight="1" x14ac:dyDescent="0.25">
      <c r="A32" s="256"/>
      <c r="B32" s="256"/>
      <c r="C32" s="255"/>
      <c r="D32" s="255"/>
      <c r="E32" s="459"/>
      <c r="F32" s="459"/>
      <c r="G32" s="459"/>
      <c r="H32" s="459"/>
      <c r="I32" s="460"/>
      <c r="J32" s="460"/>
      <c r="K32" s="459"/>
      <c r="L32" s="458"/>
      <c r="M32" s="458"/>
      <c r="N32" s="251"/>
      <c r="O32" s="251"/>
      <c r="P32" s="461"/>
      <c r="Q32" s="458"/>
      <c r="R32" s="192"/>
      <c r="V32" s="192"/>
      <c r="W32" s="192"/>
    </row>
    <row r="33" spans="1:26" ht="48" customHeight="1" x14ac:dyDescent="0.2">
      <c r="A33" s="709" t="s">
        <v>850</v>
      </c>
      <c r="B33" s="710"/>
      <c r="C33" s="717"/>
      <c r="D33" s="702" t="s">
        <v>1278</v>
      </c>
      <c r="E33" s="702"/>
      <c r="F33" s="702"/>
      <c r="G33" s="702"/>
      <c r="H33" s="702"/>
      <c r="I33" s="702"/>
      <c r="J33" s="702"/>
      <c r="K33" s="702"/>
      <c r="L33" s="702"/>
      <c r="M33" s="702"/>
      <c r="N33" s="702"/>
      <c r="O33" s="702"/>
      <c r="P33" s="702"/>
      <c r="Q33" s="702"/>
      <c r="R33" s="712" t="s">
        <v>848</v>
      </c>
      <c r="S33" s="713"/>
      <c r="T33" s="713"/>
      <c r="U33" s="713"/>
      <c r="V33" s="714"/>
      <c r="W33" s="732"/>
      <c r="X33" s="733"/>
      <c r="Y33" s="733"/>
      <c r="Z33" s="734"/>
    </row>
    <row r="34" spans="1:26" ht="6.75" customHeight="1" x14ac:dyDescent="0.2">
      <c r="C34" s="192"/>
      <c r="D34" s="192"/>
      <c r="Q34" s="192"/>
      <c r="R34" s="192"/>
      <c r="V34" s="192"/>
      <c r="W34" s="192"/>
    </row>
    <row r="35" spans="1:26" ht="30.75" customHeight="1" x14ac:dyDescent="0.2">
      <c r="A35" s="730" t="s">
        <v>704</v>
      </c>
      <c r="B35" s="730"/>
      <c r="C35" s="730"/>
      <c r="D35" s="703">
        <f ca="1">+NOW()</f>
        <v>46050.665446064813</v>
      </c>
      <c r="E35" s="703"/>
      <c r="F35" s="703"/>
      <c r="G35" s="703"/>
      <c r="H35" s="703"/>
      <c r="I35" s="703"/>
      <c r="J35" s="703"/>
      <c r="K35" s="703"/>
      <c r="L35" s="703"/>
      <c r="M35" s="703"/>
      <c r="N35" s="703"/>
      <c r="O35" s="703"/>
      <c r="P35" s="703"/>
      <c r="Q35" s="703"/>
      <c r="R35" s="715" t="s">
        <v>847</v>
      </c>
      <c r="S35" s="715"/>
      <c r="T35" s="715"/>
      <c r="U35" s="715"/>
      <c r="V35" s="715"/>
      <c r="W35" s="704"/>
      <c r="X35" s="704"/>
      <c r="Y35" s="704"/>
      <c r="Z35" s="704"/>
    </row>
    <row r="36" spans="1:26" ht="19.899999999999999" customHeight="1" x14ac:dyDescent="0.2">
      <c r="B36" s="457"/>
      <c r="C36" s="457"/>
      <c r="D36" s="457"/>
      <c r="E36" s="456"/>
      <c r="F36" s="456"/>
      <c r="G36" s="456"/>
      <c r="H36" s="456"/>
      <c r="J36" s="448"/>
      <c r="N36" s="243"/>
      <c r="O36" s="243"/>
      <c r="R36" s="192"/>
      <c r="V36" s="192"/>
      <c r="W36" s="192"/>
    </row>
    <row r="37" spans="1:26" ht="27.6" customHeight="1" x14ac:dyDescent="0.25">
      <c r="A37" s="707" t="s">
        <v>188</v>
      </c>
      <c r="B37" s="707"/>
      <c r="C37" s="707"/>
      <c r="D37" s="707"/>
      <c r="E37" s="707"/>
      <c r="F37" s="707"/>
      <c r="G37" s="707"/>
      <c r="H37" s="707"/>
      <c r="I37" s="707"/>
      <c r="J37" s="707"/>
      <c r="K37" s="707"/>
      <c r="L37" s="707"/>
      <c r="M37" s="707"/>
      <c r="N37" s="707"/>
      <c r="O37" s="707"/>
      <c r="P37" s="707"/>
      <c r="Q37" s="707"/>
      <c r="R37" s="707"/>
      <c r="S37" s="707"/>
      <c r="T37" s="707"/>
      <c r="U37" s="707"/>
      <c r="V37" s="707"/>
      <c r="W37" s="707"/>
      <c r="X37" s="707"/>
      <c r="Y37" s="707"/>
      <c r="Z37" s="707"/>
    </row>
    <row r="38" spans="1:26" ht="14.45" customHeight="1" x14ac:dyDescent="0.2">
      <c r="B38" s="457"/>
      <c r="C38" s="457"/>
      <c r="D38" s="457"/>
      <c r="E38" s="456"/>
      <c r="F38" s="456"/>
      <c r="G38" s="456"/>
      <c r="H38" s="456"/>
      <c r="J38" s="448"/>
      <c r="N38" s="243"/>
      <c r="O38" s="243"/>
      <c r="R38" s="192"/>
      <c r="V38" s="192"/>
      <c r="W38" s="192"/>
    </row>
    <row r="39" spans="1:26" ht="49.5" customHeight="1" x14ac:dyDescent="0.2">
      <c r="A39" s="738" t="s">
        <v>846</v>
      </c>
      <c r="B39" s="738"/>
      <c r="C39" s="738"/>
      <c r="D39" s="708"/>
      <c r="E39" s="708"/>
      <c r="F39" s="708"/>
      <c r="G39" s="708"/>
      <c r="H39" s="708"/>
      <c r="I39" s="708"/>
      <c r="J39" s="708"/>
      <c r="K39" s="708"/>
      <c r="L39" s="708"/>
      <c r="M39" s="708"/>
      <c r="N39" s="708"/>
      <c r="O39" s="708"/>
      <c r="P39" s="708"/>
      <c r="Q39" s="708"/>
      <c r="R39" s="708"/>
      <c r="S39" s="708"/>
      <c r="T39" s="708"/>
      <c r="U39" s="708"/>
      <c r="V39" s="708"/>
      <c r="W39" s="708"/>
      <c r="X39" s="708"/>
      <c r="Y39" s="708"/>
      <c r="Z39" s="708"/>
    </row>
    <row r="40" spans="1:26" ht="66" customHeight="1" x14ac:dyDescent="0.2">
      <c r="A40" s="738" t="s">
        <v>845</v>
      </c>
      <c r="B40" s="738"/>
      <c r="C40" s="738"/>
      <c r="D40" s="708"/>
      <c r="E40" s="708"/>
      <c r="F40" s="708"/>
      <c r="G40" s="708"/>
      <c r="H40" s="708"/>
      <c r="I40" s="708"/>
      <c r="J40" s="708"/>
      <c r="K40" s="708"/>
      <c r="L40" s="708"/>
      <c r="M40" s="708"/>
      <c r="N40" s="708"/>
      <c r="O40" s="708"/>
      <c r="P40" s="708"/>
      <c r="Q40" s="708"/>
      <c r="R40" s="708"/>
      <c r="S40" s="708"/>
      <c r="T40" s="708"/>
      <c r="U40" s="708"/>
      <c r="V40" s="708"/>
      <c r="W40" s="708"/>
      <c r="X40" s="708"/>
      <c r="Y40" s="708"/>
      <c r="Z40" s="708"/>
    </row>
    <row r="41" spans="1:26" ht="22.9" customHeight="1" x14ac:dyDescent="0.2">
      <c r="A41" s="467"/>
      <c r="B41" s="467"/>
      <c r="C41" s="467"/>
      <c r="D41" s="457"/>
      <c r="E41" s="456"/>
      <c r="F41" s="456"/>
      <c r="G41" s="456"/>
      <c r="H41" s="456"/>
      <c r="J41" s="448"/>
      <c r="N41" s="243"/>
      <c r="O41" s="243"/>
      <c r="S41" s="243"/>
      <c r="T41" s="243"/>
      <c r="X41" s="243"/>
      <c r="Y41" s="243"/>
    </row>
    <row r="42" spans="1:26" ht="12.75" customHeight="1" x14ac:dyDescent="0.2">
      <c r="C42" s="192"/>
      <c r="D42" s="192"/>
      <c r="E42" s="455"/>
      <c r="F42" s="455"/>
      <c r="G42" s="193"/>
      <c r="H42" s="193"/>
      <c r="I42" s="193"/>
      <c r="J42" s="193"/>
      <c r="K42" s="192"/>
      <c r="L42" s="192"/>
      <c r="M42" s="192"/>
      <c r="Q42" s="192"/>
      <c r="R42" s="192"/>
      <c r="V42" s="192"/>
      <c r="W42" s="192"/>
    </row>
    <row r="43" spans="1:26" ht="30.75" customHeight="1" x14ac:dyDescent="0.2">
      <c r="A43" s="727" t="s">
        <v>844</v>
      </c>
      <c r="B43" s="728"/>
      <c r="C43" s="728"/>
      <c r="D43" s="728"/>
      <c r="E43" s="728"/>
      <c r="F43" s="728"/>
      <c r="G43" s="728"/>
      <c r="H43" s="728"/>
      <c r="I43" s="728"/>
      <c r="J43" s="728"/>
      <c r="K43" s="729"/>
      <c r="L43" s="718" t="s">
        <v>843</v>
      </c>
      <c r="M43" s="719"/>
      <c r="N43" s="719"/>
      <c r="O43" s="719"/>
      <c r="P43" s="720"/>
      <c r="Q43" s="718" t="s">
        <v>842</v>
      </c>
      <c r="R43" s="719"/>
      <c r="S43" s="719"/>
      <c r="T43" s="719"/>
      <c r="U43" s="720"/>
      <c r="V43" s="718" t="s">
        <v>841</v>
      </c>
      <c r="W43" s="719"/>
      <c r="X43" s="719"/>
      <c r="Y43" s="719"/>
      <c r="Z43" s="720"/>
    </row>
    <row r="44" spans="1:26" s="238" customFormat="1" ht="66.75" customHeight="1" x14ac:dyDescent="0.25">
      <c r="A44" s="241" t="s">
        <v>719</v>
      </c>
      <c r="B44" s="241" t="s">
        <v>720</v>
      </c>
      <c r="C44" s="241" t="s">
        <v>721</v>
      </c>
      <c r="D44" s="241" t="s">
        <v>722</v>
      </c>
      <c r="E44" s="241" t="s">
        <v>723</v>
      </c>
      <c r="F44" s="241" t="s">
        <v>724</v>
      </c>
      <c r="G44" s="241" t="s">
        <v>725</v>
      </c>
      <c r="H44" s="241" t="s">
        <v>726</v>
      </c>
      <c r="I44" s="240" t="s">
        <v>145</v>
      </c>
      <c r="J44" s="240" t="s">
        <v>727</v>
      </c>
      <c r="K44" s="240" t="s">
        <v>728</v>
      </c>
      <c r="L44" s="204" t="s">
        <v>840</v>
      </c>
      <c r="M44" s="204" t="s">
        <v>839</v>
      </c>
      <c r="N44" s="203" t="s">
        <v>838</v>
      </c>
      <c r="O44" s="203" t="s">
        <v>837</v>
      </c>
      <c r="P44" s="239" t="s">
        <v>836</v>
      </c>
      <c r="Q44" s="204" t="s">
        <v>840</v>
      </c>
      <c r="R44" s="204" t="s">
        <v>839</v>
      </c>
      <c r="S44" s="203" t="s">
        <v>838</v>
      </c>
      <c r="T44" s="203" t="s">
        <v>837</v>
      </c>
      <c r="U44" s="239" t="s">
        <v>836</v>
      </c>
      <c r="V44" s="204" t="s">
        <v>840</v>
      </c>
      <c r="W44" s="204" t="s">
        <v>839</v>
      </c>
      <c r="X44" s="203" t="s">
        <v>838</v>
      </c>
      <c r="Y44" s="203" t="s">
        <v>837</v>
      </c>
      <c r="Z44" s="239" t="s">
        <v>836</v>
      </c>
    </row>
    <row r="45" spans="1:26" s="237" customFormat="1" ht="23.25" customHeight="1" x14ac:dyDescent="0.25">
      <c r="A45" s="711">
        <v>1</v>
      </c>
      <c r="B45" s="736" t="s">
        <v>1277</v>
      </c>
      <c r="C45" s="693">
        <v>0.5</v>
      </c>
      <c r="D45" s="716" t="s">
        <v>1276</v>
      </c>
      <c r="E45" s="711" t="s">
        <v>729</v>
      </c>
      <c r="F45" s="739" t="s">
        <v>1275</v>
      </c>
      <c r="G45" s="699">
        <v>0.2</v>
      </c>
      <c r="H45" s="234" t="s">
        <v>208</v>
      </c>
      <c r="I45" s="236">
        <v>46037</v>
      </c>
      <c r="J45" s="236">
        <v>46387</v>
      </c>
      <c r="K45" s="235">
        <f>IF(OR(ISERROR(J45-I45),I45=0,J45=0)," ",J45-I45)</f>
        <v>350</v>
      </c>
      <c r="L45" s="699">
        <v>0</v>
      </c>
      <c r="M45" s="693">
        <f>SUMPRODUCT(G45:G52,L45:L52)</f>
        <v>0</v>
      </c>
      <c r="N45" s="699">
        <v>0</v>
      </c>
      <c r="O45" s="693">
        <f>SUMPRODUCT(G45:G52,N45:N52)</f>
        <v>0</v>
      </c>
      <c r="P45" s="740"/>
      <c r="Q45" s="699"/>
      <c r="R45" s="693">
        <f>SUMPRODUCT(G45:G52,Q45:Q52)</f>
        <v>0</v>
      </c>
      <c r="S45" s="699"/>
      <c r="T45" s="693">
        <f>SUMPRODUCT(G45:G52,S45:S52)</f>
        <v>0</v>
      </c>
      <c r="U45" s="701"/>
      <c r="V45" s="699"/>
      <c r="W45" s="693">
        <f>SUMPRODUCT(G45:G52,V45:V52)</f>
        <v>0</v>
      </c>
      <c r="X45" s="699"/>
      <c r="Y45" s="693">
        <f>SUMPRODUCT(G45:G52,X45:X52)</f>
        <v>0</v>
      </c>
      <c r="Z45" s="701"/>
    </row>
    <row r="46" spans="1:26" s="237" customFormat="1" ht="23.25" customHeight="1" x14ac:dyDescent="0.25">
      <c r="A46" s="711"/>
      <c r="B46" s="736"/>
      <c r="C46" s="693"/>
      <c r="D46" s="716"/>
      <c r="E46" s="711"/>
      <c r="F46" s="739"/>
      <c r="G46" s="699"/>
      <c r="H46" s="234" t="s">
        <v>730</v>
      </c>
      <c r="I46" s="454"/>
      <c r="J46" s="454"/>
      <c r="K46" s="454"/>
      <c r="L46" s="699"/>
      <c r="M46" s="694"/>
      <c r="N46" s="699"/>
      <c r="O46" s="694"/>
      <c r="P46" s="741"/>
      <c r="Q46" s="699"/>
      <c r="R46" s="694"/>
      <c r="S46" s="699"/>
      <c r="T46" s="694"/>
      <c r="U46" s="701"/>
      <c r="V46" s="699"/>
      <c r="W46" s="694"/>
      <c r="X46" s="699"/>
      <c r="Y46" s="694"/>
      <c r="Z46" s="701"/>
    </row>
    <row r="47" spans="1:26" s="237" customFormat="1" ht="23.25" customHeight="1" x14ac:dyDescent="0.25">
      <c r="A47" s="711"/>
      <c r="B47" s="736"/>
      <c r="C47" s="693"/>
      <c r="D47" s="716"/>
      <c r="E47" s="711" t="s">
        <v>731</v>
      </c>
      <c r="F47" s="737" t="s">
        <v>1274</v>
      </c>
      <c r="G47" s="699">
        <v>0.2</v>
      </c>
      <c r="H47" s="234" t="s">
        <v>208</v>
      </c>
      <c r="I47" s="236">
        <v>46037</v>
      </c>
      <c r="J47" s="236">
        <v>46387</v>
      </c>
      <c r="K47" s="235">
        <f>IF(OR(ISERROR(J47-I47),I47=0,J47=0)," ",J47-I47)</f>
        <v>350</v>
      </c>
      <c r="L47" s="699">
        <v>0</v>
      </c>
      <c r="M47" s="694"/>
      <c r="N47" s="699">
        <v>0</v>
      </c>
      <c r="O47" s="694"/>
      <c r="P47" s="741"/>
      <c r="Q47" s="699"/>
      <c r="R47" s="694"/>
      <c r="S47" s="699"/>
      <c r="T47" s="694"/>
      <c r="U47" s="701"/>
      <c r="V47" s="699"/>
      <c r="W47" s="694"/>
      <c r="X47" s="699"/>
      <c r="Y47" s="694"/>
      <c r="Z47" s="701"/>
    </row>
    <row r="48" spans="1:26" s="237" customFormat="1" ht="23.25" customHeight="1" x14ac:dyDescent="0.25">
      <c r="A48" s="711"/>
      <c r="B48" s="736"/>
      <c r="C48" s="693"/>
      <c r="D48" s="716"/>
      <c r="E48" s="711"/>
      <c r="F48" s="737"/>
      <c r="G48" s="699"/>
      <c r="H48" s="234" t="s">
        <v>730</v>
      </c>
      <c r="I48" s="454"/>
      <c r="J48" s="454"/>
      <c r="K48" s="454"/>
      <c r="L48" s="699"/>
      <c r="M48" s="694"/>
      <c r="N48" s="699"/>
      <c r="O48" s="694"/>
      <c r="P48" s="742"/>
      <c r="Q48" s="699"/>
      <c r="R48" s="694"/>
      <c r="S48" s="699"/>
      <c r="T48" s="694"/>
      <c r="U48" s="701"/>
      <c r="V48" s="699"/>
      <c r="W48" s="694"/>
      <c r="X48" s="699"/>
      <c r="Y48" s="694"/>
      <c r="Z48" s="701"/>
    </row>
    <row r="49" spans="1:26" s="237" customFormat="1" ht="23.25" customHeight="1" x14ac:dyDescent="0.25">
      <c r="A49" s="711"/>
      <c r="B49" s="736"/>
      <c r="C49" s="693"/>
      <c r="D49" s="716"/>
      <c r="E49" s="711" t="s">
        <v>732</v>
      </c>
      <c r="F49" s="737" t="s">
        <v>1273</v>
      </c>
      <c r="G49" s="699">
        <v>0.3</v>
      </c>
      <c r="H49" s="234" t="s">
        <v>208</v>
      </c>
      <c r="I49" s="236">
        <v>46037</v>
      </c>
      <c r="J49" s="236">
        <v>46387</v>
      </c>
      <c r="K49" s="235">
        <f>IF(OR(ISERROR(J49-I49),I49=0,J49=0)," ",J49-I49)</f>
        <v>350</v>
      </c>
      <c r="L49" s="699">
        <v>0</v>
      </c>
      <c r="M49" s="694"/>
      <c r="N49" s="699">
        <v>0</v>
      </c>
      <c r="O49" s="694"/>
      <c r="P49" s="731"/>
      <c r="Q49" s="699"/>
      <c r="R49" s="694"/>
      <c r="S49" s="699"/>
      <c r="T49" s="694"/>
      <c r="U49" s="701"/>
      <c r="V49" s="699"/>
      <c r="W49" s="694"/>
      <c r="X49" s="699"/>
      <c r="Y49" s="694"/>
      <c r="Z49" s="701"/>
    </row>
    <row r="50" spans="1:26" s="237" customFormat="1" ht="23.25" customHeight="1" x14ac:dyDescent="0.25">
      <c r="A50" s="711"/>
      <c r="B50" s="736"/>
      <c r="C50" s="693"/>
      <c r="D50" s="716"/>
      <c r="E50" s="711"/>
      <c r="F50" s="737"/>
      <c r="G50" s="699"/>
      <c r="H50" s="234" t="s">
        <v>730</v>
      </c>
      <c r="I50" s="454"/>
      <c r="J50" s="454"/>
      <c r="K50" s="454"/>
      <c r="L50" s="699"/>
      <c r="M50" s="694"/>
      <c r="N50" s="699"/>
      <c r="O50" s="694"/>
      <c r="P50" s="701"/>
      <c r="Q50" s="699"/>
      <c r="R50" s="694"/>
      <c r="S50" s="699"/>
      <c r="T50" s="694"/>
      <c r="U50" s="701"/>
      <c r="V50" s="699"/>
      <c r="W50" s="694"/>
      <c r="X50" s="699"/>
      <c r="Y50" s="694"/>
      <c r="Z50" s="701"/>
    </row>
    <row r="51" spans="1:26" s="237" customFormat="1" ht="25.5" customHeight="1" x14ac:dyDescent="0.25">
      <c r="A51" s="711"/>
      <c r="B51" s="736"/>
      <c r="C51" s="693"/>
      <c r="D51" s="716"/>
      <c r="E51" s="711" t="s">
        <v>733</v>
      </c>
      <c r="F51" s="705" t="s">
        <v>1272</v>
      </c>
      <c r="G51" s="699">
        <v>0.3</v>
      </c>
      <c r="H51" s="234" t="s">
        <v>208</v>
      </c>
      <c r="I51" s="236">
        <v>46037</v>
      </c>
      <c r="J51" s="236">
        <v>46387</v>
      </c>
      <c r="K51" s="235">
        <f>IF(OR(ISERROR(J51-I51),I51=0,J51=0)," ",J51-I51)</f>
        <v>350</v>
      </c>
      <c r="L51" s="699">
        <v>0</v>
      </c>
      <c r="M51" s="694"/>
      <c r="N51" s="699">
        <v>0</v>
      </c>
      <c r="O51" s="694"/>
      <c r="P51" s="701"/>
      <c r="Q51" s="699"/>
      <c r="R51" s="694"/>
      <c r="S51" s="699"/>
      <c r="T51" s="694"/>
      <c r="U51" s="701"/>
      <c r="V51" s="699"/>
      <c r="W51" s="694"/>
      <c r="X51" s="699"/>
      <c r="Y51" s="694"/>
      <c r="Z51" s="701"/>
    </row>
    <row r="52" spans="1:26" s="237" customFormat="1" ht="33" customHeight="1" x14ac:dyDescent="0.25">
      <c r="A52" s="711"/>
      <c r="B52" s="736"/>
      <c r="C52" s="693"/>
      <c r="D52" s="716"/>
      <c r="E52" s="711"/>
      <c r="F52" s="705"/>
      <c r="G52" s="699"/>
      <c r="H52" s="234" t="s">
        <v>730</v>
      </c>
      <c r="I52" s="454"/>
      <c r="J52" s="454"/>
      <c r="K52" s="454"/>
      <c r="L52" s="699"/>
      <c r="M52" s="694"/>
      <c r="N52" s="699"/>
      <c r="O52" s="694"/>
      <c r="P52" s="701"/>
      <c r="Q52" s="699"/>
      <c r="R52" s="694"/>
      <c r="S52" s="699"/>
      <c r="T52" s="694"/>
      <c r="U52" s="701"/>
      <c r="V52" s="699"/>
      <c r="W52" s="694"/>
      <c r="X52" s="699"/>
      <c r="Y52" s="694"/>
      <c r="Z52" s="701"/>
    </row>
    <row r="53" spans="1:26" ht="23.25" customHeight="1" x14ac:dyDescent="0.2">
      <c r="A53" s="711">
        <v>2</v>
      </c>
      <c r="B53" s="736" t="s">
        <v>1271</v>
      </c>
      <c r="C53" s="693">
        <v>0.3</v>
      </c>
      <c r="D53" s="716" t="s">
        <v>1270</v>
      </c>
      <c r="E53" s="711" t="s">
        <v>737</v>
      </c>
      <c r="F53" s="705" t="s">
        <v>1269</v>
      </c>
      <c r="G53" s="699">
        <v>0.2</v>
      </c>
      <c r="H53" s="234" t="s">
        <v>208</v>
      </c>
      <c r="I53" s="236">
        <v>46037</v>
      </c>
      <c r="J53" s="236">
        <v>46387</v>
      </c>
      <c r="K53" s="235">
        <f>IF(OR(ISERROR(J53-I53),I53=0,J53=0)," ",J53-I53)</f>
        <v>350</v>
      </c>
      <c r="L53" s="699">
        <v>0</v>
      </c>
      <c r="M53" s="693">
        <f>SUMPRODUCT(G53:G62,L53:L62)</f>
        <v>0</v>
      </c>
      <c r="N53" s="699">
        <v>0</v>
      </c>
      <c r="O53" s="693">
        <f>SUMPRODUCT(G53:G62,N53:N62)</f>
        <v>0</v>
      </c>
      <c r="P53" s="701"/>
      <c r="Q53" s="699"/>
      <c r="R53" s="693">
        <f>SUMPRODUCT(G53:G62,Q53:Q62)</f>
        <v>0</v>
      </c>
      <c r="S53" s="699"/>
      <c r="T53" s="693">
        <f>SUMPRODUCT(G53:G62,S53:S62)</f>
        <v>0</v>
      </c>
      <c r="U53" s="701"/>
      <c r="V53" s="699"/>
      <c r="W53" s="693">
        <f>SUMPRODUCT(G53:G62,V53:V62)</f>
        <v>0</v>
      </c>
      <c r="X53" s="699"/>
      <c r="Y53" s="693">
        <f>SUMPRODUCT(G53:G62,X53:X62)</f>
        <v>0</v>
      </c>
      <c r="Z53" s="701"/>
    </row>
    <row r="54" spans="1:26" ht="23.25" customHeight="1" x14ac:dyDescent="0.2">
      <c r="A54" s="711"/>
      <c r="B54" s="736"/>
      <c r="C54" s="693"/>
      <c r="D54" s="716"/>
      <c r="E54" s="711"/>
      <c r="F54" s="705"/>
      <c r="G54" s="699"/>
      <c r="H54" s="234" t="s">
        <v>730</v>
      </c>
      <c r="I54" s="454"/>
      <c r="J54" s="454"/>
      <c r="K54" s="454"/>
      <c r="L54" s="699"/>
      <c r="M54" s="694"/>
      <c r="N54" s="699"/>
      <c r="O54" s="694"/>
      <c r="P54" s="701"/>
      <c r="Q54" s="699"/>
      <c r="R54" s="694"/>
      <c r="S54" s="699"/>
      <c r="T54" s="694"/>
      <c r="U54" s="701"/>
      <c r="V54" s="699"/>
      <c r="W54" s="694"/>
      <c r="X54" s="699"/>
      <c r="Y54" s="694"/>
      <c r="Z54" s="701"/>
    </row>
    <row r="55" spans="1:26" ht="23.25" customHeight="1" x14ac:dyDescent="0.2">
      <c r="A55" s="711"/>
      <c r="B55" s="736"/>
      <c r="C55" s="693"/>
      <c r="D55" s="716"/>
      <c r="E55" s="711" t="s">
        <v>738</v>
      </c>
      <c r="F55" s="705" t="s">
        <v>1268</v>
      </c>
      <c r="G55" s="699">
        <v>0.2</v>
      </c>
      <c r="H55" s="234" t="s">
        <v>208</v>
      </c>
      <c r="I55" s="236">
        <v>46037</v>
      </c>
      <c r="J55" s="236">
        <v>46387</v>
      </c>
      <c r="K55" s="235">
        <f>IF(OR(ISERROR(J55-I55),I55=0,J55=0)," ",J55-I55)</f>
        <v>350</v>
      </c>
      <c r="L55" s="699">
        <v>0</v>
      </c>
      <c r="M55" s="694"/>
      <c r="N55" s="699">
        <v>0</v>
      </c>
      <c r="O55" s="694"/>
      <c r="P55" s="701"/>
      <c r="Q55" s="699"/>
      <c r="R55" s="694"/>
      <c r="S55" s="699"/>
      <c r="T55" s="694"/>
      <c r="U55" s="701"/>
      <c r="V55" s="699"/>
      <c r="W55" s="694"/>
      <c r="X55" s="699"/>
      <c r="Y55" s="694"/>
      <c r="Z55" s="701"/>
    </row>
    <row r="56" spans="1:26" ht="23.25" customHeight="1" x14ac:dyDescent="0.2">
      <c r="A56" s="711"/>
      <c r="B56" s="736"/>
      <c r="C56" s="693"/>
      <c r="D56" s="716"/>
      <c r="E56" s="711"/>
      <c r="F56" s="705"/>
      <c r="G56" s="699"/>
      <c r="H56" s="234" t="s">
        <v>730</v>
      </c>
      <c r="I56" s="454"/>
      <c r="J56" s="454"/>
      <c r="K56" s="454"/>
      <c r="L56" s="699"/>
      <c r="M56" s="694"/>
      <c r="N56" s="699"/>
      <c r="O56" s="694"/>
      <c r="P56" s="701"/>
      <c r="Q56" s="699"/>
      <c r="R56" s="694"/>
      <c r="S56" s="699"/>
      <c r="T56" s="694"/>
      <c r="U56" s="701"/>
      <c r="V56" s="699"/>
      <c r="W56" s="694"/>
      <c r="X56" s="699"/>
      <c r="Y56" s="694"/>
      <c r="Z56" s="701"/>
    </row>
    <row r="57" spans="1:26" ht="23.25" customHeight="1" x14ac:dyDescent="0.2">
      <c r="A57" s="711"/>
      <c r="B57" s="736"/>
      <c r="C57" s="693"/>
      <c r="D57" s="716"/>
      <c r="E57" s="711" t="s">
        <v>739</v>
      </c>
      <c r="F57" s="705" t="s">
        <v>1267</v>
      </c>
      <c r="G57" s="699">
        <v>0.2</v>
      </c>
      <c r="H57" s="234" t="s">
        <v>208</v>
      </c>
      <c r="I57" s="236">
        <v>46037</v>
      </c>
      <c r="J57" s="236">
        <v>46387</v>
      </c>
      <c r="K57" s="235">
        <f>IF(OR(ISERROR(J57-I57),I57=0,J57=0)," ",J57-I57)</f>
        <v>350</v>
      </c>
      <c r="L57" s="699">
        <v>0</v>
      </c>
      <c r="M57" s="694"/>
      <c r="N57" s="699">
        <v>0</v>
      </c>
      <c r="O57" s="694"/>
      <c r="P57" s="701"/>
      <c r="Q57" s="699"/>
      <c r="R57" s="694"/>
      <c r="S57" s="699"/>
      <c r="T57" s="694"/>
      <c r="U57" s="701"/>
      <c r="V57" s="699"/>
      <c r="W57" s="694"/>
      <c r="X57" s="699"/>
      <c r="Y57" s="694"/>
      <c r="Z57" s="701"/>
    </row>
    <row r="58" spans="1:26" ht="23.25" customHeight="1" x14ac:dyDescent="0.2">
      <c r="A58" s="711"/>
      <c r="B58" s="736"/>
      <c r="C58" s="693"/>
      <c r="D58" s="716"/>
      <c r="E58" s="711"/>
      <c r="F58" s="705"/>
      <c r="G58" s="699"/>
      <c r="H58" s="234" t="s">
        <v>730</v>
      </c>
      <c r="I58" s="454"/>
      <c r="J58" s="454"/>
      <c r="K58" s="454"/>
      <c r="L58" s="699"/>
      <c r="M58" s="694"/>
      <c r="N58" s="699"/>
      <c r="O58" s="694"/>
      <c r="P58" s="701"/>
      <c r="Q58" s="699"/>
      <c r="R58" s="694"/>
      <c r="S58" s="699"/>
      <c r="T58" s="694"/>
      <c r="U58" s="701"/>
      <c r="V58" s="699"/>
      <c r="W58" s="694"/>
      <c r="X58" s="699"/>
      <c r="Y58" s="694"/>
      <c r="Z58" s="701"/>
    </row>
    <row r="59" spans="1:26" ht="23.25" customHeight="1" x14ac:dyDescent="0.2">
      <c r="A59" s="711"/>
      <c r="B59" s="736"/>
      <c r="C59" s="693"/>
      <c r="D59" s="716"/>
      <c r="E59" s="711" t="s">
        <v>740</v>
      </c>
      <c r="F59" s="705" t="s">
        <v>1266</v>
      </c>
      <c r="G59" s="699">
        <v>0.2</v>
      </c>
      <c r="H59" s="234" t="s">
        <v>208</v>
      </c>
      <c r="I59" s="236">
        <v>46037</v>
      </c>
      <c r="J59" s="236">
        <v>46387</v>
      </c>
      <c r="K59" s="235">
        <f>IF(OR(ISERROR(J59-I59),I59=0,J59=0)," ",J59-I59)</f>
        <v>350</v>
      </c>
      <c r="L59" s="699">
        <v>0</v>
      </c>
      <c r="M59" s="694"/>
      <c r="N59" s="699">
        <v>0</v>
      </c>
      <c r="O59" s="694"/>
      <c r="P59" s="701"/>
      <c r="Q59" s="699"/>
      <c r="R59" s="694"/>
      <c r="S59" s="699"/>
      <c r="T59" s="694"/>
      <c r="U59" s="701"/>
      <c r="V59" s="699"/>
      <c r="W59" s="694"/>
      <c r="X59" s="699"/>
      <c r="Y59" s="694"/>
      <c r="Z59" s="701"/>
    </row>
    <row r="60" spans="1:26" ht="23.25" customHeight="1" x14ac:dyDescent="0.2">
      <c r="A60" s="711"/>
      <c r="B60" s="736"/>
      <c r="C60" s="693"/>
      <c r="D60" s="716"/>
      <c r="E60" s="711"/>
      <c r="F60" s="705"/>
      <c r="G60" s="699"/>
      <c r="H60" s="234" t="s">
        <v>730</v>
      </c>
      <c r="I60" s="454"/>
      <c r="J60" s="454"/>
      <c r="K60" s="454"/>
      <c r="L60" s="699"/>
      <c r="M60" s="694"/>
      <c r="N60" s="699"/>
      <c r="O60" s="694"/>
      <c r="P60" s="701"/>
      <c r="Q60" s="699"/>
      <c r="R60" s="694"/>
      <c r="S60" s="699"/>
      <c r="T60" s="694"/>
      <c r="U60" s="701"/>
      <c r="V60" s="699"/>
      <c r="W60" s="694"/>
      <c r="X60" s="699"/>
      <c r="Y60" s="694"/>
      <c r="Z60" s="701"/>
    </row>
    <row r="61" spans="1:26" ht="23.25" customHeight="1" x14ac:dyDescent="0.2">
      <c r="A61" s="711"/>
      <c r="B61" s="736"/>
      <c r="C61" s="693"/>
      <c r="D61" s="716"/>
      <c r="E61" s="711" t="s">
        <v>741</v>
      </c>
      <c r="F61" s="705" t="s">
        <v>1265</v>
      </c>
      <c r="G61" s="699">
        <v>0.2</v>
      </c>
      <c r="H61" s="234" t="s">
        <v>208</v>
      </c>
      <c r="I61" s="236">
        <v>46037</v>
      </c>
      <c r="J61" s="236">
        <v>46387</v>
      </c>
      <c r="K61" s="235">
        <f>IF(OR(ISERROR(J61-I61),I61=0,J61=0)," ",J61-I61)</f>
        <v>350</v>
      </c>
      <c r="L61" s="699"/>
      <c r="M61" s="694"/>
      <c r="N61" s="699"/>
      <c r="O61" s="694"/>
      <c r="P61" s="701"/>
      <c r="Q61" s="699"/>
      <c r="R61" s="694"/>
      <c r="S61" s="699"/>
      <c r="T61" s="694"/>
      <c r="U61" s="701"/>
      <c r="V61" s="699"/>
      <c r="W61" s="694"/>
      <c r="X61" s="699"/>
      <c r="Y61" s="694"/>
      <c r="Z61" s="701"/>
    </row>
    <row r="62" spans="1:26" ht="23.25" customHeight="1" x14ac:dyDescent="0.2">
      <c r="A62" s="711"/>
      <c r="B62" s="736"/>
      <c r="C62" s="693"/>
      <c r="D62" s="716"/>
      <c r="E62" s="711"/>
      <c r="F62" s="705"/>
      <c r="G62" s="699"/>
      <c r="H62" s="234" t="s">
        <v>730</v>
      </c>
      <c r="I62" s="454"/>
      <c r="J62" s="454"/>
      <c r="K62" s="454"/>
      <c r="L62" s="699"/>
      <c r="M62" s="694"/>
      <c r="N62" s="699"/>
      <c r="O62" s="694"/>
      <c r="P62" s="701"/>
      <c r="Q62" s="699"/>
      <c r="R62" s="694"/>
      <c r="S62" s="699"/>
      <c r="T62" s="694"/>
      <c r="U62" s="701"/>
      <c r="V62" s="699"/>
      <c r="W62" s="694"/>
      <c r="X62" s="699"/>
      <c r="Y62" s="694"/>
      <c r="Z62" s="701"/>
    </row>
    <row r="63" spans="1:26" ht="23.25" customHeight="1" x14ac:dyDescent="0.2">
      <c r="A63" s="711">
        <v>3</v>
      </c>
      <c r="B63" s="736" t="s">
        <v>1264</v>
      </c>
      <c r="C63" s="693">
        <v>0.2</v>
      </c>
      <c r="D63" s="716" t="s">
        <v>1263</v>
      </c>
      <c r="E63" s="711" t="s">
        <v>742</v>
      </c>
      <c r="F63" s="705" t="s">
        <v>1262</v>
      </c>
      <c r="G63" s="699">
        <v>0.5</v>
      </c>
      <c r="H63" s="234" t="s">
        <v>208</v>
      </c>
      <c r="I63" s="236">
        <v>46037</v>
      </c>
      <c r="J63" s="236">
        <v>46387</v>
      </c>
      <c r="K63" s="235">
        <f>IF(OR(ISERROR(J63-I63),I63=0,J63=0)," ",J63-I63)</f>
        <v>350</v>
      </c>
      <c r="L63" s="699">
        <v>0</v>
      </c>
      <c r="M63" s="693">
        <f>SUMPRODUCT(G63:G66,L63:L66)</f>
        <v>0</v>
      </c>
      <c r="N63" s="699">
        <v>0</v>
      </c>
      <c r="O63" s="693">
        <f>SUMPRODUCT(G63:G66,N63:N66)</f>
        <v>0</v>
      </c>
      <c r="P63" s="701"/>
      <c r="Q63" s="699"/>
      <c r="R63" s="693">
        <f>SUMPRODUCT(G63:G66,Q63:Q66)</f>
        <v>0</v>
      </c>
      <c r="S63" s="699"/>
      <c r="T63" s="693">
        <f>SUMPRODUCT(G63:G66,S63:S66)</f>
        <v>0</v>
      </c>
      <c r="U63" s="701"/>
      <c r="V63" s="699"/>
      <c r="W63" s="693">
        <f>SUMPRODUCT(G63:G66,V63:V66)</f>
        <v>0</v>
      </c>
      <c r="X63" s="699"/>
      <c r="Y63" s="693">
        <f>SUMPRODUCT(G63:G66,X63:X66)</f>
        <v>0</v>
      </c>
      <c r="Z63" s="701"/>
    </row>
    <row r="64" spans="1:26" ht="29.25" customHeight="1" x14ac:dyDescent="0.2">
      <c r="A64" s="711"/>
      <c r="B64" s="736"/>
      <c r="C64" s="693"/>
      <c r="D64" s="716"/>
      <c r="E64" s="711"/>
      <c r="F64" s="705"/>
      <c r="G64" s="699"/>
      <c r="H64" s="234" t="s">
        <v>730</v>
      </c>
      <c r="I64" s="454"/>
      <c r="J64" s="454"/>
      <c r="K64" s="454"/>
      <c r="L64" s="699"/>
      <c r="M64" s="694"/>
      <c r="N64" s="699"/>
      <c r="O64" s="694"/>
      <c r="P64" s="701"/>
      <c r="Q64" s="699"/>
      <c r="R64" s="694"/>
      <c r="S64" s="699"/>
      <c r="T64" s="694"/>
      <c r="U64" s="701"/>
      <c r="V64" s="699"/>
      <c r="W64" s="694"/>
      <c r="X64" s="699"/>
      <c r="Y64" s="694"/>
      <c r="Z64" s="701"/>
    </row>
    <row r="65" spans="1:26" ht="23.25" customHeight="1" x14ac:dyDescent="0.2">
      <c r="A65" s="711"/>
      <c r="B65" s="736"/>
      <c r="C65" s="693"/>
      <c r="D65" s="716"/>
      <c r="E65" s="711" t="s">
        <v>743</v>
      </c>
      <c r="F65" s="739" t="s">
        <v>1261</v>
      </c>
      <c r="G65" s="699">
        <v>0.5</v>
      </c>
      <c r="H65" s="234" t="s">
        <v>208</v>
      </c>
      <c r="I65" s="236">
        <v>46037</v>
      </c>
      <c r="J65" s="236">
        <v>46387</v>
      </c>
      <c r="K65" s="235">
        <f>IF(OR(ISERROR(J65-I65),I65=0,J65=0)," ",J65-I65)</f>
        <v>350</v>
      </c>
      <c r="L65" s="699">
        <v>0</v>
      </c>
      <c r="M65" s="694"/>
      <c r="N65" s="699">
        <v>0</v>
      </c>
      <c r="O65" s="694"/>
      <c r="P65" s="701"/>
      <c r="Q65" s="699"/>
      <c r="R65" s="694"/>
      <c r="S65" s="699"/>
      <c r="T65" s="694"/>
      <c r="U65" s="701"/>
      <c r="V65" s="699"/>
      <c r="W65" s="694"/>
      <c r="X65" s="699"/>
      <c r="Y65" s="694"/>
      <c r="Z65" s="701"/>
    </row>
    <row r="66" spans="1:26" ht="173.25" customHeight="1" x14ac:dyDescent="0.2">
      <c r="A66" s="711"/>
      <c r="B66" s="736"/>
      <c r="C66" s="693"/>
      <c r="D66" s="716"/>
      <c r="E66" s="711"/>
      <c r="F66" s="739"/>
      <c r="G66" s="699"/>
      <c r="H66" s="234" t="s">
        <v>730</v>
      </c>
      <c r="I66" s="454"/>
      <c r="J66" s="454"/>
      <c r="K66" s="454"/>
      <c r="L66" s="699"/>
      <c r="M66" s="694"/>
      <c r="N66" s="699"/>
      <c r="O66" s="694"/>
      <c r="P66" s="701"/>
      <c r="Q66" s="699"/>
      <c r="R66" s="694"/>
      <c r="S66" s="699"/>
      <c r="T66" s="694"/>
      <c r="U66" s="701"/>
      <c r="V66" s="699"/>
      <c r="W66" s="694"/>
      <c r="X66" s="699"/>
      <c r="Y66" s="694"/>
      <c r="Z66" s="701"/>
    </row>
    <row r="67" spans="1:26" ht="20.100000000000001" customHeight="1" x14ac:dyDescent="0.2">
      <c r="B67" s="453"/>
      <c r="C67" s="452"/>
      <c r="D67" s="452"/>
      <c r="E67" s="196"/>
      <c r="F67" s="196"/>
      <c r="G67" s="196"/>
      <c r="I67" s="448"/>
      <c r="J67" s="448"/>
      <c r="K67" s="448"/>
    </row>
    <row r="68" spans="1:26" ht="29.25" customHeight="1" x14ac:dyDescent="0.2">
      <c r="A68" s="227" t="s">
        <v>208</v>
      </c>
      <c r="B68" s="229" t="s">
        <v>812</v>
      </c>
      <c r="C68" s="451"/>
      <c r="D68" s="451"/>
      <c r="F68" s="486"/>
      <c r="I68" s="448"/>
      <c r="J68" s="448"/>
      <c r="K68" s="448"/>
      <c r="L68" s="695" t="s">
        <v>811</v>
      </c>
      <c r="M68" s="697">
        <f>SUMPRODUCT(C45:C66,M45:M66)</f>
        <v>0</v>
      </c>
      <c r="N68" s="695" t="s">
        <v>810</v>
      </c>
      <c r="O68" s="697">
        <f>SUMPRODUCT(C45:C66,O45:O66)</f>
        <v>0</v>
      </c>
      <c r="Q68" s="695" t="s">
        <v>811</v>
      </c>
      <c r="R68" s="697">
        <f>SUMPRODUCT(C45:C66,R45:R66)</f>
        <v>0</v>
      </c>
      <c r="S68" s="695" t="s">
        <v>810</v>
      </c>
      <c r="T68" s="697">
        <f>SUMPRODUCT(C45:C66,T45:T66)</f>
        <v>0</v>
      </c>
      <c r="V68" s="695" t="s">
        <v>811</v>
      </c>
      <c r="W68" s="697">
        <f>SUMPRODUCT(C45:C66,W45:W66)</f>
        <v>0</v>
      </c>
      <c r="X68" s="695" t="s">
        <v>810</v>
      </c>
      <c r="Y68" s="697">
        <f>SUMPRODUCT(C45:C66,Y45:Y66)</f>
        <v>0</v>
      </c>
    </row>
    <row r="69" spans="1:26" ht="141" customHeight="1" x14ac:dyDescent="0.2">
      <c r="A69" s="227" t="s">
        <v>730</v>
      </c>
      <c r="B69" s="450" t="s">
        <v>809</v>
      </c>
      <c r="C69" s="485"/>
      <c r="D69" s="449"/>
      <c r="F69" s="485"/>
      <c r="J69" s="224"/>
      <c r="L69" s="696"/>
      <c r="M69" s="698"/>
      <c r="N69" s="696"/>
      <c r="O69" s="698"/>
      <c r="Q69" s="696"/>
      <c r="R69" s="698"/>
      <c r="S69" s="696"/>
      <c r="T69" s="698"/>
      <c r="V69" s="696"/>
      <c r="W69" s="698"/>
      <c r="X69" s="696"/>
      <c r="Y69" s="698"/>
    </row>
    <row r="70" spans="1:26" ht="12" customHeight="1" x14ac:dyDescent="0.2">
      <c r="C70" s="192"/>
      <c r="D70" s="192"/>
      <c r="I70" s="448"/>
      <c r="J70" s="448"/>
      <c r="K70" s="447"/>
    </row>
    <row r="71" spans="1:26" s="208" customFormat="1" ht="15" x14ac:dyDescent="0.25">
      <c r="B71" s="220"/>
      <c r="C71" s="197"/>
      <c r="D71" s="197"/>
      <c r="E71" s="192"/>
      <c r="F71" s="192"/>
      <c r="G71" s="192"/>
      <c r="H71" s="196"/>
      <c r="I71" s="195"/>
      <c r="J71" s="195"/>
      <c r="K71" s="467"/>
      <c r="L71" s="442"/>
      <c r="M71" s="442"/>
      <c r="Q71" s="442"/>
      <c r="R71" s="442"/>
      <c r="V71" s="442"/>
      <c r="W71" s="442"/>
    </row>
    <row r="72" spans="1:26" ht="15" x14ac:dyDescent="0.25">
      <c r="L72" s="442"/>
      <c r="M72" s="442"/>
      <c r="Q72" s="442"/>
      <c r="R72" s="442"/>
      <c r="V72" s="442"/>
      <c r="W72" s="442"/>
    </row>
    <row r="73" spans="1:26" ht="35.25" customHeight="1" x14ac:dyDescent="0.2">
      <c r="A73" s="700" t="s">
        <v>808</v>
      </c>
      <c r="B73" s="700"/>
      <c r="C73" s="700"/>
      <c r="D73" s="700"/>
      <c r="E73" s="700"/>
      <c r="F73" s="700"/>
      <c r="G73" s="700"/>
      <c r="H73" s="700"/>
      <c r="I73" s="700"/>
      <c r="J73" s="700"/>
      <c r="K73" s="700"/>
      <c r="L73" s="700"/>
      <c r="M73" s="700"/>
      <c r="N73" s="700"/>
      <c r="O73" s="700"/>
      <c r="P73" s="700"/>
      <c r="Q73" s="700"/>
      <c r="R73" s="700"/>
      <c r="S73" s="700"/>
      <c r="T73" s="700"/>
      <c r="U73" s="700"/>
      <c r="V73" s="700"/>
      <c r="W73" s="700"/>
      <c r="X73" s="700"/>
      <c r="Y73" s="700"/>
      <c r="Z73" s="700"/>
    </row>
    <row r="74" spans="1:26" ht="15" x14ac:dyDescent="0.2">
      <c r="E74" s="193"/>
      <c r="F74" s="193"/>
      <c r="H74" s="192"/>
      <c r="I74" s="192"/>
      <c r="J74" s="198"/>
      <c r="K74" s="192"/>
      <c r="L74" s="192"/>
      <c r="Q74" s="192"/>
      <c r="V74" s="192"/>
    </row>
    <row r="75" spans="1:26" ht="24.75" customHeight="1" x14ac:dyDescent="0.2">
      <c r="B75" s="689" t="s">
        <v>414</v>
      </c>
      <c r="C75" s="691" t="s">
        <v>807</v>
      </c>
      <c r="D75" s="692"/>
      <c r="F75" s="193"/>
      <c r="H75" s="192"/>
      <c r="I75" s="192"/>
      <c r="J75" s="198"/>
      <c r="K75" s="192"/>
      <c r="L75" s="192"/>
      <c r="P75" s="689" t="s">
        <v>414</v>
      </c>
      <c r="Q75" s="691" t="s">
        <v>806</v>
      </c>
      <c r="R75" s="692"/>
      <c r="V75" s="192"/>
    </row>
    <row r="76" spans="1:26" ht="45" customHeight="1" x14ac:dyDescent="0.25">
      <c r="B76" s="690"/>
      <c r="C76" s="204" t="s">
        <v>804</v>
      </c>
      <c r="D76" s="203" t="s">
        <v>803</v>
      </c>
      <c r="F76" s="445"/>
      <c r="H76" s="192"/>
      <c r="J76" s="198"/>
      <c r="K76" s="192"/>
      <c r="L76" s="192"/>
      <c r="P76" s="690"/>
      <c r="Q76" s="204" t="s">
        <v>804</v>
      </c>
      <c r="R76" s="203" t="s">
        <v>803</v>
      </c>
      <c r="V76" s="192"/>
    </row>
    <row r="77" spans="1:26" ht="45" customHeight="1" x14ac:dyDescent="0.2">
      <c r="B77" s="201" t="s">
        <v>802</v>
      </c>
      <c r="C77" s="202">
        <f>$M$45</f>
        <v>0</v>
      </c>
      <c r="D77" s="202">
        <f>$O$45</f>
        <v>0</v>
      </c>
      <c r="F77" s="444"/>
      <c r="G77" s="444"/>
      <c r="H77" s="192"/>
      <c r="I77" s="446"/>
      <c r="J77" s="198"/>
      <c r="K77" s="192"/>
      <c r="L77" s="192"/>
      <c r="P77" s="201" t="s">
        <v>802</v>
      </c>
      <c r="Q77" s="202">
        <f>$R$45</f>
        <v>0</v>
      </c>
      <c r="R77" s="202">
        <f>$T$45</f>
        <v>0</v>
      </c>
      <c r="V77" s="192"/>
    </row>
    <row r="78" spans="1:26" ht="45" customHeight="1" x14ac:dyDescent="0.25">
      <c r="B78" s="201" t="s">
        <v>801</v>
      </c>
      <c r="C78" s="202">
        <f>$M$53</f>
        <v>0</v>
      </c>
      <c r="D78" s="202">
        <f>$O$53</f>
        <v>0</v>
      </c>
      <c r="F78" s="445"/>
      <c r="G78" s="445"/>
      <c r="H78" s="192"/>
      <c r="J78" s="198"/>
      <c r="K78" s="192"/>
      <c r="L78" s="192"/>
      <c r="P78" s="201" t="s">
        <v>801</v>
      </c>
      <c r="Q78" s="202">
        <f>$R$53</f>
        <v>0</v>
      </c>
      <c r="R78" s="202">
        <f>$T$53</f>
        <v>0</v>
      </c>
      <c r="V78" s="192"/>
    </row>
    <row r="79" spans="1:26" ht="45" customHeight="1" x14ac:dyDescent="0.25">
      <c r="B79" s="201" t="s">
        <v>800</v>
      </c>
      <c r="C79" s="202">
        <f>$M$63</f>
        <v>0</v>
      </c>
      <c r="D79" s="202">
        <f>$O$63</f>
        <v>0</v>
      </c>
      <c r="F79" s="445"/>
      <c r="G79" s="445"/>
      <c r="H79" s="192"/>
      <c r="J79" s="198"/>
      <c r="K79" s="192"/>
      <c r="L79" s="192"/>
      <c r="P79" s="201" t="s">
        <v>800</v>
      </c>
      <c r="Q79" s="202">
        <f>$R$63</f>
        <v>0</v>
      </c>
      <c r="R79" s="202">
        <f>$T$63</f>
        <v>0</v>
      </c>
      <c r="V79" s="192"/>
    </row>
    <row r="80" spans="1:26" ht="45" customHeight="1" x14ac:dyDescent="0.2">
      <c r="B80" s="200" t="s">
        <v>796</v>
      </c>
      <c r="C80" s="202">
        <f>$M$68</f>
        <v>0</v>
      </c>
      <c r="D80" s="202">
        <f>$O$68</f>
        <v>0</v>
      </c>
      <c r="F80" s="444"/>
      <c r="G80" s="444"/>
      <c r="H80" s="208"/>
      <c r="I80" s="211"/>
      <c r="J80" s="198"/>
      <c r="K80" s="208"/>
      <c r="L80" s="208"/>
      <c r="P80" s="200" t="s">
        <v>796</v>
      </c>
      <c r="Q80" s="202">
        <f>$R$68</f>
        <v>0</v>
      </c>
      <c r="R80" s="202">
        <f>$T$68</f>
        <v>0</v>
      </c>
      <c r="V80" s="208"/>
    </row>
    <row r="81" spans="2:22" ht="45" customHeight="1" x14ac:dyDescent="0.25">
      <c r="E81" s="443"/>
      <c r="F81" s="443"/>
      <c r="G81" s="443"/>
      <c r="H81" s="192"/>
      <c r="J81" s="198"/>
      <c r="K81" s="192"/>
      <c r="L81" s="192"/>
      <c r="Q81" s="192"/>
      <c r="V81" s="192"/>
    </row>
    <row r="82" spans="2:22" ht="45" customHeight="1" x14ac:dyDescent="0.25">
      <c r="E82" s="442"/>
      <c r="F82" s="442"/>
      <c r="G82" s="442"/>
      <c r="H82" s="208"/>
      <c r="J82" s="198"/>
      <c r="K82" s="208"/>
      <c r="L82" s="208"/>
      <c r="Q82" s="192"/>
      <c r="V82" s="208"/>
    </row>
    <row r="83" spans="2:22" ht="45" customHeight="1" x14ac:dyDescent="0.25">
      <c r="E83" s="442"/>
      <c r="F83" s="442"/>
      <c r="G83" s="442"/>
      <c r="H83" s="192"/>
      <c r="J83" s="198"/>
      <c r="K83" s="192"/>
      <c r="L83" s="192"/>
      <c r="Q83" s="192"/>
      <c r="V83" s="192"/>
    </row>
    <row r="84" spans="2:22" ht="15.75" x14ac:dyDescent="0.25">
      <c r="B84" s="193"/>
      <c r="C84" s="193"/>
      <c r="D84" s="193"/>
      <c r="E84" s="441"/>
      <c r="F84" s="441"/>
      <c r="G84" s="441"/>
      <c r="H84" s="192"/>
      <c r="I84" s="205"/>
      <c r="J84" s="198"/>
      <c r="K84" s="192"/>
      <c r="L84" s="192"/>
      <c r="Q84" s="192"/>
      <c r="V84" s="192"/>
    </row>
    <row r="85" spans="2:22" ht="15" x14ac:dyDescent="0.2">
      <c r="B85" s="193"/>
      <c r="C85" s="193"/>
      <c r="D85" s="193"/>
      <c r="E85" s="193"/>
      <c r="F85" s="193"/>
      <c r="G85" s="193"/>
      <c r="H85" s="192"/>
      <c r="J85" s="198"/>
      <c r="K85" s="192"/>
      <c r="L85" s="192"/>
      <c r="Q85" s="192"/>
      <c r="V85" s="192"/>
    </row>
    <row r="86" spans="2:22" ht="18" x14ac:dyDescent="0.2">
      <c r="B86" s="689" t="s">
        <v>414</v>
      </c>
      <c r="C86" s="691" t="s">
        <v>805</v>
      </c>
      <c r="D86" s="692"/>
      <c r="E86" s="193"/>
      <c r="F86" s="193"/>
      <c r="G86" s="193"/>
      <c r="H86" s="192"/>
      <c r="J86" s="198"/>
      <c r="K86" s="192"/>
      <c r="L86" s="192"/>
      <c r="Q86" s="192"/>
      <c r="V86" s="192"/>
    </row>
    <row r="87" spans="2:22" ht="30" x14ac:dyDescent="0.2">
      <c r="B87" s="690"/>
      <c r="C87" s="204" t="s">
        <v>804</v>
      </c>
      <c r="D87" s="203" t="s">
        <v>803</v>
      </c>
      <c r="E87" s="193"/>
      <c r="F87" s="193"/>
      <c r="G87" s="193"/>
      <c r="H87" s="192"/>
      <c r="J87" s="198"/>
      <c r="K87" s="192"/>
      <c r="L87" s="192"/>
      <c r="Q87" s="192"/>
      <c r="V87" s="192"/>
    </row>
    <row r="88" spans="2:22" ht="33.75" customHeight="1" x14ac:dyDescent="0.2">
      <c r="B88" s="201" t="s">
        <v>802</v>
      </c>
      <c r="C88" s="202">
        <f>$W$45</f>
        <v>0</v>
      </c>
      <c r="D88" s="202">
        <f>$Y$45</f>
        <v>0</v>
      </c>
      <c r="E88" s="193"/>
      <c r="F88" s="193"/>
      <c r="G88" s="193"/>
      <c r="H88" s="192"/>
      <c r="J88" s="198"/>
      <c r="K88" s="192"/>
      <c r="L88" s="192"/>
      <c r="Q88" s="192"/>
      <c r="V88" s="192"/>
    </row>
    <row r="89" spans="2:22" ht="30" customHeight="1" x14ac:dyDescent="0.2">
      <c r="B89" s="201" t="s">
        <v>801</v>
      </c>
      <c r="C89" s="202">
        <f>$W$53</f>
        <v>0</v>
      </c>
      <c r="D89" s="202">
        <f>$Y$53</f>
        <v>0</v>
      </c>
      <c r="E89" s="193"/>
      <c r="F89" s="193"/>
      <c r="G89" s="193"/>
      <c r="H89" s="192"/>
      <c r="J89" s="198"/>
      <c r="K89" s="192"/>
      <c r="L89" s="192"/>
      <c r="Q89" s="192"/>
      <c r="V89" s="192"/>
    </row>
    <row r="90" spans="2:22" ht="30" customHeight="1" x14ac:dyDescent="0.2">
      <c r="B90" s="201" t="s">
        <v>800</v>
      </c>
      <c r="C90" s="202">
        <f>$W$63</f>
        <v>0</v>
      </c>
      <c r="D90" s="202">
        <f>$Y$63</f>
        <v>0</v>
      </c>
      <c r="E90" s="193"/>
      <c r="F90" s="193"/>
      <c r="G90" s="193"/>
      <c r="H90" s="192"/>
      <c r="J90" s="198"/>
      <c r="K90" s="192"/>
      <c r="L90" s="192"/>
      <c r="Q90" s="192"/>
      <c r="V90" s="192"/>
    </row>
    <row r="91" spans="2:22" ht="57" customHeight="1" x14ac:dyDescent="0.2">
      <c r="B91" s="200" t="s">
        <v>796</v>
      </c>
      <c r="C91" s="202">
        <f>$W$68</f>
        <v>0</v>
      </c>
      <c r="D91" s="202">
        <f>$Y$68</f>
        <v>0</v>
      </c>
      <c r="E91" s="193"/>
      <c r="F91" s="193"/>
      <c r="G91" s="193"/>
      <c r="H91" s="192"/>
      <c r="J91" s="198"/>
      <c r="K91" s="192"/>
      <c r="L91" s="192"/>
      <c r="Q91" s="192"/>
      <c r="V91" s="192"/>
    </row>
    <row r="92" spans="2:22" ht="57" customHeight="1" x14ac:dyDescent="0.2">
      <c r="B92" s="193"/>
      <c r="C92" s="193"/>
      <c r="D92" s="193"/>
      <c r="E92" s="193"/>
      <c r="F92" s="193"/>
      <c r="G92" s="193"/>
      <c r="H92" s="192"/>
      <c r="J92" s="198"/>
      <c r="K92" s="192"/>
      <c r="L92" s="192"/>
      <c r="Q92" s="192"/>
      <c r="V92" s="192"/>
    </row>
    <row r="93" spans="2:22" ht="57" customHeight="1" x14ac:dyDescent="0.2">
      <c r="E93" s="193"/>
      <c r="F93" s="193"/>
      <c r="G93" s="193"/>
      <c r="H93" s="192"/>
      <c r="J93" s="198"/>
      <c r="K93" s="192"/>
      <c r="L93" s="192"/>
      <c r="Q93" s="192"/>
      <c r="V93" s="192"/>
    </row>
    <row r="94" spans="2:22" ht="57" customHeight="1" x14ac:dyDescent="0.2">
      <c r="E94" s="193"/>
      <c r="F94" s="193"/>
      <c r="G94" s="193"/>
      <c r="H94" s="192"/>
      <c r="J94" s="198"/>
      <c r="K94" s="192"/>
      <c r="L94" s="192"/>
      <c r="Q94" s="192"/>
      <c r="V94" s="192"/>
    </row>
    <row r="95" spans="2:22" ht="57" customHeight="1" x14ac:dyDescent="0.2">
      <c r="E95" s="193"/>
      <c r="F95" s="193"/>
      <c r="G95" s="193"/>
      <c r="H95" s="192"/>
      <c r="J95" s="198"/>
      <c r="K95" s="192"/>
      <c r="L95" s="192"/>
      <c r="Q95" s="192"/>
      <c r="V95" s="192"/>
    </row>
    <row r="96" spans="2:22" ht="57" customHeight="1" x14ac:dyDescent="0.2">
      <c r="E96" s="193"/>
      <c r="F96" s="193"/>
      <c r="G96" s="193"/>
      <c r="H96" s="192"/>
      <c r="J96" s="198"/>
      <c r="K96" s="192"/>
      <c r="L96" s="192"/>
      <c r="V96" s="192"/>
    </row>
    <row r="97" spans="5:22" ht="57" customHeight="1" x14ac:dyDescent="0.2">
      <c r="E97" s="193"/>
      <c r="F97" s="193"/>
      <c r="G97" s="193"/>
      <c r="H97" s="192"/>
      <c r="J97" s="198"/>
      <c r="K97" s="192"/>
      <c r="L97" s="192"/>
      <c r="V97" s="192"/>
    </row>
    <row r="98" spans="5:22" ht="15" x14ac:dyDescent="0.2">
      <c r="E98" s="193"/>
      <c r="F98" s="193"/>
      <c r="G98" s="193"/>
      <c r="H98" s="192"/>
      <c r="J98" s="198"/>
      <c r="K98" s="192"/>
      <c r="L98" s="192"/>
      <c r="V98" s="192"/>
    </row>
  </sheetData>
  <mergeCells count="209">
    <mergeCell ref="B63:B66"/>
    <mergeCell ref="C63:C66"/>
    <mergeCell ref="E65:E66"/>
    <mergeCell ref="F63:F64"/>
    <mergeCell ref="G59:G60"/>
    <mergeCell ref="A53:A62"/>
    <mergeCell ref="E55:E56"/>
    <mergeCell ref="P45:P48"/>
    <mergeCell ref="G63:G64"/>
    <mergeCell ref="G65:G66"/>
    <mergeCell ref="A40:C40"/>
    <mergeCell ref="M68:M69"/>
    <mergeCell ref="G55:G56"/>
    <mergeCell ref="G57:G58"/>
    <mergeCell ref="L49:L50"/>
    <mergeCell ref="L51:L52"/>
    <mergeCell ref="F45:F46"/>
    <mergeCell ref="C45:C52"/>
    <mergeCell ref="B53:B62"/>
    <mergeCell ref="E57:E58"/>
    <mergeCell ref="C53:C62"/>
    <mergeCell ref="D53:D62"/>
    <mergeCell ref="E59:E60"/>
    <mergeCell ref="E61:E62"/>
    <mergeCell ref="D63:D66"/>
    <mergeCell ref="L63:L64"/>
    <mergeCell ref="L45:L46"/>
    <mergeCell ref="T63:T66"/>
    <mergeCell ref="U63:U64"/>
    <mergeCell ref="E47:E48"/>
    <mergeCell ref="E49:E50"/>
    <mergeCell ref="F47:F48"/>
    <mergeCell ref="F49:F50"/>
    <mergeCell ref="A39:C39"/>
    <mergeCell ref="N53:N54"/>
    <mergeCell ref="O53:O62"/>
    <mergeCell ref="M53:M62"/>
    <mergeCell ref="P59:P60"/>
    <mergeCell ref="N65:N66"/>
    <mergeCell ref="N45:N46"/>
    <mergeCell ref="N47:N48"/>
    <mergeCell ref="N49:N50"/>
    <mergeCell ref="N51:N52"/>
    <mergeCell ref="N61:N62"/>
    <mergeCell ref="N63:N64"/>
    <mergeCell ref="L53:L54"/>
    <mergeCell ref="F65:F66"/>
    <mergeCell ref="L59:L60"/>
    <mergeCell ref="A63:A66"/>
    <mergeCell ref="E63:E64"/>
    <mergeCell ref="F51:F52"/>
    <mergeCell ref="L55:L56"/>
    <mergeCell ref="N55:N56"/>
    <mergeCell ref="Q47:Q48"/>
    <mergeCell ref="S47:S48"/>
    <mergeCell ref="F57:F58"/>
    <mergeCell ref="F59:F60"/>
    <mergeCell ref="B45:B52"/>
    <mergeCell ref="E45:E46"/>
    <mergeCell ref="U61:U62"/>
    <mergeCell ref="G51:G52"/>
    <mergeCell ref="G61:G62"/>
    <mergeCell ref="G53:G54"/>
    <mergeCell ref="F55:F56"/>
    <mergeCell ref="L47:L48"/>
    <mergeCell ref="B20:Y23"/>
    <mergeCell ref="Q65:Q66"/>
    <mergeCell ref="S65:S66"/>
    <mergeCell ref="U65:U66"/>
    <mergeCell ref="Q63:Q64"/>
    <mergeCell ref="R63:R66"/>
    <mergeCell ref="U57:U58"/>
    <mergeCell ref="Q59:Q60"/>
    <mergeCell ref="S59:S60"/>
    <mergeCell ref="Q57:Q58"/>
    <mergeCell ref="S57:S58"/>
    <mergeCell ref="S49:S50"/>
    <mergeCell ref="U49:U50"/>
    <mergeCell ref="E51:E52"/>
    <mergeCell ref="L65:L66"/>
    <mergeCell ref="E53:E54"/>
    <mergeCell ref="A31:C31"/>
    <mergeCell ref="D40:Z40"/>
    <mergeCell ref="A33:C33"/>
    <mergeCell ref="N59:N60"/>
    <mergeCell ref="P57:P58"/>
    <mergeCell ref="G45:G46"/>
    <mergeCell ref="G47:G48"/>
    <mergeCell ref="G49:G50"/>
    <mergeCell ref="D31:Z31"/>
    <mergeCell ref="Z20:Z24"/>
    <mergeCell ref="Q51:Q52"/>
    <mergeCell ref="S51:S52"/>
    <mergeCell ref="X51:X52"/>
    <mergeCell ref="M63:M66"/>
    <mergeCell ref="P65:P66"/>
    <mergeCell ref="X59:X60"/>
    <mergeCell ref="W27:Z27"/>
    <mergeCell ref="M45:M52"/>
    <mergeCell ref="D27:Q27"/>
    <mergeCell ref="L43:P43"/>
    <mergeCell ref="A43:K43"/>
    <mergeCell ref="A35:C35"/>
    <mergeCell ref="Q43:U43"/>
    <mergeCell ref="Q45:Q46"/>
    <mergeCell ref="P49:P50"/>
    <mergeCell ref="P51:P52"/>
    <mergeCell ref="W33:Z33"/>
    <mergeCell ref="R45:R52"/>
    <mergeCell ref="S45:S46"/>
    <mergeCell ref="T45:T52"/>
    <mergeCell ref="Z51:Z52"/>
    <mergeCell ref="Z45:Z46"/>
    <mergeCell ref="L57:L58"/>
    <mergeCell ref="B24:Y24"/>
    <mergeCell ref="A37:Z37"/>
    <mergeCell ref="D39:Z39"/>
    <mergeCell ref="U51:U52"/>
    <mergeCell ref="R27:V27"/>
    <mergeCell ref="A45:A52"/>
    <mergeCell ref="R33:V33"/>
    <mergeCell ref="R35:V35"/>
    <mergeCell ref="D45:D52"/>
    <mergeCell ref="V47:V48"/>
    <mergeCell ref="X47:X48"/>
    <mergeCell ref="Z47:Z48"/>
    <mergeCell ref="V49:V50"/>
    <mergeCell ref="X49:X50"/>
    <mergeCell ref="Z49:Z50"/>
    <mergeCell ref="V51:V52"/>
    <mergeCell ref="A27:C27"/>
    <mergeCell ref="A29:C29"/>
    <mergeCell ref="U45:U46"/>
    <mergeCell ref="U47:U48"/>
    <mergeCell ref="Q49:Q50"/>
    <mergeCell ref="V43:Z43"/>
    <mergeCell ref="V45:V46"/>
    <mergeCell ref="Z61:Z62"/>
    <mergeCell ref="D33:Q33"/>
    <mergeCell ref="D35:Q35"/>
    <mergeCell ref="W35:Z35"/>
    <mergeCell ref="Z55:Z56"/>
    <mergeCell ref="V57:V58"/>
    <mergeCell ref="X57:X58"/>
    <mergeCell ref="Z57:Z58"/>
    <mergeCell ref="Q53:Q54"/>
    <mergeCell ref="R53:R62"/>
    <mergeCell ref="S53:S54"/>
    <mergeCell ref="T53:T62"/>
    <mergeCell ref="U53:U54"/>
    <mergeCell ref="Q55:Q56"/>
    <mergeCell ref="S55:S56"/>
    <mergeCell ref="U55:U56"/>
    <mergeCell ref="Q61:Q62"/>
    <mergeCell ref="S61:S62"/>
    <mergeCell ref="U59:U60"/>
    <mergeCell ref="F61:F62"/>
    <mergeCell ref="F53:F54"/>
    <mergeCell ref="Z59:Z60"/>
    <mergeCell ref="L61:L62"/>
    <mergeCell ref="N57:N58"/>
    <mergeCell ref="P55:P56"/>
    <mergeCell ref="D29:Z29"/>
    <mergeCell ref="V63:V64"/>
    <mergeCell ref="W63:W66"/>
    <mergeCell ref="X63:X64"/>
    <mergeCell ref="Y63:Y66"/>
    <mergeCell ref="Z63:Z64"/>
    <mergeCell ref="X68:X69"/>
    <mergeCell ref="Y68:Y69"/>
    <mergeCell ref="W45:W52"/>
    <mergeCell ref="X45:X46"/>
    <mergeCell ref="Y45:Y52"/>
    <mergeCell ref="V65:V66"/>
    <mergeCell ref="X65:X66"/>
    <mergeCell ref="Z65:Z66"/>
    <mergeCell ref="V53:V54"/>
    <mergeCell ref="W53:W62"/>
    <mergeCell ref="X53:X54"/>
    <mergeCell ref="Y53:Y62"/>
    <mergeCell ref="Z53:Z54"/>
    <mergeCell ref="V55:V56"/>
    <mergeCell ref="X55:X56"/>
    <mergeCell ref="V61:V62"/>
    <mergeCell ref="X61:X62"/>
    <mergeCell ref="C1:Z16"/>
    <mergeCell ref="B86:B87"/>
    <mergeCell ref="C86:D86"/>
    <mergeCell ref="C75:D75"/>
    <mergeCell ref="B75:B76"/>
    <mergeCell ref="P75:P76"/>
    <mergeCell ref="Q75:R75"/>
    <mergeCell ref="O45:O52"/>
    <mergeCell ref="V68:V69"/>
    <mergeCell ref="W68:W69"/>
    <mergeCell ref="V59:V60"/>
    <mergeCell ref="A73:Z73"/>
    <mergeCell ref="L68:L69"/>
    <mergeCell ref="N68:N69"/>
    <mergeCell ref="O68:O69"/>
    <mergeCell ref="O63:O66"/>
    <mergeCell ref="P61:P62"/>
    <mergeCell ref="Q68:Q69"/>
    <mergeCell ref="R68:R69"/>
    <mergeCell ref="S68:S69"/>
    <mergeCell ref="T68:T69"/>
    <mergeCell ref="S63:S64"/>
    <mergeCell ref="P63:P64"/>
    <mergeCell ref="P53:P54"/>
  </mergeCells>
  <dataValidations count="1">
    <dataValidation errorStyle="warning" allowBlank="1" showInputMessage="1" showErrorMessage="1" errorTitle="NO MODIFICAR FORMULA" error="no debe cambiar la formula.  No digite nada aquí" sqref="I45:J45 I51:J51 I47:J47 I49:J49 I53:J53 I55:J55 I57:J57 I61:J61 I59:J59 I63:J63 I65:J65"/>
  </dataValidations>
  <printOptions horizontalCentered="1" verticalCentered="1"/>
  <pageMargins left="0.25" right="0.25" top="0.75" bottom="0.75" header="0.3" footer="0.3"/>
  <pageSetup paperSize="8" scale="32"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19"/>
  <sheetViews>
    <sheetView showGridLines="0" showRuler="0" view="pageBreakPreview" topLeftCell="A74" zoomScale="70" zoomScaleNormal="70" zoomScaleSheetLayoutView="70" zoomScalePageLayoutView="70" workbookViewId="0">
      <selection activeCell="A2" sqref="A2"/>
    </sheetView>
  </sheetViews>
  <sheetFormatPr baseColWidth="10" defaultColWidth="11.42578125" defaultRowHeight="12.75" x14ac:dyDescent="0.2"/>
  <cols>
    <col min="1" max="1" width="5.140625" style="192" customWidth="1"/>
    <col min="2" max="2" width="39.5703125" style="192" customWidth="1"/>
    <col min="3" max="3" width="42.140625" style="197" customWidth="1"/>
    <col min="4" max="4" width="28.42578125" style="197" customWidth="1"/>
    <col min="5" max="5" width="8.85546875" style="192" customWidth="1"/>
    <col min="6" max="6" width="56.28515625" style="192" customWidth="1"/>
    <col min="7" max="7" width="18.28515625" style="192" customWidth="1"/>
    <col min="8" max="8" width="4.7109375" style="196" customWidth="1"/>
    <col min="9" max="9" width="16.7109375" style="195" customWidth="1"/>
    <col min="10" max="10" width="14.140625" style="195" customWidth="1"/>
    <col min="11" max="11" width="14.5703125" style="467" customWidth="1"/>
    <col min="12" max="12" width="19" style="193" customWidth="1"/>
    <col min="13" max="13" width="20.140625" style="193" customWidth="1"/>
    <col min="14" max="14" width="21.42578125" style="192" customWidth="1"/>
    <col min="15" max="15" width="21.140625" style="192" customWidth="1"/>
    <col min="16" max="16" width="35.42578125" style="192" customWidth="1"/>
    <col min="17" max="17" width="19" style="193" customWidth="1"/>
    <col min="18" max="18" width="19.85546875" style="193" customWidth="1"/>
    <col min="19" max="19" width="16.42578125" style="192" customWidth="1"/>
    <col min="20" max="20" width="22.85546875" style="192" customWidth="1"/>
    <col min="21" max="21" width="37.85546875" style="192" customWidth="1"/>
    <col min="22" max="22" width="19" style="193" customWidth="1"/>
    <col min="23" max="23" width="14.42578125" style="193" customWidth="1"/>
    <col min="24" max="24" width="21.42578125" style="192" customWidth="1"/>
    <col min="25" max="25" width="25.7109375" style="192" customWidth="1"/>
    <col min="26" max="26" width="34" style="192" customWidth="1"/>
    <col min="27" max="16384" width="11.42578125" style="192"/>
  </cols>
  <sheetData>
    <row r="1" spans="3:26" x14ac:dyDescent="0.2">
      <c r="C1" s="539"/>
      <c r="D1" s="539"/>
      <c r="E1" s="540"/>
      <c r="F1" s="540"/>
      <c r="G1" s="540"/>
      <c r="H1" s="541"/>
      <c r="I1" s="542"/>
      <c r="J1" s="542"/>
      <c r="K1" s="543"/>
      <c r="L1" s="544"/>
      <c r="M1" s="544"/>
      <c r="N1" s="540"/>
      <c r="O1" s="540"/>
      <c r="P1" s="540"/>
      <c r="Q1" s="544"/>
      <c r="R1" s="544"/>
      <c r="S1" s="540"/>
      <c r="T1" s="540"/>
      <c r="U1" s="540"/>
      <c r="V1" s="544"/>
      <c r="W1" s="544"/>
      <c r="X1" s="540"/>
      <c r="Y1" s="540"/>
      <c r="Z1" s="540"/>
    </row>
    <row r="2" spans="3:26" ht="15" customHeight="1" x14ac:dyDescent="0.2">
      <c r="C2" s="743" t="s">
        <v>1354</v>
      </c>
      <c r="D2" s="743"/>
      <c r="E2" s="743"/>
      <c r="F2" s="743"/>
      <c r="G2" s="743"/>
      <c r="H2" s="743"/>
      <c r="I2" s="743"/>
      <c r="J2" s="743"/>
      <c r="K2" s="743"/>
      <c r="L2" s="743"/>
      <c r="M2" s="743"/>
      <c r="N2" s="743"/>
      <c r="O2" s="743"/>
      <c r="P2" s="743"/>
      <c r="Q2" s="743"/>
      <c r="R2" s="743"/>
      <c r="S2" s="743"/>
      <c r="T2" s="743"/>
      <c r="U2" s="743"/>
      <c r="V2" s="743"/>
      <c r="W2" s="743"/>
      <c r="X2" s="743"/>
      <c r="Y2" s="743"/>
      <c r="Z2" s="743"/>
    </row>
    <row r="3" spans="3:26" x14ac:dyDescent="0.2">
      <c r="C3" s="743"/>
      <c r="D3" s="743"/>
      <c r="E3" s="743"/>
      <c r="F3" s="743"/>
      <c r="G3" s="743"/>
      <c r="H3" s="743"/>
      <c r="I3" s="743"/>
      <c r="J3" s="743"/>
      <c r="K3" s="743"/>
      <c r="L3" s="743"/>
      <c r="M3" s="743"/>
      <c r="N3" s="743"/>
      <c r="O3" s="743"/>
      <c r="P3" s="743"/>
      <c r="Q3" s="743"/>
      <c r="R3" s="743"/>
      <c r="S3" s="743"/>
      <c r="T3" s="743"/>
      <c r="U3" s="743"/>
      <c r="V3" s="743"/>
      <c r="W3" s="743"/>
      <c r="X3" s="743"/>
      <c r="Y3" s="743"/>
      <c r="Z3" s="743"/>
    </row>
    <row r="4" spans="3:26" x14ac:dyDescent="0.2">
      <c r="C4" s="743"/>
      <c r="D4" s="743"/>
      <c r="E4" s="743"/>
      <c r="F4" s="743"/>
      <c r="G4" s="743"/>
      <c r="H4" s="743"/>
      <c r="I4" s="743"/>
      <c r="J4" s="743"/>
      <c r="K4" s="743"/>
      <c r="L4" s="743"/>
      <c r="M4" s="743"/>
      <c r="N4" s="743"/>
      <c r="O4" s="743"/>
      <c r="P4" s="743"/>
      <c r="Q4" s="743"/>
      <c r="R4" s="743"/>
      <c r="S4" s="743"/>
      <c r="T4" s="743"/>
      <c r="U4" s="743"/>
      <c r="V4" s="743"/>
      <c r="W4" s="743"/>
      <c r="X4" s="743"/>
      <c r="Y4" s="743"/>
      <c r="Z4" s="743"/>
    </row>
    <row r="5" spans="3:26" x14ac:dyDescent="0.2">
      <c r="C5" s="743"/>
      <c r="D5" s="743"/>
      <c r="E5" s="743"/>
      <c r="F5" s="743"/>
      <c r="G5" s="743"/>
      <c r="H5" s="743"/>
      <c r="I5" s="743"/>
      <c r="J5" s="743"/>
      <c r="K5" s="743"/>
      <c r="L5" s="743"/>
      <c r="M5" s="743"/>
      <c r="N5" s="743"/>
      <c r="O5" s="743"/>
      <c r="P5" s="743"/>
      <c r="Q5" s="743"/>
      <c r="R5" s="743"/>
      <c r="S5" s="743"/>
      <c r="T5" s="743"/>
      <c r="U5" s="743"/>
      <c r="V5" s="743"/>
      <c r="W5" s="743"/>
      <c r="X5" s="743"/>
      <c r="Y5" s="743"/>
      <c r="Z5" s="743"/>
    </row>
    <row r="6" spans="3:26" x14ac:dyDescent="0.2">
      <c r="C6" s="743"/>
      <c r="D6" s="743"/>
      <c r="E6" s="743"/>
      <c r="F6" s="743"/>
      <c r="G6" s="743"/>
      <c r="H6" s="743"/>
      <c r="I6" s="743"/>
      <c r="J6" s="743"/>
      <c r="K6" s="743"/>
      <c r="L6" s="743"/>
      <c r="M6" s="743"/>
      <c r="N6" s="743"/>
      <c r="O6" s="743"/>
      <c r="P6" s="743"/>
      <c r="Q6" s="743"/>
      <c r="R6" s="743"/>
      <c r="S6" s="743"/>
      <c r="T6" s="743"/>
      <c r="U6" s="743"/>
      <c r="V6" s="743"/>
      <c r="W6" s="743"/>
      <c r="X6" s="743"/>
      <c r="Y6" s="743"/>
      <c r="Z6" s="743"/>
    </row>
    <row r="7" spans="3:26" x14ac:dyDescent="0.2">
      <c r="C7" s="743"/>
      <c r="D7" s="743"/>
      <c r="E7" s="743"/>
      <c r="F7" s="743"/>
      <c r="G7" s="743"/>
      <c r="H7" s="743"/>
      <c r="I7" s="743"/>
      <c r="J7" s="743"/>
      <c r="K7" s="743"/>
      <c r="L7" s="743"/>
      <c r="M7" s="743"/>
      <c r="N7" s="743"/>
      <c r="O7" s="743"/>
      <c r="P7" s="743"/>
      <c r="Q7" s="743"/>
      <c r="R7" s="743"/>
      <c r="S7" s="743"/>
      <c r="T7" s="743"/>
      <c r="U7" s="743"/>
      <c r="V7" s="743"/>
      <c r="W7" s="743"/>
      <c r="X7" s="743"/>
      <c r="Y7" s="743"/>
      <c r="Z7" s="743"/>
    </row>
    <row r="8" spans="3:26" ht="15" customHeight="1" x14ac:dyDescent="0.2">
      <c r="C8" s="743"/>
      <c r="D8" s="743"/>
      <c r="E8" s="743"/>
      <c r="F8" s="743"/>
      <c r="G8" s="743"/>
      <c r="H8" s="743"/>
      <c r="I8" s="743"/>
      <c r="J8" s="743"/>
      <c r="K8" s="743"/>
      <c r="L8" s="743"/>
      <c r="M8" s="743"/>
      <c r="N8" s="743"/>
      <c r="O8" s="743"/>
      <c r="P8" s="743"/>
      <c r="Q8" s="743"/>
      <c r="R8" s="743"/>
      <c r="S8" s="743"/>
      <c r="T8" s="743"/>
      <c r="U8" s="743"/>
      <c r="V8" s="743"/>
      <c r="W8" s="743"/>
      <c r="X8" s="743"/>
      <c r="Y8" s="743"/>
      <c r="Z8" s="743"/>
    </row>
    <row r="9" spans="3:26" ht="12.75" customHeight="1" x14ac:dyDescent="0.2">
      <c r="C9" s="743"/>
      <c r="D9" s="743"/>
      <c r="E9" s="743"/>
      <c r="F9" s="743"/>
      <c r="G9" s="743"/>
      <c r="H9" s="743"/>
      <c r="I9" s="743"/>
      <c r="J9" s="743"/>
      <c r="K9" s="743"/>
      <c r="L9" s="743"/>
      <c r="M9" s="743"/>
      <c r="N9" s="743"/>
      <c r="O9" s="743"/>
      <c r="P9" s="743"/>
      <c r="Q9" s="743"/>
      <c r="R9" s="743"/>
      <c r="S9" s="743"/>
      <c r="T9" s="743"/>
      <c r="U9" s="743"/>
      <c r="V9" s="743"/>
      <c r="W9" s="743"/>
      <c r="X9" s="743"/>
      <c r="Y9" s="743"/>
      <c r="Z9" s="743"/>
    </row>
    <row r="10" spans="3:26" ht="12.75" customHeight="1" x14ac:dyDescent="0.2">
      <c r="C10" s="743"/>
      <c r="D10" s="743"/>
      <c r="E10" s="743"/>
      <c r="F10" s="743"/>
      <c r="G10" s="743"/>
      <c r="H10" s="743"/>
      <c r="I10" s="743"/>
      <c r="J10" s="743"/>
      <c r="K10" s="743"/>
      <c r="L10" s="743"/>
      <c r="M10" s="743"/>
      <c r="N10" s="743"/>
      <c r="O10" s="743"/>
      <c r="P10" s="743"/>
      <c r="Q10" s="743"/>
      <c r="R10" s="743"/>
      <c r="S10" s="743"/>
      <c r="T10" s="743"/>
      <c r="U10" s="743"/>
      <c r="V10" s="743"/>
      <c r="W10" s="743"/>
      <c r="X10" s="743"/>
      <c r="Y10" s="743"/>
      <c r="Z10" s="743"/>
    </row>
    <row r="11" spans="3:26" x14ac:dyDescent="0.2">
      <c r="C11" s="743"/>
      <c r="D11" s="743"/>
      <c r="E11" s="743"/>
      <c r="F11" s="743"/>
      <c r="G11" s="743"/>
      <c r="H11" s="743"/>
      <c r="I11" s="743"/>
      <c r="J11" s="743"/>
      <c r="K11" s="743"/>
      <c r="L11" s="743"/>
      <c r="M11" s="743"/>
      <c r="N11" s="743"/>
      <c r="O11" s="743"/>
      <c r="P11" s="743"/>
      <c r="Q11" s="743"/>
      <c r="R11" s="743"/>
      <c r="S11" s="743"/>
      <c r="T11" s="743"/>
      <c r="U11" s="743"/>
      <c r="V11" s="743"/>
      <c r="W11" s="743"/>
      <c r="X11" s="743"/>
      <c r="Y11" s="743"/>
      <c r="Z11" s="743"/>
    </row>
    <row r="12" spans="3:26" x14ac:dyDescent="0.2">
      <c r="C12" s="743"/>
      <c r="D12" s="743"/>
      <c r="E12" s="743"/>
      <c r="F12" s="743"/>
      <c r="G12" s="743"/>
      <c r="H12" s="743"/>
      <c r="I12" s="743"/>
      <c r="J12" s="743"/>
      <c r="K12" s="743"/>
      <c r="L12" s="743"/>
      <c r="M12" s="743"/>
      <c r="N12" s="743"/>
      <c r="O12" s="743"/>
      <c r="P12" s="743"/>
      <c r="Q12" s="743"/>
      <c r="R12" s="743"/>
      <c r="S12" s="743"/>
      <c r="T12" s="743"/>
      <c r="U12" s="743"/>
      <c r="V12" s="743"/>
      <c r="W12" s="743"/>
      <c r="X12" s="743"/>
      <c r="Y12" s="743"/>
      <c r="Z12" s="743"/>
    </row>
    <row r="13" spans="3:26" x14ac:dyDescent="0.2">
      <c r="C13" s="743"/>
      <c r="D13" s="743"/>
      <c r="E13" s="743"/>
      <c r="F13" s="743"/>
      <c r="G13" s="743"/>
      <c r="H13" s="743"/>
      <c r="I13" s="743"/>
      <c r="J13" s="743"/>
      <c r="K13" s="743"/>
      <c r="L13" s="743"/>
      <c r="M13" s="743"/>
      <c r="N13" s="743"/>
      <c r="O13" s="743"/>
      <c r="P13" s="743"/>
      <c r="Q13" s="743"/>
      <c r="R13" s="743"/>
      <c r="S13" s="743"/>
      <c r="T13" s="743"/>
      <c r="U13" s="743"/>
      <c r="V13" s="743"/>
      <c r="W13" s="743"/>
      <c r="X13" s="743"/>
      <c r="Y13" s="743"/>
      <c r="Z13" s="743"/>
    </row>
    <row r="14" spans="3:26" x14ac:dyDescent="0.2">
      <c r="C14" s="743"/>
      <c r="D14" s="743"/>
      <c r="E14" s="743"/>
      <c r="F14" s="743"/>
      <c r="G14" s="743"/>
      <c r="H14" s="743"/>
      <c r="I14" s="743"/>
      <c r="J14" s="743"/>
      <c r="K14" s="743"/>
      <c r="L14" s="743"/>
      <c r="M14" s="743"/>
      <c r="N14" s="743"/>
      <c r="O14" s="743"/>
      <c r="P14" s="743"/>
      <c r="Q14" s="743"/>
      <c r="R14" s="743"/>
      <c r="S14" s="743"/>
      <c r="T14" s="743"/>
      <c r="U14" s="743"/>
      <c r="V14" s="743"/>
      <c r="W14" s="743"/>
      <c r="X14" s="743"/>
      <c r="Y14" s="743"/>
      <c r="Z14" s="743"/>
    </row>
    <row r="15" spans="3:26" x14ac:dyDescent="0.2">
      <c r="C15" s="743"/>
      <c r="D15" s="743"/>
      <c r="E15" s="743"/>
      <c r="F15" s="743"/>
      <c r="G15" s="743"/>
      <c r="H15" s="743"/>
      <c r="I15" s="743"/>
      <c r="J15" s="743"/>
      <c r="K15" s="743"/>
      <c r="L15" s="743"/>
      <c r="M15" s="743"/>
      <c r="N15" s="743"/>
      <c r="O15" s="743"/>
      <c r="P15" s="743"/>
      <c r="Q15" s="743"/>
      <c r="R15" s="743"/>
      <c r="S15" s="743"/>
      <c r="T15" s="743"/>
      <c r="U15" s="743"/>
      <c r="V15" s="743"/>
      <c r="W15" s="743"/>
      <c r="X15" s="743"/>
      <c r="Y15" s="743"/>
      <c r="Z15" s="743"/>
    </row>
    <row r="16" spans="3:26" x14ac:dyDescent="0.2">
      <c r="C16" s="743"/>
      <c r="D16" s="743"/>
      <c r="E16" s="743"/>
      <c r="F16" s="743"/>
      <c r="G16" s="743"/>
      <c r="H16" s="743"/>
      <c r="I16" s="743"/>
      <c r="J16" s="743"/>
      <c r="K16" s="743"/>
      <c r="L16" s="743"/>
      <c r="M16" s="743"/>
      <c r="N16" s="743"/>
      <c r="O16" s="743"/>
      <c r="P16" s="743"/>
      <c r="Q16" s="743"/>
      <c r="R16" s="743"/>
      <c r="S16" s="743"/>
      <c r="T16" s="743"/>
      <c r="U16" s="743"/>
      <c r="V16" s="743"/>
      <c r="W16" s="743"/>
      <c r="X16" s="743"/>
      <c r="Y16" s="743"/>
      <c r="Z16" s="743"/>
    </row>
    <row r="17" spans="1:30" x14ac:dyDescent="0.2">
      <c r="C17" s="743"/>
      <c r="D17" s="743"/>
      <c r="E17" s="743"/>
      <c r="F17" s="743"/>
      <c r="G17" s="743"/>
      <c r="H17" s="743"/>
      <c r="I17" s="743"/>
      <c r="J17" s="743"/>
      <c r="K17" s="743"/>
      <c r="L17" s="743"/>
      <c r="M17" s="743"/>
      <c r="N17" s="743"/>
      <c r="O17" s="743"/>
      <c r="P17" s="743"/>
      <c r="Q17" s="743"/>
      <c r="R17" s="743"/>
      <c r="S17" s="743"/>
      <c r="T17" s="743"/>
      <c r="U17" s="743"/>
      <c r="V17" s="743"/>
      <c r="W17" s="743"/>
      <c r="X17" s="743"/>
      <c r="Y17" s="743"/>
      <c r="Z17" s="743"/>
    </row>
    <row r="18" spans="1:30" x14ac:dyDescent="0.2">
      <c r="K18" s="523"/>
    </row>
    <row r="19" spans="1:30" ht="21" customHeight="1" x14ac:dyDescent="0.2">
      <c r="B19" s="735"/>
      <c r="C19" s="735"/>
      <c r="D19" s="735"/>
      <c r="E19" s="735"/>
      <c r="F19" s="735"/>
      <c r="G19" s="735"/>
      <c r="H19" s="735"/>
      <c r="I19" s="735"/>
      <c r="J19" s="735"/>
      <c r="K19" s="735"/>
      <c r="L19" s="735"/>
      <c r="M19" s="735"/>
      <c r="N19" s="735"/>
      <c r="O19" s="735"/>
      <c r="P19" s="735"/>
      <c r="Q19" s="735"/>
      <c r="R19" s="735"/>
      <c r="S19" s="735"/>
      <c r="T19" s="735"/>
      <c r="U19" s="735"/>
      <c r="V19" s="735"/>
      <c r="W19" s="735"/>
      <c r="X19" s="735"/>
      <c r="Y19" s="735"/>
      <c r="Z19" s="721" t="s">
        <v>859</v>
      </c>
    </row>
    <row r="20" spans="1:30" ht="21" customHeight="1" x14ac:dyDescent="0.2">
      <c r="B20" s="735"/>
      <c r="C20" s="735"/>
      <c r="D20" s="735"/>
      <c r="E20" s="735"/>
      <c r="F20" s="735"/>
      <c r="G20" s="735"/>
      <c r="H20" s="735"/>
      <c r="I20" s="735"/>
      <c r="J20" s="735"/>
      <c r="K20" s="735"/>
      <c r="L20" s="735"/>
      <c r="M20" s="735"/>
      <c r="N20" s="735"/>
      <c r="O20" s="735"/>
      <c r="P20" s="735"/>
      <c r="Q20" s="735"/>
      <c r="R20" s="735"/>
      <c r="S20" s="735"/>
      <c r="T20" s="735"/>
      <c r="U20" s="735"/>
      <c r="V20" s="735"/>
      <c r="W20" s="735"/>
      <c r="X20" s="735"/>
      <c r="Y20" s="735"/>
      <c r="Z20" s="721"/>
    </row>
    <row r="21" spans="1:30" ht="21" customHeight="1" x14ac:dyDescent="0.2">
      <c r="B21" s="735"/>
      <c r="C21" s="735"/>
      <c r="D21" s="735"/>
      <c r="E21" s="735"/>
      <c r="F21" s="735"/>
      <c r="G21" s="735"/>
      <c r="H21" s="735"/>
      <c r="I21" s="735"/>
      <c r="J21" s="735"/>
      <c r="K21" s="735"/>
      <c r="L21" s="735"/>
      <c r="M21" s="735"/>
      <c r="N21" s="735"/>
      <c r="O21" s="735"/>
      <c r="P21" s="735"/>
      <c r="Q21" s="735"/>
      <c r="R21" s="735"/>
      <c r="S21" s="735"/>
      <c r="T21" s="735"/>
      <c r="U21" s="735"/>
      <c r="V21" s="735"/>
      <c r="W21" s="735"/>
      <c r="X21" s="735"/>
      <c r="Y21" s="735"/>
      <c r="Z21" s="721"/>
    </row>
    <row r="22" spans="1:30" ht="38.25" customHeight="1" x14ac:dyDescent="0.2">
      <c r="B22" s="735"/>
      <c r="C22" s="735"/>
      <c r="D22" s="735"/>
      <c r="E22" s="735"/>
      <c r="F22" s="735"/>
      <c r="G22" s="735"/>
      <c r="H22" s="735"/>
      <c r="I22" s="735"/>
      <c r="J22" s="735"/>
      <c r="K22" s="735"/>
      <c r="L22" s="735"/>
      <c r="M22" s="735"/>
      <c r="N22" s="735"/>
      <c r="O22" s="735"/>
      <c r="P22" s="735"/>
      <c r="Q22" s="735"/>
      <c r="R22" s="735"/>
      <c r="S22" s="735"/>
      <c r="T22" s="735"/>
      <c r="U22" s="735"/>
      <c r="V22" s="735"/>
      <c r="W22" s="735"/>
      <c r="X22" s="735"/>
      <c r="Y22" s="735"/>
      <c r="Z22" s="721"/>
    </row>
    <row r="23" spans="1:30" ht="57" customHeight="1" x14ac:dyDescent="0.2">
      <c r="B23" s="706" t="s">
        <v>858</v>
      </c>
      <c r="C23" s="706"/>
      <c r="D23" s="706"/>
      <c r="E23" s="706"/>
      <c r="F23" s="706"/>
      <c r="G23" s="706"/>
      <c r="H23" s="706"/>
      <c r="I23" s="706"/>
      <c r="J23" s="706"/>
      <c r="K23" s="706"/>
      <c r="L23" s="706"/>
      <c r="M23" s="706"/>
      <c r="N23" s="706"/>
      <c r="O23" s="706"/>
      <c r="P23" s="706"/>
      <c r="Q23" s="706"/>
      <c r="R23" s="706"/>
      <c r="S23" s="706"/>
      <c r="T23" s="706"/>
      <c r="U23" s="706"/>
      <c r="V23" s="706"/>
      <c r="W23" s="706"/>
      <c r="X23" s="706"/>
      <c r="Y23" s="706"/>
      <c r="Z23" s="721"/>
    </row>
    <row r="24" spans="1:30" ht="12.75" customHeight="1" x14ac:dyDescent="0.25">
      <c r="B24" s="463"/>
      <c r="C24" s="463"/>
      <c r="D24" s="463"/>
      <c r="E24" s="463"/>
      <c r="F24" s="462"/>
      <c r="G24" s="462"/>
    </row>
    <row r="26" spans="1:30" ht="46.5" customHeight="1" x14ac:dyDescent="0.2">
      <c r="A26" s="709" t="s">
        <v>857</v>
      </c>
      <c r="B26" s="710"/>
      <c r="C26" s="717"/>
      <c r="D26" s="724" t="s">
        <v>1260</v>
      </c>
      <c r="E26" s="725"/>
      <c r="F26" s="725"/>
      <c r="G26" s="725"/>
      <c r="H26" s="725"/>
      <c r="I26" s="725"/>
      <c r="J26" s="725"/>
      <c r="K26" s="725"/>
      <c r="L26" s="725"/>
      <c r="M26" s="725"/>
      <c r="N26" s="725"/>
      <c r="O26" s="725"/>
      <c r="P26" s="725"/>
      <c r="Q26" s="726"/>
      <c r="R26" s="751" t="s">
        <v>855</v>
      </c>
      <c r="S26" s="752"/>
      <c r="T26" s="752"/>
      <c r="U26" s="752"/>
      <c r="V26" s="752"/>
      <c r="W26" s="749" t="s">
        <v>1259</v>
      </c>
      <c r="X26" s="749"/>
      <c r="Y26" s="749"/>
      <c r="Z26" s="750"/>
    </row>
    <row r="27" spans="1:30" ht="3" customHeight="1" x14ac:dyDescent="0.25">
      <c r="A27" s="264"/>
      <c r="B27" s="264"/>
      <c r="C27" s="264"/>
      <c r="D27" s="264"/>
      <c r="E27" s="459"/>
      <c r="F27" s="459"/>
      <c r="G27" s="459"/>
      <c r="H27" s="459"/>
      <c r="I27" s="459"/>
      <c r="J27" s="459"/>
      <c r="K27" s="459"/>
      <c r="L27" s="459"/>
      <c r="M27" s="459"/>
      <c r="N27" s="251"/>
      <c r="O27" s="251"/>
      <c r="P27" s="250"/>
      <c r="Q27" s="459"/>
      <c r="R27" s="459"/>
      <c r="S27" s="251"/>
      <c r="T27" s="251"/>
      <c r="U27" s="250"/>
      <c r="V27" s="459"/>
      <c r="W27" s="459"/>
      <c r="X27" s="251"/>
      <c r="Y27" s="251"/>
      <c r="Z27" s="250"/>
    </row>
    <row r="28" spans="1:30" ht="108.75" customHeight="1" x14ac:dyDescent="0.2">
      <c r="A28" s="712" t="s">
        <v>853</v>
      </c>
      <c r="B28" s="713"/>
      <c r="C28" s="713"/>
      <c r="D28" s="748" t="s">
        <v>1258</v>
      </c>
      <c r="E28" s="748"/>
      <c r="F28" s="748"/>
      <c r="G28" s="748"/>
      <c r="H28" s="748"/>
      <c r="I28" s="748"/>
      <c r="J28" s="748"/>
      <c r="K28" s="748"/>
      <c r="L28" s="748"/>
      <c r="M28" s="748"/>
      <c r="N28" s="748"/>
      <c r="O28" s="748"/>
      <c r="P28" s="748"/>
      <c r="Q28" s="748"/>
      <c r="R28" s="748"/>
      <c r="S28" s="748"/>
      <c r="T28" s="748"/>
      <c r="U28" s="748"/>
      <c r="V28" s="748"/>
      <c r="W28" s="748"/>
      <c r="X28" s="748"/>
      <c r="Y28" s="748"/>
      <c r="Z28" s="748"/>
      <c r="AA28" s="744"/>
      <c r="AB28" s="744"/>
      <c r="AC28" s="744"/>
      <c r="AD28" s="744"/>
    </row>
    <row r="29" spans="1:30" ht="3.75" customHeight="1" x14ac:dyDescent="0.25">
      <c r="A29" s="256"/>
      <c r="B29" s="256"/>
      <c r="C29" s="263"/>
      <c r="D29" s="262"/>
      <c r="E29" s="471"/>
      <c r="F29" s="471"/>
      <c r="G29" s="471"/>
      <c r="H29" s="471"/>
      <c r="I29" s="472"/>
      <c r="J29" s="472"/>
      <c r="K29" s="471"/>
      <c r="L29" s="470"/>
      <c r="M29" s="470"/>
      <c r="N29" s="469"/>
      <c r="O29" s="469"/>
      <c r="P29" s="484"/>
      <c r="Q29" s="470"/>
      <c r="R29" s="470"/>
      <c r="S29" s="469"/>
      <c r="T29" s="469"/>
      <c r="U29" s="484"/>
      <c r="V29" s="470"/>
      <c r="W29" s="470"/>
      <c r="X29" s="469"/>
      <c r="Y29" s="469"/>
      <c r="Z29" s="484"/>
      <c r="AA29" s="744"/>
      <c r="AB29" s="744"/>
      <c r="AC29" s="744"/>
      <c r="AD29" s="744"/>
    </row>
    <row r="30" spans="1:30" ht="68.45" customHeight="1" x14ac:dyDescent="0.2">
      <c r="A30" s="709" t="s">
        <v>14</v>
      </c>
      <c r="B30" s="710"/>
      <c r="C30" s="710"/>
      <c r="D30" s="748" t="s">
        <v>1257</v>
      </c>
      <c r="E30" s="748"/>
      <c r="F30" s="748"/>
      <c r="G30" s="748"/>
      <c r="H30" s="748"/>
      <c r="I30" s="748"/>
      <c r="J30" s="748"/>
      <c r="K30" s="748"/>
      <c r="L30" s="748"/>
      <c r="M30" s="748"/>
      <c r="N30" s="748"/>
      <c r="O30" s="748"/>
      <c r="P30" s="748"/>
      <c r="Q30" s="748"/>
      <c r="R30" s="748"/>
      <c r="S30" s="748"/>
      <c r="T30" s="748"/>
      <c r="U30" s="748"/>
      <c r="V30" s="748"/>
      <c r="W30" s="748"/>
      <c r="X30" s="748"/>
      <c r="Y30" s="748"/>
      <c r="Z30" s="748"/>
      <c r="AA30" s="744"/>
      <c r="AB30" s="744"/>
      <c r="AC30" s="744"/>
      <c r="AD30" s="744"/>
    </row>
    <row r="31" spans="1:30" ht="4.9000000000000004" customHeight="1" x14ac:dyDescent="0.25">
      <c r="A31" s="256"/>
      <c r="B31" s="256"/>
      <c r="C31" s="255"/>
      <c r="D31" s="255"/>
      <c r="E31" s="459"/>
      <c r="F31" s="459"/>
      <c r="G31" s="459"/>
      <c r="H31" s="459"/>
      <c r="I31" s="460"/>
      <c r="J31" s="460"/>
      <c r="K31" s="459"/>
      <c r="L31" s="458"/>
      <c r="M31" s="458"/>
      <c r="N31" s="251"/>
      <c r="O31" s="251"/>
      <c r="P31" s="461"/>
      <c r="Q31" s="458"/>
      <c r="R31" s="192"/>
      <c r="V31" s="192"/>
      <c r="W31" s="192"/>
    </row>
    <row r="32" spans="1:30" ht="48" customHeight="1" x14ac:dyDescent="0.2">
      <c r="A32" s="709" t="s">
        <v>850</v>
      </c>
      <c r="B32" s="710"/>
      <c r="C32" s="717"/>
      <c r="D32" s="702"/>
      <c r="E32" s="702"/>
      <c r="F32" s="702"/>
      <c r="G32" s="702"/>
      <c r="H32" s="702"/>
      <c r="I32" s="702"/>
      <c r="J32" s="702"/>
      <c r="K32" s="702"/>
      <c r="L32" s="702"/>
      <c r="M32" s="702"/>
      <c r="N32" s="702"/>
      <c r="O32" s="702"/>
      <c r="P32" s="702"/>
      <c r="Q32" s="702"/>
      <c r="R32" s="712" t="s">
        <v>848</v>
      </c>
      <c r="S32" s="713"/>
      <c r="T32" s="713"/>
      <c r="U32" s="713"/>
      <c r="V32" s="714"/>
      <c r="W32" s="732"/>
      <c r="X32" s="733"/>
      <c r="Y32" s="733"/>
      <c r="Z32" s="734"/>
    </row>
    <row r="33" spans="1:26" ht="6.75" customHeight="1" x14ac:dyDescent="0.2">
      <c r="C33" s="192"/>
      <c r="D33" s="192"/>
      <c r="Q33" s="192"/>
      <c r="R33" s="192"/>
      <c r="V33" s="192"/>
      <c r="W33" s="192"/>
    </row>
    <row r="34" spans="1:26" ht="30.75" customHeight="1" x14ac:dyDescent="0.2">
      <c r="A34" s="730" t="s">
        <v>704</v>
      </c>
      <c r="B34" s="730"/>
      <c r="C34" s="730"/>
      <c r="D34" s="703">
        <f ca="1">+NOW()</f>
        <v>46050.665446064813</v>
      </c>
      <c r="E34" s="703"/>
      <c r="F34" s="703"/>
      <c r="G34" s="703"/>
      <c r="H34" s="703"/>
      <c r="I34" s="703"/>
      <c r="J34" s="703"/>
      <c r="K34" s="703"/>
      <c r="L34" s="703"/>
      <c r="M34" s="703"/>
      <c r="N34" s="703"/>
      <c r="O34" s="703"/>
      <c r="P34" s="703"/>
      <c r="Q34" s="703"/>
      <c r="R34" s="715" t="s">
        <v>847</v>
      </c>
      <c r="S34" s="715"/>
      <c r="T34" s="715"/>
      <c r="U34" s="715"/>
      <c r="V34" s="715"/>
      <c r="W34" s="704"/>
      <c r="X34" s="704"/>
      <c r="Y34" s="704"/>
      <c r="Z34" s="704"/>
    </row>
    <row r="35" spans="1:26" ht="19.899999999999999" customHeight="1" x14ac:dyDescent="0.2">
      <c r="B35" s="457"/>
      <c r="C35" s="457"/>
      <c r="D35" s="457"/>
      <c r="E35" s="456"/>
      <c r="F35" s="456"/>
      <c r="G35" s="456"/>
      <c r="H35" s="456"/>
      <c r="J35" s="448"/>
      <c r="N35" s="243"/>
      <c r="O35" s="243"/>
      <c r="R35" s="192"/>
      <c r="V35" s="192"/>
      <c r="W35" s="192"/>
    </row>
    <row r="36" spans="1:26" ht="27.6" customHeight="1" x14ac:dyDescent="0.25">
      <c r="A36" s="707" t="s">
        <v>188</v>
      </c>
      <c r="B36" s="707"/>
      <c r="C36" s="707"/>
      <c r="D36" s="707"/>
      <c r="E36" s="707"/>
      <c r="F36" s="707"/>
      <c r="G36" s="707"/>
      <c r="H36" s="707"/>
      <c r="I36" s="707"/>
      <c r="J36" s="707"/>
      <c r="K36" s="707"/>
      <c r="L36" s="707"/>
      <c r="M36" s="707"/>
      <c r="N36" s="707"/>
      <c r="O36" s="707"/>
      <c r="P36" s="707"/>
      <c r="Q36" s="707"/>
      <c r="R36" s="707"/>
      <c r="S36" s="707"/>
      <c r="T36" s="707"/>
      <c r="U36" s="707"/>
      <c r="V36" s="707"/>
      <c r="W36" s="707"/>
      <c r="X36" s="707"/>
      <c r="Y36" s="707"/>
      <c r="Z36" s="707"/>
    </row>
    <row r="37" spans="1:26" ht="14.45" customHeight="1" x14ac:dyDescent="0.2">
      <c r="B37" s="457"/>
      <c r="C37" s="457"/>
      <c r="D37" s="457"/>
      <c r="E37" s="456"/>
      <c r="F37" s="456"/>
      <c r="G37" s="456"/>
      <c r="H37" s="456"/>
      <c r="J37" s="448"/>
      <c r="N37" s="243"/>
      <c r="O37" s="243"/>
      <c r="R37" s="192"/>
      <c r="V37" s="192"/>
      <c r="W37" s="192"/>
    </row>
    <row r="38" spans="1:26" ht="49.5" customHeight="1" x14ac:dyDescent="0.2">
      <c r="A38" s="738" t="s">
        <v>846</v>
      </c>
      <c r="B38" s="738"/>
      <c r="C38" s="738"/>
      <c r="D38" s="708"/>
      <c r="E38" s="708"/>
      <c r="F38" s="708"/>
      <c r="G38" s="708"/>
      <c r="H38" s="708"/>
      <c r="I38" s="708"/>
      <c r="J38" s="708"/>
      <c r="K38" s="708"/>
      <c r="L38" s="708"/>
      <c r="M38" s="708"/>
      <c r="N38" s="708"/>
      <c r="O38" s="708"/>
      <c r="P38" s="708"/>
      <c r="Q38" s="708"/>
      <c r="R38" s="708"/>
      <c r="S38" s="708"/>
      <c r="T38" s="708"/>
      <c r="U38" s="708"/>
      <c r="V38" s="708"/>
      <c r="W38" s="708"/>
      <c r="X38" s="708"/>
      <c r="Y38" s="708"/>
      <c r="Z38" s="708"/>
    </row>
    <row r="39" spans="1:26" ht="66" customHeight="1" x14ac:dyDescent="0.2">
      <c r="A39" s="738" t="s">
        <v>845</v>
      </c>
      <c r="B39" s="738"/>
      <c r="C39" s="738"/>
      <c r="D39" s="708"/>
      <c r="E39" s="708"/>
      <c r="F39" s="708"/>
      <c r="G39" s="708"/>
      <c r="H39" s="708"/>
      <c r="I39" s="708"/>
      <c r="J39" s="708"/>
      <c r="K39" s="708"/>
      <c r="L39" s="708"/>
      <c r="M39" s="708"/>
      <c r="N39" s="708"/>
      <c r="O39" s="708"/>
      <c r="P39" s="708"/>
      <c r="Q39" s="708"/>
      <c r="R39" s="708"/>
      <c r="S39" s="708"/>
      <c r="T39" s="708"/>
      <c r="U39" s="708"/>
      <c r="V39" s="708"/>
      <c r="W39" s="708"/>
      <c r="X39" s="708"/>
      <c r="Y39" s="708"/>
      <c r="Z39" s="708"/>
    </row>
    <row r="40" spans="1:26" ht="22.9" customHeight="1" x14ac:dyDescent="0.2">
      <c r="A40" s="467"/>
      <c r="B40" s="467"/>
      <c r="C40" s="467"/>
      <c r="D40" s="457"/>
      <c r="E40" s="456"/>
      <c r="F40" s="456"/>
      <c r="G40" s="456"/>
      <c r="H40" s="456"/>
      <c r="J40" s="448"/>
      <c r="N40" s="243"/>
      <c r="O40" s="243"/>
      <c r="S40" s="243"/>
      <c r="T40" s="243"/>
      <c r="X40" s="243"/>
      <c r="Y40" s="243"/>
    </row>
    <row r="41" spans="1:26" ht="12.75" customHeight="1" x14ac:dyDescent="0.2">
      <c r="C41" s="192"/>
      <c r="D41" s="192"/>
      <c r="E41" s="455"/>
      <c r="F41" s="455"/>
      <c r="G41" s="193"/>
      <c r="H41" s="193"/>
      <c r="I41" s="193"/>
      <c r="J41" s="193"/>
      <c r="K41" s="192"/>
      <c r="L41" s="192"/>
      <c r="M41" s="192"/>
      <c r="Q41" s="192"/>
      <c r="R41" s="192"/>
      <c r="V41" s="192"/>
      <c r="W41" s="192"/>
    </row>
    <row r="42" spans="1:26" ht="30.75" customHeight="1" x14ac:dyDescent="0.2">
      <c r="A42" s="727" t="s">
        <v>844</v>
      </c>
      <c r="B42" s="728"/>
      <c r="C42" s="728"/>
      <c r="D42" s="728"/>
      <c r="E42" s="728"/>
      <c r="F42" s="728"/>
      <c r="G42" s="728"/>
      <c r="H42" s="728"/>
      <c r="I42" s="728"/>
      <c r="J42" s="728"/>
      <c r="K42" s="729"/>
      <c r="L42" s="718" t="s">
        <v>843</v>
      </c>
      <c r="M42" s="719"/>
      <c r="N42" s="719"/>
      <c r="O42" s="719"/>
      <c r="P42" s="720"/>
      <c r="Q42" s="718" t="s">
        <v>842</v>
      </c>
      <c r="R42" s="719"/>
      <c r="S42" s="719"/>
      <c r="T42" s="719"/>
      <c r="U42" s="720"/>
      <c r="V42" s="718" t="s">
        <v>841</v>
      </c>
      <c r="W42" s="719"/>
      <c r="X42" s="719"/>
      <c r="Y42" s="719"/>
      <c r="Z42" s="720"/>
    </row>
    <row r="43" spans="1:26" s="238" customFormat="1" ht="66.75" customHeight="1" x14ac:dyDescent="0.25">
      <c r="A43" s="241" t="s">
        <v>719</v>
      </c>
      <c r="B43" s="241" t="s">
        <v>720</v>
      </c>
      <c r="C43" s="241" t="s">
        <v>721</v>
      </c>
      <c r="D43" s="241" t="s">
        <v>722</v>
      </c>
      <c r="E43" s="241" t="s">
        <v>723</v>
      </c>
      <c r="F43" s="241" t="s">
        <v>724</v>
      </c>
      <c r="G43" s="241" t="s">
        <v>725</v>
      </c>
      <c r="H43" s="241" t="s">
        <v>726</v>
      </c>
      <c r="I43" s="240" t="s">
        <v>145</v>
      </c>
      <c r="J43" s="240" t="s">
        <v>727</v>
      </c>
      <c r="K43" s="240" t="s">
        <v>728</v>
      </c>
      <c r="L43" s="204" t="s">
        <v>840</v>
      </c>
      <c r="M43" s="204" t="s">
        <v>839</v>
      </c>
      <c r="N43" s="203" t="s">
        <v>838</v>
      </c>
      <c r="O43" s="203" t="s">
        <v>837</v>
      </c>
      <c r="P43" s="239" t="s">
        <v>836</v>
      </c>
      <c r="Q43" s="204" t="s">
        <v>840</v>
      </c>
      <c r="R43" s="204" t="s">
        <v>839</v>
      </c>
      <c r="S43" s="203" t="s">
        <v>838</v>
      </c>
      <c r="T43" s="203" t="s">
        <v>837</v>
      </c>
      <c r="U43" s="239" t="s">
        <v>836</v>
      </c>
      <c r="V43" s="204" t="s">
        <v>840</v>
      </c>
      <c r="W43" s="204" t="s">
        <v>839</v>
      </c>
      <c r="X43" s="203" t="s">
        <v>838</v>
      </c>
      <c r="Y43" s="203" t="s">
        <v>837</v>
      </c>
      <c r="Z43" s="239" t="s">
        <v>836</v>
      </c>
    </row>
    <row r="44" spans="1:26" s="237" customFormat="1" ht="23.25" customHeight="1" x14ac:dyDescent="0.25">
      <c r="A44" s="711">
        <v>1</v>
      </c>
      <c r="B44" s="736" t="s">
        <v>1256</v>
      </c>
      <c r="C44" s="693">
        <v>0.3</v>
      </c>
      <c r="D44" s="754" t="s">
        <v>1247</v>
      </c>
      <c r="E44" s="711" t="s">
        <v>729</v>
      </c>
      <c r="F44" s="753" t="s">
        <v>1255</v>
      </c>
      <c r="G44" s="699">
        <v>0.15</v>
      </c>
      <c r="H44" s="234" t="s">
        <v>208</v>
      </c>
      <c r="I44" s="236">
        <v>46037</v>
      </c>
      <c r="J44" s="236">
        <v>46387</v>
      </c>
      <c r="K44" s="235">
        <f>IF(OR(ISERROR(J44-I44),I44=0,J44=0)," ",J44-I44)</f>
        <v>350</v>
      </c>
      <c r="L44" s="699">
        <v>0</v>
      </c>
      <c r="M44" s="693">
        <f>SUMPRODUCT(G44:G57,L44:L57)</f>
        <v>0</v>
      </c>
      <c r="N44" s="699">
        <v>0</v>
      </c>
      <c r="O44" s="693">
        <f>SUMPRODUCT(G44:G57,N44:N57)</f>
        <v>0</v>
      </c>
      <c r="P44" s="701"/>
      <c r="Q44" s="699"/>
      <c r="R44" s="693">
        <f>SUMPRODUCT(G44:G57,Q44:Q57)</f>
        <v>0</v>
      </c>
      <c r="S44" s="699"/>
      <c r="T44" s="693">
        <f>SUMPRODUCT(G44:G57,S44:S57)</f>
        <v>0</v>
      </c>
      <c r="U44" s="701"/>
      <c r="V44" s="699"/>
      <c r="W44" s="693">
        <f>SUMPRODUCT(G44:G57,V44:V57)</f>
        <v>0</v>
      </c>
      <c r="X44" s="699"/>
      <c r="Y44" s="693">
        <f>SUMPRODUCT(G44:G57,X44:X57)</f>
        <v>0</v>
      </c>
      <c r="Z44" s="701"/>
    </row>
    <row r="45" spans="1:26" s="237" customFormat="1" ht="23.25" customHeight="1" x14ac:dyDescent="0.25">
      <c r="A45" s="711"/>
      <c r="B45" s="736"/>
      <c r="C45" s="693"/>
      <c r="D45" s="755"/>
      <c r="E45" s="711"/>
      <c r="F45" s="753"/>
      <c r="G45" s="699"/>
      <c r="H45" s="234" t="s">
        <v>730</v>
      </c>
      <c r="I45" s="454"/>
      <c r="J45" s="454"/>
      <c r="K45" s="454"/>
      <c r="L45" s="699"/>
      <c r="M45" s="694"/>
      <c r="N45" s="699"/>
      <c r="O45" s="694"/>
      <c r="P45" s="701"/>
      <c r="Q45" s="699"/>
      <c r="R45" s="694"/>
      <c r="S45" s="699"/>
      <c r="T45" s="694"/>
      <c r="U45" s="701"/>
      <c r="V45" s="699"/>
      <c r="W45" s="694"/>
      <c r="X45" s="699"/>
      <c r="Y45" s="694"/>
      <c r="Z45" s="701"/>
    </row>
    <row r="46" spans="1:26" s="237" customFormat="1" ht="23.25" customHeight="1" x14ac:dyDescent="0.25">
      <c r="A46" s="711"/>
      <c r="B46" s="736"/>
      <c r="C46" s="693"/>
      <c r="D46" s="755"/>
      <c r="E46" s="711" t="s">
        <v>731</v>
      </c>
      <c r="F46" s="758" t="s">
        <v>1254</v>
      </c>
      <c r="G46" s="699">
        <v>0.15</v>
      </c>
      <c r="H46" s="234" t="s">
        <v>208</v>
      </c>
      <c r="I46" s="236">
        <v>46037</v>
      </c>
      <c r="J46" s="236">
        <v>46387</v>
      </c>
      <c r="K46" s="235">
        <f>IF(OR(ISERROR(J46-I46),I46=0,J46=0)," ",J46-I46)</f>
        <v>350</v>
      </c>
      <c r="L46" s="699">
        <v>0</v>
      </c>
      <c r="M46" s="694"/>
      <c r="N46" s="699">
        <v>0</v>
      </c>
      <c r="O46" s="694"/>
      <c r="P46" s="701"/>
      <c r="Q46" s="699"/>
      <c r="R46" s="694"/>
      <c r="S46" s="699"/>
      <c r="T46" s="694"/>
      <c r="U46" s="701"/>
      <c r="V46" s="699"/>
      <c r="W46" s="694"/>
      <c r="X46" s="699"/>
      <c r="Y46" s="694"/>
      <c r="Z46" s="701"/>
    </row>
    <row r="47" spans="1:26" s="237" customFormat="1" ht="23.25" customHeight="1" x14ac:dyDescent="0.25">
      <c r="A47" s="711"/>
      <c r="B47" s="736"/>
      <c r="C47" s="693"/>
      <c r="D47" s="755"/>
      <c r="E47" s="711"/>
      <c r="F47" s="759"/>
      <c r="G47" s="699"/>
      <c r="H47" s="234" t="s">
        <v>730</v>
      </c>
      <c r="I47" s="454"/>
      <c r="J47" s="454"/>
      <c r="K47" s="454"/>
      <c r="L47" s="699"/>
      <c r="M47" s="694"/>
      <c r="N47" s="699"/>
      <c r="O47" s="694"/>
      <c r="P47" s="701"/>
      <c r="Q47" s="699"/>
      <c r="R47" s="694"/>
      <c r="S47" s="699"/>
      <c r="T47" s="694"/>
      <c r="U47" s="701"/>
      <c r="V47" s="699"/>
      <c r="W47" s="694"/>
      <c r="X47" s="699"/>
      <c r="Y47" s="694"/>
      <c r="Z47" s="701"/>
    </row>
    <row r="48" spans="1:26" s="237" customFormat="1" ht="23.25" customHeight="1" x14ac:dyDescent="0.25">
      <c r="A48" s="711"/>
      <c r="B48" s="736"/>
      <c r="C48" s="693"/>
      <c r="D48" s="755"/>
      <c r="E48" s="711" t="s">
        <v>732</v>
      </c>
      <c r="F48" s="753" t="s">
        <v>1253</v>
      </c>
      <c r="G48" s="699">
        <v>0.15</v>
      </c>
      <c r="H48" s="234" t="s">
        <v>208</v>
      </c>
      <c r="I48" s="236">
        <v>46037</v>
      </c>
      <c r="J48" s="236">
        <v>46387</v>
      </c>
      <c r="K48" s="235">
        <f>IF(OR(ISERROR(J48-I48),I48=0,J48=0)," ",J48-I48)</f>
        <v>350</v>
      </c>
      <c r="L48" s="699">
        <v>0</v>
      </c>
      <c r="M48" s="694"/>
      <c r="N48" s="699">
        <v>0</v>
      </c>
      <c r="O48" s="694"/>
      <c r="P48" s="701"/>
      <c r="Q48" s="699"/>
      <c r="R48" s="694"/>
      <c r="S48" s="699"/>
      <c r="T48" s="694"/>
      <c r="U48" s="701"/>
      <c r="V48" s="699"/>
      <c r="W48" s="694"/>
      <c r="X48" s="699"/>
      <c r="Y48" s="694"/>
      <c r="Z48" s="701"/>
    </row>
    <row r="49" spans="1:26" s="237" customFormat="1" ht="23.25" customHeight="1" x14ac:dyDescent="0.25">
      <c r="A49" s="711"/>
      <c r="B49" s="736"/>
      <c r="C49" s="693"/>
      <c r="D49" s="755"/>
      <c r="E49" s="711"/>
      <c r="F49" s="753"/>
      <c r="G49" s="699"/>
      <c r="H49" s="234" t="s">
        <v>730</v>
      </c>
      <c r="I49" s="454"/>
      <c r="J49" s="454"/>
      <c r="K49" s="454"/>
      <c r="L49" s="699"/>
      <c r="M49" s="694"/>
      <c r="N49" s="699"/>
      <c r="O49" s="694"/>
      <c r="P49" s="701"/>
      <c r="Q49" s="699"/>
      <c r="R49" s="694"/>
      <c r="S49" s="699"/>
      <c r="T49" s="694"/>
      <c r="U49" s="701"/>
      <c r="V49" s="699"/>
      <c r="W49" s="694"/>
      <c r="X49" s="699"/>
      <c r="Y49" s="694"/>
      <c r="Z49" s="701"/>
    </row>
    <row r="50" spans="1:26" s="237" customFormat="1" ht="23.25" customHeight="1" x14ac:dyDescent="0.25">
      <c r="A50" s="711"/>
      <c r="B50" s="736"/>
      <c r="C50" s="693"/>
      <c r="D50" s="755"/>
      <c r="E50" s="711" t="s">
        <v>733</v>
      </c>
      <c r="F50" s="753" t="s">
        <v>1252</v>
      </c>
      <c r="G50" s="699">
        <v>0.15</v>
      </c>
      <c r="H50" s="234" t="s">
        <v>208</v>
      </c>
      <c r="I50" s="236">
        <v>46037</v>
      </c>
      <c r="J50" s="236">
        <v>46387</v>
      </c>
      <c r="K50" s="235">
        <f>IF(OR(ISERROR(J50-I50),I50=0,J50=0)," ",J50-I50)</f>
        <v>350</v>
      </c>
      <c r="L50" s="699">
        <v>0</v>
      </c>
      <c r="M50" s="694"/>
      <c r="N50" s="699">
        <v>0</v>
      </c>
      <c r="O50" s="694"/>
      <c r="P50" s="701"/>
      <c r="Q50" s="699"/>
      <c r="R50" s="694"/>
      <c r="S50" s="699"/>
      <c r="T50" s="694"/>
      <c r="U50" s="701"/>
      <c r="V50" s="699"/>
      <c r="W50" s="694"/>
      <c r="X50" s="699"/>
      <c r="Y50" s="694"/>
      <c r="Z50" s="701"/>
    </row>
    <row r="51" spans="1:26" s="237" customFormat="1" ht="23.25" customHeight="1" x14ac:dyDescent="0.25">
      <c r="A51" s="711"/>
      <c r="B51" s="736"/>
      <c r="C51" s="693"/>
      <c r="D51" s="755"/>
      <c r="E51" s="711"/>
      <c r="F51" s="753"/>
      <c r="G51" s="699"/>
      <c r="H51" s="234" t="s">
        <v>730</v>
      </c>
      <c r="I51" s="454"/>
      <c r="J51" s="454"/>
      <c r="K51" s="454"/>
      <c r="L51" s="699"/>
      <c r="M51" s="694"/>
      <c r="N51" s="699"/>
      <c r="O51" s="694"/>
      <c r="P51" s="701"/>
      <c r="Q51" s="699"/>
      <c r="R51" s="694"/>
      <c r="S51" s="699"/>
      <c r="T51" s="694"/>
      <c r="U51" s="701"/>
      <c r="V51" s="699"/>
      <c r="W51" s="694"/>
      <c r="X51" s="699"/>
      <c r="Y51" s="694"/>
      <c r="Z51" s="701"/>
    </row>
    <row r="52" spans="1:26" s="237" customFormat="1" ht="23.25" customHeight="1" x14ac:dyDescent="0.25">
      <c r="A52" s="711"/>
      <c r="B52" s="736"/>
      <c r="C52" s="693"/>
      <c r="D52" s="755"/>
      <c r="E52" s="711" t="s">
        <v>734</v>
      </c>
      <c r="F52" s="753" t="s">
        <v>1251</v>
      </c>
      <c r="G52" s="699">
        <v>0.15</v>
      </c>
      <c r="H52" s="234" t="s">
        <v>208</v>
      </c>
      <c r="I52" s="236">
        <v>46037</v>
      </c>
      <c r="J52" s="236">
        <v>46387</v>
      </c>
      <c r="K52" s="235">
        <f>IF(OR(ISERROR(J52-I52),I52=0,J52=0)," ",J52-I52)</f>
        <v>350</v>
      </c>
      <c r="L52" s="699">
        <v>0</v>
      </c>
      <c r="M52" s="694"/>
      <c r="N52" s="699">
        <v>0</v>
      </c>
      <c r="O52" s="694"/>
      <c r="P52" s="701"/>
      <c r="Q52" s="699"/>
      <c r="R52" s="694"/>
      <c r="S52" s="699"/>
      <c r="T52" s="694"/>
      <c r="U52" s="701"/>
      <c r="V52" s="699"/>
      <c r="W52" s="694"/>
      <c r="X52" s="699"/>
      <c r="Y52" s="694"/>
      <c r="Z52" s="701"/>
    </row>
    <row r="53" spans="1:26" s="237" customFormat="1" ht="23.25" customHeight="1" x14ac:dyDescent="0.25">
      <c r="A53" s="711"/>
      <c r="B53" s="736"/>
      <c r="C53" s="693"/>
      <c r="D53" s="755"/>
      <c r="E53" s="711"/>
      <c r="F53" s="753"/>
      <c r="G53" s="699"/>
      <c r="H53" s="234" t="s">
        <v>730</v>
      </c>
      <c r="I53" s="454"/>
      <c r="J53" s="454"/>
      <c r="K53" s="454"/>
      <c r="L53" s="699"/>
      <c r="M53" s="694"/>
      <c r="N53" s="699"/>
      <c r="O53" s="694"/>
      <c r="P53" s="701"/>
      <c r="Q53" s="699"/>
      <c r="R53" s="694"/>
      <c r="S53" s="699"/>
      <c r="T53" s="694"/>
      <c r="U53" s="701"/>
      <c r="V53" s="699"/>
      <c r="W53" s="694"/>
      <c r="X53" s="699"/>
      <c r="Y53" s="694"/>
      <c r="Z53" s="701"/>
    </row>
    <row r="54" spans="1:26" s="237" customFormat="1" ht="23.25" customHeight="1" x14ac:dyDescent="0.25">
      <c r="A54" s="711"/>
      <c r="B54" s="736"/>
      <c r="C54" s="693"/>
      <c r="D54" s="755"/>
      <c r="E54" s="711" t="s">
        <v>735</v>
      </c>
      <c r="F54" s="753" t="s">
        <v>1250</v>
      </c>
      <c r="G54" s="699">
        <v>0.15</v>
      </c>
      <c r="H54" s="234" t="s">
        <v>208</v>
      </c>
      <c r="I54" s="236">
        <v>46037</v>
      </c>
      <c r="J54" s="236">
        <v>46387</v>
      </c>
      <c r="K54" s="235">
        <f>IF(OR(ISERROR(J54-I54),I54=0,J54=0)," ",J54-I54)</f>
        <v>350</v>
      </c>
      <c r="L54" s="699">
        <v>0</v>
      </c>
      <c r="M54" s="694"/>
      <c r="N54" s="699">
        <v>0</v>
      </c>
      <c r="O54" s="694"/>
      <c r="P54" s="701"/>
      <c r="Q54" s="699"/>
      <c r="R54" s="694"/>
      <c r="S54" s="699"/>
      <c r="T54" s="694"/>
      <c r="U54" s="701"/>
      <c r="V54" s="699"/>
      <c r="W54" s="694"/>
      <c r="X54" s="699"/>
      <c r="Y54" s="694"/>
      <c r="Z54" s="701"/>
    </row>
    <row r="55" spans="1:26" s="237" customFormat="1" ht="23.25" customHeight="1" x14ac:dyDescent="0.25">
      <c r="A55" s="711"/>
      <c r="B55" s="736"/>
      <c r="C55" s="693"/>
      <c r="D55" s="755"/>
      <c r="E55" s="711"/>
      <c r="F55" s="753"/>
      <c r="G55" s="699"/>
      <c r="H55" s="234" t="s">
        <v>730</v>
      </c>
      <c r="I55" s="454"/>
      <c r="J55" s="454"/>
      <c r="K55" s="454"/>
      <c r="L55" s="699"/>
      <c r="M55" s="694"/>
      <c r="N55" s="699"/>
      <c r="O55" s="694"/>
      <c r="P55" s="701"/>
      <c r="Q55" s="699"/>
      <c r="R55" s="694"/>
      <c r="S55" s="699"/>
      <c r="T55" s="694"/>
      <c r="U55" s="701"/>
      <c r="V55" s="699"/>
      <c r="W55" s="694"/>
      <c r="X55" s="699"/>
      <c r="Y55" s="694"/>
      <c r="Z55" s="701"/>
    </row>
    <row r="56" spans="1:26" s="237" customFormat="1" ht="23.25" customHeight="1" x14ac:dyDescent="0.25">
      <c r="A56" s="711"/>
      <c r="B56" s="736"/>
      <c r="C56" s="693"/>
      <c r="D56" s="755"/>
      <c r="E56" s="711" t="s">
        <v>736</v>
      </c>
      <c r="F56" s="753" t="s">
        <v>1249</v>
      </c>
      <c r="G56" s="699">
        <v>0.1</v>
      </c>
      <c r="H56" s="234" t="s">
        <v>208</v>
      </c>
      <c r="I56" s="236">
        <v>46037</v>
      </c>
      <c r="J56" s="236">
        <v>46387</v>
      </c>
      <c r="K56" s="235">
        <f>IF(OR(ISERROR(J56-I56),I56=0,J56=0)," ",J56-I56)</f>
        <v>350</v>
      </c>
      <c r="L56" s="699">
        <v>0</v>
      </c>
      <c r="M56" s="694"/>
      <c r="N56" s="699">
        <v>0</v>
      </c>
      <c r="O56" s="694"/>
      <c r="P56" s="701"/>
      <c r="Q56" s="699"/>
      <c r="R56" s="694"/>
      <c r="S56" s="699"/>
      <c r="T56" s="694"/>
      <c r="U56" s="701"/>
      <c r="V56" s="699"/>
      <c r="W56" s="694"/>
      <c r="X56" s="699"/>
      <c r="Y56" s="694"/>
      <c r="Z56" s="701"/>
    </row>
    <row r="57" spans="1:26" s="237" customFormat="1" ht="23.25" customHeight="1" x14ac:dyDescent="0.25">
      <c r="A57" s="711"/>
      <c r="B57" s="736"/>
      <c r="C57" s="693"/>
      <c r="D57" s="756"/>
      <c r="E57" s="711"/>
      <c r="F57" s="753"/>
      <c r="G57" s="699"/>
      <c r="H57" s="234" t="s">
        <v>730</v>
      </c>
      <c r="I57" s="454"/>
      <c r="J57" s="454"/>
      <c r="K57" s="454"/>
      <c r="L57" s="699"/>
      <c r="M57" s="694"/>
      <c r="N57" s="699"/>
      <c r="O57" s="694"/>
      <c r="P57" s="701"/>
      <c r="Q57" s="699"/>
      <c r="R57" s="694"/>
      <c r="S57" s="699"/>
      <c r="T57" s="694"/>
      <c r="U57" s="701"/>
      <c r="V57" s="699"/>
      <c r="W57" s="694"/>
      <c r="X57" s="699"/>
      <c r="Y57" s="694"/>
      <c r="Z57" s="701"/>
    </row>
    <row r="58" spans="1:26" ht="23.25" customHeight="1" x14ac:dyDescent="0.2">
      <c r="A58" s="711">
        <v>2</v>
      </c>
      <c r="B58" s="736" t="s">
        <v>1248</v>
      </c>
      <c r="C58" s="693">
        <v>0.3</v>
      </c>
      <c r="D58" s="757" t="s">
        <v>1247</v>
      </c>
      <c r="E58" s="711" t="s">
        <v>737</v>
      </c>
      <c r="F58" s="760" t="s">
        <v>1246</v>
      </c>
      <c r="G58" s="699">
        <v>0.2</v>
      </c>
      <c r="H58" s="234" t="s">
        <v>208</v>
      </c>
      <c r="I58" s="236">
        <v>46037</v>
      </c>
      <c r="J58" s="236">
        <v>46387</v>
      </c>
      <c r="K58" s="235">
        <f>IF(OR(ISERROR(J58-I58),I58=0,J58=0)," ",J58-I58)</f>
        <v>350</v>
      </c>
      <c r="L58" s="699">
        <v>0</v>
      </c>
      <c r="M58" s="693">
        <f>SUMPRODUCT(G58:G67,L58:L67)</f>
        <v>0</v>
      </c>
      <c r="N58" s="699">
        <v>0</v>
      </c>
      <c r="O58" s="693">
        <f>SUMPRODUCT(G58:G67,N58:N67)</f>
        <v>0</v>
      </c>
      <c r="P58" s="745"/>
      <c r="Q58" s="699"/>
      <c r="R58" s="693">
        <f>SUMPRODUCT(G58:G67,Q58:Q67)</f>
        <v>0</v>
      </c>
      <c r="S58" s="699"/>
      <c r="T58" s="693">
        <f>SUMPRODUCT(G58:G67,S58:S67)</f>
        <v>0</v>
      </c>
      <c r="U58" s="701"/>
      <c r="V58" s="699"/>
      <c r="W58" s="693">
        <f>SUMPRODUCT(G58:G67,V58:V67)</f>
        <v>0</v>
      </c>
      <c r="X58" s="699"/>
      <c r="Y58" s="693">
        <f>SUMPRODUCT(G58:G67,X58:X67)</f>
        <v>0</v>
      </c>
      <c r="Z58" s="701"/>
    </row>
    <row r="59" spans="1:26" ht="23.25" customHeight="1" x14ac:dyDescent="0.2">
      <c r="A59" s="711"/>
      <c r="B59" s="736"/>
      <c r="C59" s="693"/>
      <c r="D59" s="757"/>
      <c r="E59" s="711"/>
      <c r="F59" s="761"/>
      <c r="G59" s="699"/>
      <c r="H59" s="234" t="s">
        <v>730</v>
      </c>
      <c r="I59" s="454"/>
      <c r="J59" s="454"/>
      <c r="K59" s="454"/>
      <c r="L59" s="699"/>
      <c r="M59" s="694"/>
      <c r="N59" s="699"/>
      <c r="O59" s="694"/>
      <c r="P59" s="746"/>
      <c r="Q59" s="699"/>
      <c r="R59" s="694"/>
      <c r="S59" s="699"/>
      <c r="T59" s="694"/>
      <c r="U59" s="701"/>
      <c r="V59" s="699"/>
      <c r="W59" s="694"/>
      <c r="X59" s="699"/>
      <c r="Y59" s="694"/>
      <c r="Z59" s="701"/>
    </row>
    <row r="60" spans="1:26" ht="23.25" customHeight="1" x14ac:dyDescent="0.2">
      <c r="A60" s="711"/>
      <c r="B60" s="736"/>
      <c r="C60" s="693"/>
      <c r="D60" s="757"/>
      <c r="E60" s="711" t="s">
        <v>738</v>
      </c>
      <c r="F60" s="762" t="s">
        <v>1245</v>
      </c>
      <c r="G60" s="699">
        <v>0.2</v>
      </c>
      <c r="H60" s="234" t="s">
        <v>208</v>
      </c>
      <c r="I60" s="236">
        <v>46037</v>
      </c>
      <c r="J60" s="236">
        <v>46387</v>
      </c>
      <c r="K60" s="235">
        <f>IF(OR(ISERROR(J60-I60),I60=0,J60=0)," ",J60-I60)</f>
        <v>350</v>
      </c>
      <c r="L60" s="699">
        <v>0</v>
      </c>
      <c r="M60" s="694"/>
      <c r="N60" s="699">
        <v>0</v>
      </c>
      <c r="O60" s="694"/>
      <c r="P60" s="746"/>
      <c r="Q60" s="699"/>
      <c r="R60" s="694"/>
      <c r="S60" s="699"/>
      <c r="T60" s="694"/>
      <c r="U60" s="701"/>
      <c r="V60" s="699"/>
      <c r="W60" s="694"/>
      <c r="X60" s="699"/>
      <c r="Y60" s="694"/>
      <c r="Z60" s="701"/>
    </row>
    <row r="61" spans="1:26" ht="23.25" customHeight="1" x14ac:dyDescent="0.2">
      <c r="A61" s="711"/>
      <c r="B61" s="736"/>
      <c r="C61" s="693"/>
      <c r="D61" s="757"/>
      <c r="E61" s="711"/>
      <c r="F61" s="762"/>
      <c r="G61" s="699"/>
      <c r="H61" s="234" t="s">
        <v>730</v>
      </c>
      <c r="I61" s="454"/>
      <c r="J61" s="454"/>
      <c r="K61" s="454"/>
      <c r="L61" s="699"/>
      <c r="M61" s="694"/>
      <c r="N61" s="699"/>
      <c r="O61" s="694"/>
      <c r="P61" s="746"/>
      <c r="Q61" s="699"/>
      <c r="R61" s="694"/>
      <c r="S61" s="699"/>
      <c r="T61" s="694"/>
      <c r="U61" s="701"/>
      <c r="V61" s="699"/>
      <c r="W61" s="694"/>
      <c r="X61" s="699"/>
      <c r="Y61" s="694"/>
      <c r="Z61" s="701"/>
    </row>
    <row r="62" spans="1:26" ht="23.25" customHeight="1" x14ac:dyDescent="0.2">
      <c r="A62" s="711"/>
      <c r="B62" s="736"/>
      <c r="C62" s="693"/>
      <c r="D62" s="757"/>
      <c r="E62" s="711" t="s">
        <v>739</v>
      </c>
      <c r="F62" s="760" t="s">
        <v>1244</v>
      </c>
      <c r="G62" s="699">
        <v>0.2</v>
      </c>
      <c r="H62" s="234" t="s">
        <v>208</v>
      </c>
      <c r="I62" s="236">
        <v>46037</v>
      </c>
      <c r="J62" s="236">
        <v>46387</v>
      </c>
      <c r="K62" s="235">
        <f>IF(OR(ISERROR(J62-I62),I62=0,J62=0)," ",J62-I62)</f>
        <v>350</v>
      </c>
      <c r="L62" s="699">
        <v>0</v>
      </c>
      <c r="M62" s="694"/>
      <c r="N62" s="699">
        <v>0</v>
      </c>
      <c r="O62" s="694"/>
      <c r="P62" s="746"/>
      <c r="Q62" s="699"/>
      <c r="R62" s="694"/>
      <c r="S62" s="699"/>
      <c r="T62" s="694"/>
      <c r="U62" s="701"/>
      <c r="V62" s="699"/>
      <c r="W62" s="694"/>
      <c r="X62" s="699"/>
      <c r="Y62" s="694"/>
      <c r="Z62" s="701"/>
    </row>
    <row r="63" spans="1:26" ht="23.25" customHeight="1" x14ac:dyDescent="0.2">
      <c r="A63" s="711"/>
      <c r="B63" s="736"/>
      <c r="C63" s="693"/>
      <c r="D63" s="757"/>
      <c r="E63" s="711"/>
      <c r="F63" s="761"/>
      <c r="G63" s="699"/>
      <c r="H63" s="234" t="s">
        <v>730</v>
      </c>
      <c r="I63" s="454"/>
      <c r="J63" s="454"/>
      <c r="K63" s="454"/>
      <c r="L63" s="699"/>
      <c r="M63" s="694"/>
      <c r="N63" s="699"/>
      <c r="O63" s="694"/>
      <c r="P63" s="746"/>
      <c r="Q63" s="699"/>
      <c r="R63" s="694"/>
      <c r="S63" s="699"/>
      <c r="T63" s="694"/>
      <c r="U63" s="701"/>
      <c r="V63" s="699"/>
      <c r="W63" s="694"/>
      <c r="X63" s="699"/>
      <c r="Y63" s="694"/>
      <c r="Z63" s="701"/>
    </row>
    <row r="64" spans="1:26" ht="23.25" customHeight="1" x14ac:dyDescent="0.2">
      <c r="A64" s="711"/>
      <c r="B64" s="736"/>
      <c r="C64" s="693"/>
      <c r="D64" s="757"/>
      <c r="E64" s="711" t="s">
        <v>740</v>
      </c>
      <c r="F64" s="760" t="s">
        <v>1243</v>
      </c>
      <c r="G64" s="699">
        <v>0.2</v>
      </c>
      <c r="H64" s="234" t="s">
        <v>208</v>
      </c>
      <c r="I64" s="236">
        <v>46037</v>
      </c>
      <c r="J64" s="236">
        <v>46387</v>
      </c>
      <c r="K64" s="235">
        <f>IF(OR(ISERROR(J64-I64),I64=0,J64=0)," ",J64-I64)</f>
        <v>350</v>
      </c>
      <c r="L64" s="699">
        <v>0</v>
      </c>
      <c r="M64" s="694"/>
      <c r="N64" s="699">
        <v>0</v>
      </c>
      <c r="O64" s="694"/>
      <c r="P64" s="746"/>
      <c r="Q64" s="699"/>
      <c r="R64" s="694"/>
      <c r="S64" s="699"/>
      <c r="T64" s="694"/>
      <c r="U64" s="701"/>
      <c r="V64" s="699"/>
      <c r="W64" s="694"/>
      <c r="X64" s="699"/>
      <c r="Y64" s="694"/>
      <c r="Z64" s="701"/>
    </row>
    <row r="65" spans="1:26" ht="23.25" customHeight="1" x14ac:dyDescent="0.2">
      <c r="A65" s="711"/>
      <c r="B65" s="736"/>
      <c r="C65" s="693"/>
      <c r="D65" s="757"/>
      <c r="E65" s="711"/>
      <c r="F65" s="761"/>
      <c r="G65" s="699"/>
      <c r="H65" s="234" t="s">
        <v>730</v>
      </c>
      <c r="I65" s="454"/>
      <c r="J65" s="454"/>
      <c r="K65" s="454"/>
      <c r="L65" s="699"/>
      <c r="M65" s="694"/>
      <c r="N65" s="699"/>
      <c r="O65" s="694"/>
      <c r="P65" s="746"/>
      <c r="Q65" s="699"/>
      <c r="R65" s="694"/>
      <c r="S65" s="699"/>
      <c r="T65" s="694"/>
      <c r="U65" s="701"/>
      <c r="V65" s="699"/>
      <c r="W65" s="694"/>
      <c r="X65" s="699"/>
      <c r="Y65" s="694"/>
      <c r="Z65" s="701"/>
    </row>
    <row r="66" spans="1:26" ht="23.25" customHeight="1" x14ac:dyDescent="0.2">
      <c r="A66" s="711"/>
      <c r="B66" s="736"/>
      <c r="C66" s="693"/>
      <c r="D66" s="757"/>
      <c r="E66" s="711" t="s">
        <v>741</v>
      </c>
      <c r="F66" s="760" t="s">
        <v>1242</v>
      </c>
      <c r="G66" s="699">
        <v>0.2</v>
      </c>
      <c r="H66" s="234" t="s">
        <v>208</v>
      </c>
      <c r="I66" s="236">
        <v>46037</v>
      </c>
      <c r="J66" s="236">
        <v>46387</v>
      </c>
      <c r="K66" s="235">
        <f>IF(OR(ISERROR(J66-I66),I66=0,J66=0)," ",J66-I66)</f>
        <v>350</v>
      </c>
      <c r="L66" s="699">
        <v>0</v>
      </c>
      <c r="M66" s="694"/>
      <c r="N66" s="699">
        <v>0</v>
      </c>
      <c r="O66" s="694"/>
      <c r="P66" s="746"/>
      <c r="Q66" s="699"/>
      <c r="R66" s="694"/>
      <c r="S66" s="699"/>
      <c r="T66" s="694"/>
      <c r="U66" s="701"/>
      <c r="V66" s="699"/>
      <c r="W66" s="694"/>
      <c r="X66" s="699"/>
      <c r="Y66" s="694"/>
      <c r="Z66" s="701"/>
    </row>
    <row r="67" spans="1:26" ht="23.25" customHeight="1" x14ac:dyDescent="0.2">
      <c r="A67" s="711"/>
      <c r="B67" s="736"/>
      <c r="C67" s="693"/>
      <c r="D67" s="757"/>
      <c r="E67" s="711"/>
      <c r="F67" s="761"/>
      <c r="G67" s="699"/>
      <c r="H67" s="234" t="s">
        <v>730</v>
      </c>
      <c r="I67" s="454"/>
      <c r="J67" s="454"/>
      <c r="K67" s="454"/>
      <c r="L67" s="699"/>
      <c r="M67" s="694"/>
      <c r="N67" s="699"/>
      <c r="O67" s="694"/>
      <c r="P67" s="746"/>
      <c r="Q67" s="699"/>
      <c r="R67" s="694"/>
      <c r="S67" s="699"/>
      <c r="T67" s="694"/>
      <c r="U67" s="701"/>
      <c r="V67" s="699"/>
      <c r="W67" s="694"/>
      <c r="X67" s="699"/>
      <c r="Y67" s="694"/>
      <c r="Z67" s="701"/>
    </row>
    <row r="68" spans="1:26" ht="23.25" customHeight="1" x14ac:dyDescent="0.2">
      <c r="A68" s="711">
        <v>3</v>
      </c>
      <c r="B68" s="736" t="s">
        <v>1241</v>
      </c>
      <c r="C68" s="693">
        <v>0.2</v>
      </c>
      <c r="D68" s="716" t="s">
        <v>1240</v>
      </c>
      <c r="E68" s="711" t="s">
        <v>742</v>
      </c>
      <c r="F68" s="762" t="s">
        <v>1239</v>
      </c>
      <c r="G68" s="699">
        <v>0.2</v>
      </c>
      <c r="H68" s="234" t="s">
        <v>208</v>
      </c>
      <c r="I68" s="236">
        <v>46037</v>
      </c>
      <c r="J68" s="236">
        <v>46387</v>
      </c>
      <c r="K68" s="235">
        <f>IF(OR(ISERROR(J68-I68),I68=0,J68=0)," ",J68-I68)</f>
        <v>350</v>
      </c>
      <c r="L68" s="699">
        <v>0</v>
      </c>
      <c r="M68" s="693">
        <f>SUMPRODUCT(G68:G79,L68:L79)</f>
        <v>0</v>
      </c>
      <c r="N68" s="699">
        <v>0</v>
      </c>
      <c r="O68" s="693">
        <f>SUMPRODUCT(G68:G79,N68:N79)</f>
        <v>0</v>
      </c>
      <c r="P68" s="746"/>
      <c r="Q68" s="699"/>
      <c r="R68" s="693">
        <f>SUMPRODUCT(G68:G79,Q68:Q79)</f>
        <v>0</v>
      </c>
      <c r="S68" s="699"/>
      <c r="T68" s="693">
        <f>SUMPRODUCT(G68:G79,S68:S79)</f>
        <v>0</v>
      </c>
      <c r="U68" s="701"/>
      <c r="V68" s="699"/>
      <c r="W68" s="693">
        <f>SUMPRODUCT(G68:G79,V68:V79)</f>
        <v>0</v>
      </c>
      <c r="X68" s="699"/>
      <c r="Y68" s="693">
        <f>SUMPRODUCT(G68:G79,X68:X79)</f>
        <v>0</v>
      </c>
      <c r="Z68" s="701"/>
    </row>
    <row r="69" spans="1:26" ht="23.25" customHeight="1" x14ac:dyDescent="0.2">
      <c r="A69" s="711"/>
      <c r="B69" s="736"/>
      <c r="C69" s="693"/>
      <c r="D69" s="716"/>
      <c r="E69" s="711"/>
      <c r="F69" s="762"/>
      <c r="G69" s="699"/>
      <c r="H69" s="234" t="s">
        <v>730</v>
      </c>
      <c r="I69" s="454"/>
      <c r="J69" s="454"/>
      <c r="K69" s="454"/>
      <c r="L69" s="699"/>
      <c r="M69" s="694"/>
      <c r="N69" s="699"/>
      <c r="O69" s="694"/>
      <c r="P69" s="746"/>
      <c r="Q69" s="699"/>
      <c r="R69" s="694"/>
      <c r="S69" s="699"/>
      <c r="T69" s="694"/>
      <c r="U69" s="701"/>
      <c r="V69" s="699"/>
      <c r="W69" s="694"/>
      <c r="X69" s="699"/>
      <c r="Y69" s="694"/>
      <c r="Z69" s="701"/>
    </row>
    <row r="70" spans="1:26" ht="23.25" customHeight="1" x14ac:dyDescent="0.2">
      <c r="A70" s="711"/>
      <c r="B70" s="736"/>
      <c r="C70" s="693"/>
      <c r="D70" s="716"/>
      <c r="E70" s="711" t="s">
        <v>743</v>
      </c>
      <c r="F70" s="762" t="s">
        <v>1238</v>
      </c>
      <c r="G70" s="699">
        <v>0.2</v>
      </c>
      <c r="H70" s="234" t="s">
        <v>208</v>
      </c>
      <c r="I70" s="236">
        <v>46037</v>
      </c>
      <c r="J70" s="236">
        <v>46387</v>
      </c>
      <c r="K70" s="235">
        <f>IF(OR(ISERROR(J70-I70),I70=0,J70=0)," ",J70-I70)</f>
        <v>350</v>
      </c>
      <c r="L70" s="699">
        <v>0</v>
      </c>
      <c r="M70" s="694"/>
      <c r="N70" s="699">
        <v>0</v>
      </c>
      <c r="O70" s="694"/>
      <c r="P70" s="746"/>
      <c r="Q70" s="699"/>
      <c r="R70" s="694"/>
      <c r="S70" s="699"/>
      <c r="T70" s="694"/>
      <c r="U70" s="701"/>
      <c r="V70" s="699"/>
      <c r="W70" s="694"/>
      <c r="X70" s="699"/>
      <c r="Y70" s="694"/>
      <c r="Z70" s="701"/>
    </row>
    <row r="71" spans="1:26" ht="23.25" customHeight="1" x14ac:dyDescent="0.2">
      <c r="A71" s="711"/>
      <c r="B71" s="736"/>
      <c r="C71" s="693"/>
      <c r="D71" s="716"/>
      <c r="E71" s="711"/>
      <c r="F71" s="762"/>
      <c r="G71" s="699"/>
      <c r="H71" s="234" t="s">
        <v>730</v>
      </c>
      <c r="I71" s="454"/>
      <c r="J71" s="454"/>
      <c r="K71" s="454"/>
      <c r="L71" s="699"/>
      <c r="M71" s="694"/>
      <c r="N71" s="699"/>
      <c r="O71" s="694"/>
      <c r="P71" s="747"/>
      <c r="Q71" s="699"/>
      <c r="R71" s="694"/>
      <c r="S71" s="699"/>
      <c r="T71" s="694"/>
      <c r="U71" s="701"/>
      <c r="V71" s="699"/>
      <c r="W71" s="694"/>
      <c r="X71" s="699"/>
      <c r="Y71" s="694"/>
      <c r="Z71" s="701"/>
    </row>
    <row r="72" spans="1:26" ht="23.25" customHeight="1" x14ac:dyDescent="0.2">
      <c r="A72" s="711"/>
      <c r="B72" s="736"/>
      <c r="C72" s="693"/>
      <c r="D72" s="716"/>
      <c r="E72" s="711" t="s">
        <v>744</v>
      </c>
      <c r="F72" s="760" t="s">
        <v>1237</v>
      </c>
      <c r="G72" s="699">
        <v>0.15</v>
      </c>
      <c r="H72" s="234" t="s">
        <v>208</v>
      </c>
      <c r="I72" s="236">
        <v>46037</v>
      </c>
      <c r="J72" s="236">
        <v>46387</v>
      </c>
      <c r="K72" s="235">
        <f>IF(OR(ISERROR(J72-I72),I72=0,J72=0)," ",J72-I72)</f>
        <v>350</v>
      </c>
      <c r="L72" s="699">
        <v>0</v>
      </c>
      <c r="M72" s="694"/>
      <c r="N72" s="699">
        <v>0</v>
      </c>
      <c r="O72" s="694"/>
      <c r="P72" s="701"/>
      <c r="Q72" s="699"/>
      <c r="R72" s="694"/>
      <c r="S72" s="699"/>
      <c r="T72" s="694"/>
      <c r="U72" s="701"/>
      <c r="V72" s="699"/>
      <c r="W72" s="694"/>
      <c r="X72" s="699"/>
      <c r="Y72" s="694"/>
      <c r="Z72" s="701"/>
    </row>
    <row r="73" spans="1:26" ht="23.25" customHeight="1" x14ac:dyDescent="0.2">
      <c r="A73" s="711"/>
      <c r="B73" s="736"/>
      <c r="C73" s="693"/>
      <c r="D73" s="716"/>
      <c r="E73" s="711"/>
      <c r="F73" s="761"/>
      <c r="G73" s="699"/>
      <c r="H73" s="234" t="s">
        <v>730</v>
      </c>
      <c r="I73" s="454"/>
      <c r="J73" s="454"/>
      <c r="K73" s="454"/>
      <c r="L73" s="699"/>
      <c r="M73" s="694"/>
      <c r="N73" s="699"/>
      <c r="O73" s="694"/>
      <c r="P73" s="701"/>
      <c r="Q73" s="699"/>
      <c r="R73" s="694"/>
      <c r="S73" s="699"/>
      <c r="T73" s="694"/>
      <c r="U73" s="701"/>
      <c r="V73" s="699"/>
      <c r="W73" s="694"/>
      <c r="X73" s="699"/>
      <c r="Y73" s="694"/>
      <c r="Z73" s="701"/>
    </row>
    <row r="74" spans="1:26" ht="23.25" customHeight="1" x14ac:dyDescent="0.2">
      <c r="A74" s="711"/>
      <c r="B74" s="736"/>
      <c r="C74" s="693"/>
      <c r="D74" s="716"/>
      <c r="E74" s="711" t="s">
        <v>745</v>
      </c>
      <c r="F74" s="760" t="s">
        <v>1236</v>
      </c>
      <c r="G74" s="699">
        <v>0.15</v>
      </c>
      <c r="H74" s="234" t="s">
        <v>208</v>
      </c>
      <c r="I74" s="236">
        <v>46037</v>
      </c>
      <c r="J74" s="236">
        <v>46387</v>
      </c>
      <c r="K74" s="235">
        <f>IF(OR(ISERROR(J74-I74),I74=0,J74=0)," ",J74-I74)</f>
        <v>350</v>
      </c>
      <c r="L74" s="699">
        <v>0</v>
      </c>
      <c r="M74" s="694"/>
      <c r="N74" s="699">
        <v>0</v>
      </c>
      <c r="O74" s="694"/>
      <c r="P74" s="701"/>
      <c r="Q74" s="699"/>
      <c r="R74" s="694"/>
      <c r="S74" s="699"/>
      <c r="T74" s="694"/>
      <c r="U74" s="701"/>
      <c r="V74" s="699"/>
      <c r="W74" s="694"/>
      <c r="X74" s="699"/>
      <c r="Y74" s="694"/>
      <c r="Z74" s="701"/>
    </row>
    <row r="75" spans="1:26" ht="23.25" customHeight="1" x14ac:dyDescent="0.2">
      <c r="A75" s="711"/>
      <c r="B75" s="736"/>
      <c r="C75" s="693"/>
      <c r="D75" s="716"/>
      <c r="E75" s="711"/>
      <c r="F75" s="761"/>
      <c r="G75" s="699"/>
      <c r="H75" s="234" t="s">
        <v>730</v>
      </c>
      <c r="I75" s="454"/>
      <c r="J75" s="454"/>
      <c r="K75" s="454"/>
      <c r="L75" s="699"/>
      <c r="M75" s="694"/>
      <c r="N75" s="699"/>
      <c r="O75" s="694"/>
      <c r="P75" s="701"/>
      <c r="Q75" s="699"/>
      <c r="R75" s="694"/>
      <c r="S75" s="699"/>
      <c r="T75" s="694"/>
      <c r="U75" s="701"/>
      <c r="V75" s="699"/>
      <c r="W75" s="694"/>
      <c r="X75" s="699"/>
      <c r="Y75" s="694"/>
      <c r="Z75" s="701"/>
    </row>
    <row r="76" spans="1:26" ht="23.25" customHeight="1" x14ac:dyDescent="0.2">
      <c r="A76" s="711"/>
      <c r="B76" s="736"/>
      <c r="C76" s="693"/>
      <c r="D76" s="716"/>
      <c r="E76" s="711" t="s">
        <v>746</v>
      </c>
      <c r="F76" s="760" t="s">
        <v>1235</v>
      </c>
      <c r="G76" s="699">
        <v>0.15</v>
      </c>
      <c r="H76" s="234" t="s">
        <v>208</v>
      </c>
      <c r="I76" s="236">
        <v>46037</v>
      </c>
      <c r="J76" s="236">
        <v>46387</v>
      </c>
      <c r="K76" s="235">
        <f>IF(OR(ISERROR(J76-I76),I76=0,J76=0)," ",J76-I76)</f>
        <v>350</v>
      </c>
      <c r="L76" s="699">
        <v>0</v>
      </c>
      <c r="M76" s="694"/>
      <c r="N76" s="699">
        <v>0</v>
      </c>
      <c r="O76" s="694"/>
      <c r="P76" s="701"/>
      <c r="Q76" s="699"/>
      <c r="R76" s="694"/>
      <c r="S76" s="699"/>
      <c r="T76" s="694"/>
      <c r="U76" s="701"/>
      <c r="V76" s="699"/>
      <c r="W76" s="694"/>
      <c r="X76" s="699"/>
      <c r="Y76" s="694"/>
      <c r="Z76" s="701"/>
    </row>
    <row r="77" spans="1:26" ht="23.25" customHeight="1" x14ac:dyDescent="0.2">
      <c r="A77" s="711"/>
      <c r="B77" s="736"/>
      <c r="C77" s="693"/>
      <c r="D77" s="716"/>
      <c r="E77" s="711"/>
      <c r="F77" s="761"/>
      <c r="G77" s="699"/>
      <c r="H77" s="234" t="s">
        <v>730</v>
      </c>
      <c r="I77" s="454"/>
      <c r="J77" s="454"/>
      <c r="K77" s="454"/>
      <c r="L77" s="699"/>
      <c r="M77" s="694"/>
      <c r="N77" s="699"/>
      <c r="O77" s="694"/>
      <c r="P77" s="701"/>
      <c r="Q77" s="699"/>
      <c r="R77" s="694"/>
      <c r="S77" s="699"/>
      <c r="T77" s="694"/>
      <c r="U77" s="701"/>
      <c r="V77" s="699"/>
      <c r="W77" s="694"/>
      <c r="X77" s="699"/>
      <c r="Y77" s="694"/>
      <c r="Z77" s="701"/>
    </row>
    <row r="78" spans="1:26" ht="23.25" customHeight="1" x14ac:dyDescent="0.2">
      <c r="A78" s="711"/>
      <c r="B78" s="736"/>
      <c r="C78" s="693"/>
      <c r="D78" s="716"/>
      <c r="E78" s="711" t="s">
        <v>1234</v>
      </c>
      <c r="F78" s="760" t="s">
        <v>1233</v>
      </c>
      <c r="G78" s="699">
        <v>0.15</v>
      </c>
      <c r="H78" s="234" t="s">
        <v>208</v>
      </c>
      <c r="I78" s="236">
        <v>46037</v>
      </c>
      <c r="J78" s="236">
        <v>46387</v>
      </c>
      <c r="K78" s="235">
        <f>IF(OR(ISERROR(J78-I78),I78=0,J78=0)," ",J78-I78)</f>
        <v>350</v>
      </c>
      <c r="L78" s="699">
        <v>0</v>
      </c>
      <c r="M78" s="694"/>
      <c r="N78" s="699">
        <v>0</v>
      </c>
      <c r="O78" s="694"/>
      <c r="P78" s="701"/>
      <c r="Q78" s="699"/>
      <c r="R78" s="694"/>
      <c r="S78" s="699"/>
      <c r="T78" s="694"/>
      <c r="U78" s="701"/>
      <c r="V78" s="699"/>
      <c r="W78" s="694"/>
      <c r="X78" s="699"/>
      <c r="Y78" s="694"/>
      <c r="Z78" s="701"/>
    </row>
    <row r="79" spans="1:26" ht="23.25" customHeight="1" x14ac:dyDescent="0.2">
      <c r="A79" s="711"/>
      <c r="B79" s="736"/>
      <c r="C79" s="693"/>
      <c r="D79" s="716"/>
      <c r="E79" s="711"/>
      <c r="F79" s="761"/>
      <c r="G79" s="699"/>
      <c r="H79" s="234" t="s">
        <v>730</v>
      </c>
      <c r="I79" s="454"/>
      <c r="J79" s="454"/>
      <c r="K79" s="454"/>
      <c r="L79" s="699"/>
      <c r="M79" s="694"/>
      <c r="N79" s="699"/>
      <c r="O79" s="694"/>
      <c r="P79" s="701"/>
      <c r="Q79" s="699"/>
      <c r="R79" s="694"/>
      <c r="S79" s="699"/>
      <c r="T79" s="694"/>
      <c r="U79" s="701"/>
      <c r="V79" s="699"/>
      <c r="W79" s="694"/>
      <c r="X79" s="699"/>
      <c r="Y79" s="694"/>
      <c r="Z79" s="701"/>
    </row>
    <row r="80" spans="1:26" s="237" customFormat="1" ht="23.25" customHeight="1" x14ac:dyDescent="0.25">
      <c r="A80" s="711">
        <v>4</v>
      </c>
      <c r="B80" s="736" t="s">
        <v>1232</v>
      </c>
      <c r="C80" s="693">
        <v>0.2</v>
      </c>
      <c r="D80" s="716" t="s">
        <v>1231</v>
      </c>
      <c r="E80" s="711" t="s">
        <v>747</v>
      </c>
      <c r="F80" s="762" t="s">
        <v>1230</v>
      </c>
      <c r="G80" s="699">
        <v>0.25</v>
      </c>
      <c r="H80" s="234" t="s">
        <v>208</v>
      </c>
      <c r="I80" s="236">
        <v>46037</v>
      </c>
      <c r="J80" s="236">
        <v>46387</v>
      </c>
      <c r="K80" s="235">
        <f>IF(OR(ISERROR(J80-I80),I80=0,J80=0)," ",J80-I80)</f>
        <v>350</v>
      </c>
      <c r="L80" s="699">
        <v>0</v>
      </c>
      <c r="M80" s="693">
        <f>SUMPRODUCT(G80:G87,L80:L87)</f>
        <v>0</v>
      </c>
      <c r="N80" s="699">
        <v>0</v>
      </c>
      <c r="O80" s="693">
        <f>SUMPRODUCT(G80:G87,N80:N87)</f>
        <v>0</v>
      </c>
      <c r="P80" s="701"/>
      <c r="Q80" s="699"/>
      <c r="R80" s="693">
        <f>SUMPRODUCT(G80:G87,Q80:Q87)</f>
        <v>0</v>
      </c>
      <c r="S80" s="699"/>
      <c r="T80" s="693">
        <f>SUMPRODUCT(G80:G87,S80:S87)</f>
        <v>0</v>
      </c>
      <c r="U80" s="701"/>
      <c r="V80" s="699"/>
      <c r="W80" s="693">
        <f>SUMPRODUCT(G80:G87,V80:V87)</f>
        <v>0</v>
      </c>
      <c r="X80" s="699"/>
      <c r="Y80" s="693">
        <f>SUMPRODUCT(G80:G87,X80:X87)</f>
        <v>0</v>
      </c>
      <c r="Z80" s="701"/>
    </row>
    <row r="81" spans="1:26" s="237" customFormat="1" ht="23.25" customHeight="1" x14ac:dyDescent="0.25">
      <c r="A81" s="711"/>
      <c r="B81" s="736"/>
      <c r="C81" s="693"/>
      <c r="D81" s="716"/>
      <c r="E81" s="711"/>
      <c r="F81" s="762"/>
      <c r="G81" s="699"/>
      <c r="H81" s="234" t="s">
        <v>730</v>
      </c>
      <c r="I81" s="454"/>
      <c r="J81" s="454"/>
      <c r="K81" s="454"/>
      <c r="L81" s="699"/>
      <c r="M81" s="694"/>
      <c r="N81" s="699"/>
      <c r="O81" s="694"/>
      <c r="P81" s="701"/>
      <c r="Q81" s="699"/>
      <c r="R81" s="694"/>
      <c r="S81" s="699"/>
      <c r="T81" s="694"/>
      <c r="U81" s="701"/>
      <c r="V81" s="699"/>
      <c r="W81" s="694"/>
      <c r="X81" s="699"/>
      <c r="Y81" s="694"/>
      <c r="Z81" s="701"/>
    </row>
    <row r="82" spans="1:26" s="237" customFormat="1" ht="23.25" customHeight="1" x14ac:dyDescent="0.25">
      <c r="A82" s="711"/>
      <c r="B82" s="736"/>
      <c r="C82" s="693"/>
      <c r="D82" s="716"/>
      <c r="E82" s="711" t="s">
        <v>748</v>
      </c>
      <c r="F82" s="762" t="s">
        <v>1229</v>
      </c>
      <c r="G82" s="699">
        <v>0.25</v>
      </c>
      <c r="H82" s="234" t="s">
        <v>208</v>
      </c>
      <c r="I82" s="236">
        <v>46037</v>
      </c>
      <c r="J82" s="236">
        <v>46387</v>
      </c>
      <c r="K82" s="235">
        <f>IF(OR(ISERROR(J82-I82),I82=0,J82=0)," ",J82-I82)</f>
        <v>350</v>
      </c>
      <c r="L82" s="699">
        <v>0</v>
      </c>
      <c r="M82" s="694"/>
      <c r="N82" s="699">
        <v>0</v>
      </c>
      <c r="O82" s="694"/>
      <c r="P82" s="701"/>
      <c r="Q82" s="699"/>
      <c r="R82" s="694"/>
      <c r="S82" s="699"/>
      <c r="T82" s="694"/>
      <c r="U82" s="701"/>
      <c r="V82" s="699"/>
      <c r="W82" s="694"/>
      <c r="X82" s="699"/>
      <c r="Y82" s="694"/>
      <c r="Z82" s="701"/>
    </row>
    <row r="83" spans="1:26" s="237" customFormat="1" ht="23.25" customHeight="1" x14ac:dyDescent="0.25">
      <c r="A83" s="711"/>
      <c r="B83" s="736"/>
      <c r="C83" s="693"/>
      <c r="D83" s="716"/>
      <c r="E83" s="711"/>
      <c r="F83" s="762"/>
      <c r="G83" s="699"/>
      <c r="H83" s="234" t="s">
        <v>730</v>
      </c>
      <c r="I83" s="454"/>
      <c r="J83" s="454"/>
      <c r="K83" s="454"/>
      <c r="L83" s="699"/>
      <c r="M83" s="694"/>
      <c r="N83" s="699"/>
      <c r="O83" s="694"/>
      <c r="P83" s="701"/>
      <c r="Q83" s="699"/>
      <c r="R83" s="694"/>
      <c r="S83" s="699"/>
      <c r="T83" s="694"/>
      <c r="U83" s="701"/>
      <c r="V83" s="699"/>
      <c r="W83" s="694"/>
      <c r="X83" s="699"/>
      <c r="Y83" s="694"/>
      <c r="Z83" s="701"/>
    </row>
    <row r="84" spans="1:26" s="237" customFormat="1" ht="23.25" customHeight="1" x14ac:dyDescent="0.25">
      <c r="A84" s="711"/>
      <c r="B84" s="736"/>
      <c r="C84" s="693"/>
      <c r="D84" s="716"/>
      <c r="E84" s="711" t="s">
        <v>749</v>
      </c>
      <c r="F84" s="762" t="s">
        <v>1228</v>
      </c>
      <c r="G84" s="699">
        <v>0.25</v>
      </c>
      <c r="H84" s="234" t="s">
        <v>208</v>
      </c>
      <c r="I84" s="236">
        <v>46037</v>
      </c>
      <c r="J84" s="236">
        <v>46387</v>
      </c>
      <c r="K84" s="235">
        <f>IF(OR(ISERROR(J84-I84),I84=0,J84=0)," ",J84-I84)</f>
        <v>350</v>
      </c>
      <c r="L84" s="699">
        <v>0</v>
      </c>
      <c r="M84" s="694"/>
      <c r="N84" s="699">
        <v>0</v>
      </c>
      <c r="O84" s="694"/>
      <c r="P84" s="701"/>
      <c r="Q84" s="699"/>
      <c r="R84" s="694"/>
      <c r="S84" s="699"/>
      <c r="T84" s="694"/>
      <c r="U84" s="701"/>
      <c r="V84" s="699"/>
      <c r="W84" s="694"/>
      <c r="X84" s="699"/>
      <c r="Y84" s="694"/>
      <c r="Z84" s="701"/>
    </row>
    <row r="85" spans="1:26" s="237" customFormat="1" ht="23.25" customHeight="1" x14ac:dyDescent="0.25">
      <c r="A85" s="711"/>
      <c r="B85" s="736"/>
      <c r="C85" s="693"/>
      <c r="D85" s="716"/>
      <c r="E85" s="711"/>
      <c r="F85" s="762"/>
      <c r="G85" s="699"/>
      <c r="H85" s="234" t="s">
        <v>730</v>
      </c>
      <c r="I85" s="454"/>
      <c r="J85" s="454"/>
      <c r="K85" s="454"/>
      <c r="L85" s="699"/>
      <c r="M85" s="694"/>
      <c r="N85" s="699"/>
      <c r="O85" s="694"/>
      <c r="P85" s="701"/>
      <c r="Q85" s="699"/>
      <c r="R85" s="694"/>
      <c r="S85" s="699"/>
      <c r="T85" s="694"/>
      <c r="U85" s="701"/>
      <c r="V85" s="699"/>
      <c r="W85" s="694"/>
      <c r="X85" s="699"/>
      <c r="Y85" s="694"/>
      <c r="Z85" s="701"/>
    </row>
    <row r="86" spans="1:26" s="237" customFormat="1" ht="23.25" customHeight="1" x14ac:dyDescent="0.25">
      <c r="A86" s="711"/>
      <c r="B86" s="736"/>
      <c r="C86" s="693"/>
      <c r="D86" s="716"/>
      <c r="E86" s="711" t="s">
        <v>1227</v>
      </c>
      <c r="F86" s="753" t="s">
        <v>1226</v>
      </c>
      <c r="G86" s="699">
        <v>0.25</v>
      </c>
      <c r="H86" s="234" t="s">
        <v>208</v>
      </c>
      <c r="I86" s="236">
        <v>46037</v>
      </c>
      <c r="J86" s="236">
        <v>46387</v>
      </c>
      <c r="K86" s="235">
        <f>IF(OR(ISERROR(J86-I86),I86=0,J86=0)," ",J86-I86)</f>
        <v>350</v>
      </c>
      <c r="L86" s="699">
        <v>0</v>
      </c>
      <c r="M86" s="694"/>
      <c r="N86" s="699">
        <v>0</v>
      </c>
      <c r="O86" s="694"/>
      <c r="P86" s="701"/>
      <c r="Q86" s="699"/>
      <c r="R86" s="694"/>
      <c r="S86" s="699"/>
      <c r="T86" s="694"/>
      <c r="U86" s="701"/>
      <c r="V86" s="699"/>
      <c r="W86" s="694"/>
      <c r="X86" s="699"/>
      <c r="Y86" s="694"/>
      <c r="Z86" s="701"/>
    </row>
    <row r="87" spans="1:26" s="237" customFormat="1" ht="23.25" customHeight="1" x14ac:dyDescent="0.25">
      <c r="A87" s="711"/>
      <c r="B87" s="736"/>
      <c r="C87" s="693"/>
      <c r="D87" s="716"/>
      <c r="E87" s="711"/>
      <c r="F87" s="753"/>
      <c r="G87" s="699"/>
      <c r="H87" s="234" t="s">
        <v>730</v>
      </c>
      <c r="I87" s="454"/>
      <c r="J87" s="454"/>
      <c r="K87" s="454"/>
      <c r="L87" s="699"/>
      <c r="M87" s="694"/>
      <c r="N87" s="699"/>
      <c r="O87" s="694"/>
      <c r="P87" s="701"/>
      <c r="Q87" s="699"/>
      <c r="R87" s="694"/>
      <c r="S87" s="699"/>
      <c r="T87" s="694"/>
      <c r="U87" s="701"/>
      <c r="V87" s="699"/>
      <c r="W87" s="694"/>
      <c r="X87" s="699"/>
      <c r="Y87" s="694"/>
      <c r="Z87" s="701"/>
    </row>
    <row r="88" spans="1:26" ht="20.100000000000001" customHeight="1" x14ac:dyDescent="0.2">
      <c r="B88" s="453"/>
      <c r="C88" s="452"/>
      <c r="D88" s="452"/>
      <c r="E88" s="196"/>
      <c r="F88" s="196"/>
      <c r="G88" s="196"/>
      <c r="I88" s="448"/>
      <c r="J88" s="448"/>
      <c r="K88" s="448"/>
    </row>
    <row r="89" spans="1:26" ht="29.25" customHeight="1" x14ac:dyDescent="0.2">
      <c r="A89" s="227" t="s">
        <v>208</v>
      </c>
      <c r="B89" s="229" t="s">
        <v>812</v>
      </c>
      <c r="C89" s="451"/>
      <c r="D89" s="451"/>
      <c r="I89" s="448"/>
      <c r="J89" s="448"/>
      <c r="K89" s="448"/>
      <c r="L89" s="695" t="s">
        <v>811</v>
      </c>
      <c r="M89" s="697">
        <f>SUMPRODUCT(C44:C87,M44:M87)</f>
        <v>0</v>
      </c>
      <c r="N89" s="695" t="s">
        <v>810</v>
      </c>
      <c r="O89" s="697">
        <f>SUMPRODUCT(C44:C87,O44:O87)</f>
        <v>0</v>
      </c>
      <c r="Q89" s="695" t="s">
        <v>811</v>
      </c>
      <c r="R89" s="697">
        <f>SUMPRODUCT(C44:C87,R44:R87)</f>
        <v>0</v>
      </c>
      <c r="S89" s="695" t="s">
        <v>810</v>
      </c>
      <c r="T89" s="697">
        <f>SUMPRODUCT(C44:C87,T44:T87)</f>
        <v>0</v>
      </c>
      <c r="V89" s="695" t="s">
        <v>811</v>
      </c>
      <c r="W89" s="697">
        <f>SUMPRODUCT(C44:C87,W44:W87)</f>
        <v>0</v>
      </c>
      <c r="X89" s="695" t="s">
        <v>810</v>
      </c>
      <c r="Y89" s="697">
        <f>SUMPRODUCT(C44:C87,Y44:Y87)</f>
        <v>0</v>
      </c>
    </row>
    <row r="90" spans="1:26" ht="29.25" customHeight="1" x14ac:dyDescent="0.2">
      <c r="A90" s="227" t="s">
        <v>730</v>
      </c>
      <c r="B90" s="450" t="s">
        <v>809</v>
      </c>
      <c r="C90" s="449"/>
      <c r="D90" s="449"/>
      <c r="J90" s="224"/>
      <c r="L90" s="696"/>
      <c r="M90" s="698"/>
      <c r="N90" s="696"/>
      <c r="O90" s="698"/>
      <c r="Q90" s="696"/>
      <c r="R90" s="698"/>
      <c r="S90" s="696"/>
      <c r="T90" s="698"/>
      <c r="V90" s="696"/>
      <c r="W90" s="698"/>
      <c r="X90" s="696"/>
      <c r="Y90" s="698"/>
    </row>
    <row r="91" spans="1:26" ht="12" customHeight="1" x14ac:dyDescent="0.2">
      <c r="C91" s="192"/>
      <c r="D91" s="192"/>
      <c r="I91" s="448"/>
      <c r="J91" s="448"/>
      <c r="K91" s="447"/>
    </row>
    <row r="92" spans="1:26" s="208" customFormat="1" ht="15" x14ac:dyDescent="0.25">
      <c r="B92" s="220"/>
      <c r="C92" s="197"/>
      <c r="D92" s="197"/>
      <c r="E92" s="192"/>
      <c r="F92" s="192"/>
      <c r="G92" s="192"/>
      <c r="H92" s="196"/>
      <c r="I92" s="195"/>
      <c r="J92" s="195"/>
      <c r="K92" s="467"/>
      <c r="L92" s="442"/>
      <c r="M92" s="442"/>
      <c r="Q92" s="442"/>
      <c r="R92" s="442"/>
      <c r="V92" s="442"/>
      <c r="W92" s="442"/>
    </row>
    <row r="93" spans="1:26" ht="15" x14ac:dyDescent="0.25">
      <c r="L93" s="442"/>
      <c r="M93" s="442"/>
      <c r="Q93" s="442"/>
      <c r="R93" s="442"/>
      <c r="V93" s="442"/>
      <c r="W93" s="442"/>
    </row>
    <row r="94" spans="1:26" ht="35.25" customHeight="1" x14ac:dyDescent="0.2">
      <c r="A94" s="700" t="s">
        <v>808</v>
      </c>
      <c r="B94" s="700"/>
      <c r="C94" s="700"/>
      <c r="D94" s="700"/>
      <c r="E94" s="700"/>
      <c r="F94" s="700"/>
      <c r="G94" s="700"/>
      <c r="H94" s="700"/>
      <c r="I94" s="700"/>
      <c r="J94" s="700"/>
      <c r="K94" s="700"/>
      <c r="L94" s="700"/>
      <c r="M94" s="700"/>
      <c r="N94" s="700"/>
      <c r="O94" s="700"/>
      <c r="P94" s="700"/>
      <c r="Q94" s="700"/>
      <c r="R94" s="700"/>
      <c r="S94" s="700"/>
      <c r="T94" s="700"/>
      <c r="U94" s="700"/>
      <c r="V94" s="700"/>
      <c r="W94" s="700"/>
      <c r="X94" s="700"/>
      <c r="Y94" s="700"/>
      <c r="Z94" s="700"/>
    </row>
    <row r="95" spans="1:26" ht="15" x14ac:dyDescent="0.2">
      <c r="E95" s="193"/>
      <c r="F95" s="193"/>
      <c r="H95" s="192"/>
      <c r="I95" s="192"/>
      <c r="J95" s="198"/>
      <c r="K95" s="192"/>
      <c r="L95" s="192"/>
      <c r="Q95" s="192"/>
      <c r="V95" s="192"/>
    </row>
    <row r="96" spans="1:26" ht="24.75" customHeight="1" x14ac:dyDescent="0.2">
      <c r="B96" s="689" t="s">
        <v>414</v>
      </c>
      <c r="C96" s="691" t="s">
        <v>807</v>
      </c>
      <c r="D96" s="692"/>
      <c r="F96" s="193"/>
      <c r="H96" s="192"/>
      <c r="I96" s="192"/>
      <c r="J96" s="198"/>
      <c r="K96" s="192"/>
      <c r="L96" s="192"/>
      <c r="P96" s="689" t="s">
        <v>414</v>
      </c>
      <c r="Q96" s="691" t="s">
        <v>806</v>
      </c>
      <c r="R96" s="692"/>
      <c r="V96" s="192"/>
    </row>
    <row r="97" spans="2:22" ht="45" customHeight="1" x14ac:dyDescent="0.25">
      <c r="B97" s="690"/>
      <c r="C97" s="204" t="s">
        <v>804</v>
      </c>
      <c r="D97" s="203" t="s">
        <v>803</v>
      </c>
      <c r="F97" s="445"/>
      <c r="H97" s="192"/>
      <c r="J97" s="198"/>
      <c r="K97" s="192"/>
      <c r="L97" s="192"/>
      <c r="P97" s="690"/>
      <c r="Q97" s="204" t="s">
        <v>804</v>
      </c>
      <c r="R97" s="203" t="s">
        <v>803</v>
      </c>
      <c r="V97" s="192"/>
    </row>
    <row r="98" spans="2:22" ht="45" customHeight="1" x14ac:dyDescent="0.2">
      <c r="B98" s="201" t="s">
        <v>802</v>
      </c>
      <c r="C98" s="202">
        <f>$M$44</f>
        <v>0</v>
      </c>
      <c r="D98" s="202">
        <f>$O$44</f>
        <v>0</v>
      </c>
      <c r="F98" s="444"/>
      <c r="G98" s="444"/>
      <c r="H98" s="192"/>
      <c r="I98" s="446"/>
      <c r="J98" s="198"/>
      <c r="K98" s="192"/>
      <c r="L98" s="192"/>
      <c r="P98" s="201" t="s">
        <v>802</v>
      </c>
      <c r="Q98" s="202">
        <f>$R$44</f>
        <v>0</v>
      </c>
      <c r="R98" s="202">
        <f>$T$44</f>
        <v>0</v>
      </c>
      <c r="V98" s="192"/>
    </row>
    <row r="99" spans="2:22" ht="45" customHeight="1" x14ac:dyDescent="0.25">
      <c r="B99" s="201" t="s">
        <v>801</v>
      </c>
      <c r="C99" s="202">
        <f>$M$58</f>
        <v>0</v>
      </c>
      <c r="D99" s="202">
        <f>$O$58</f>
        <v>0</v>
      </c>
      <c r="F99" s="445"/>
      <c r="G99" s="445"/>
      <c r="H99" s="192"/>
      <c r="J99" s="198"/>
      <c r="K99" s="192"/>
      <c r="L99" s="192"/>
      <c r="P99" s="201" t="s">
        <v>801</v>
      </c>
      <c r="Q99" s="202">
        <f>$R$58</f>
        <v>0</v>
      </c>
      <c r="R99" s="202">
        <f>$T$58</f>
        <v>0</v>
      </c>
      <c r="V99" s="192"/>
    </row>
    <row r="100" spans="2:22" ht="45" customHeight="1" x14ac:dyDescent="0.25">
      <c r="B100" s="201" t="s">
        <v>800</v>
      </c>
      <c r="C100" s="202">
        <f>$M$68</f>
        <v>0</v>
      </c>
      <c r="D100" s="202">
        <f>$O$68</f>
        <v>0</v>
      </c>
      <c r="F100" s="445"/>
      <c r="G100" s="445"/>
      <c r="H100" s="192"/>
      <c r="J100" s="198"/>
      <c r="K100" s="192"/>
      <c r="L100" s="192"/>
      <c r="P100" s="201" t="s">
        <v>800</v>
      </c>
      <c r="Q100" s="202">
        <f>$R$68</f>
        <v>0</v>
      </c>
      <c r="R100" s="202">
        <f>$T$68</f>
        <v>0</v>
      </c>
      <c r="V100" s="192"/>
    </row>
    <row r="101" spans="2:22" ht="45" customHeight="1" x14ac:dyDescent="0.2">
      <c r="B101" s="201" t="s">
        <v>799</v>
      </c>
      <c r="C101" s="202">
        <f>$M$80</f>
        <v>0</v>
      </c>
      <c r="D101" s="202">
        <f>$O$80</f>
        <v>0</v>
      </c>
      <c r="F101" s="444"/>
      <c r="G101" s="444"/>
      <c r="H101" s="208"/>
      <c r="I101" s="211"/>
      <c r="J101" s="198"/>
      <c r="K101" s="208"/>
      <c r="L101" s="208"/>
      <c r="P101" s="201" t="s">
        <v>799</v>
      </c>
      <c r="Q101" s="202">
        <f>$R$80</f>
        <v>0</v>
      </c>
      <c r="R101" s="202">
        <f>$T$80</f>
        <v>0</v>
      </c>
      <c r="V101" s="208"/>
    </row>
    <row r="102" spans="2:22" ht="45" customHeight="1" x14ac:dyDescent="0.25">
      <c r="B102" s="201" t="s">
        <v>798</v>
      </c>
      <c r="C102" s="202" t="e">
        <f>#REF!</f>
        <v>#REF!</v>
      </c>
      <c r="D102" s="202" t="e">
        <f>#REF!</f>
        <v>#REF!</v>
      </c>
      <c r="E102" s="443"/>
      <c r="F102" s="443"/>
      <c r="G102" s="443"/>
      <c r="H102" s="192"/>
      <c r="J102" s="198"/>
      <c r="K102" s="192"/>
      <c r="L102" s="192"/>
      <c r="P102" s="201" t="s">
        <v>798</v>
      </c>
      <c r="Q102" s="202" t="e">
        <f>#REF!</f>
        <v>#REF!</v>
      </c>
      <c r="R102" s="202" t="e">
        <f>#REF!</f>
        <v>#REF!</v>
      </c>
      <c r="V102" s="192"/>
    </row>
    <row r="103" spans="2:22" ht="45" customHeight="1" x14ac:dyDescent="0.25">
      <c r="B103" s="201" t="s">
        <v>797</v>
      </c>
      <c r="C103" s="202" t="e">
        <f>#REF!</f>
        <v>#REF!</v>
      </c>
      <c r="D103" s="202" t="e">
        <f>#REF!</f>
        <v>#REF!</v>
      </c>
      <c r="E103" s="442"/>
      <c r="F103" s="442"/>
      <c r="G103" s="442"/>
      <c r="H103" s="208"/>
      <c r="J103" s="198"/>
      <c r="K103" s="208"/>
      <c r="L103" s="208"/>
      <c r="P103" s="201" t="s">
        <v>797</v>
      </c>
      <c r="Q103" s="202" t="e">
        <f>#REF!</f>
        <v>#REF!</v>
      </c>
      <c r="R103" s="202" t="e">
        <f>#REF!</f>
        <v>#REF!</v>
      </c>
      <c r="V103" s="208"/>
    </row>
    <row r="104" spans="2:22" ht="45" customHeight="1" x14ac:dyDescent="0.25">
      <c r="B104" s="200" t="s">
        <v>796</v>
      </c>
      <c r="C104" s="202">
        <f>$M$89</f>
        <v>0</v>
      </c>
      <c r="D104" s="202">
        <f>$O$89</f>
        <v>0</v>
      </c>
      <c r="E104" s="442"/>
      <c r="F104" s="442"/>
      <c r="G104" s="442"/>
      <c r="H104" s="192"/>
      <c r="J104" s="198"/>
      <c r="K104" s="192"/>
      <c r="L104" s="192"/>
      <c r="P104" s="200" t="s">
        <v>796</v>
      </c>
      <c r="Q104" s="202">
        <f>$R$89</f>
        <v>0</v>
      </c>
      <c r="R104" s="202">
        <f>$T$89</f>
        <v>0</v>
      </c>
      <c r="V104" s="192"/>
    </row>
    <row r="105" spans="2:22" ht="15.75" x14ac:dyDescent="0.25">
      <c r="E105" s="441"/>
      <c r="F105" s="441"/>
      <c r="G105" s="441"/>
      <c r="H105" s="192"/>
      <c r="I105" s="205"/>
      <c r="J105" s="198"/>
      <c r="K105" s="192"/>
      <c r="L105" s="192"/>
      <c r="Q105" s="192"/>
      <c r="V105" s="192"/>
    </row>
    <row r="106" spans="2:22" ht="15" x14ac:dyDescent="0.2">
      <c r="E106" s="193"/>
      <c r="F106" s="193"/>
      <c r="G106" s="193"/>
      <c r="H106" s="192"/>
      <c r="J106" s="198"/>
      <c r="K106" s="192"/>
      <c r="L106" s="192"/>
      <c r="Q106" s="192"/>
      <c r="V106" s="192"/>
    </row>
    <row r="107" spans="2:22" ht="15" x14ac:dyDescent="0.2">
      <c r="E107" s="193"/>
      <c r="F107" s="193"/>
      <c r="G107" s="193"/>
      <c r="H107" s="192"/>
      <c r="J107" s="198"/>
      <c r="K107" s="192"/>
      <c r="L107" s="192"/>
      <c r="Q107" s="192"/>
      <c r="V107" s="192"/>
    </row>
    <row r="108" spans="2:22" ht="15" x14ac:dyDescent="0.2">
      <c r="B108" s="193"/>
      <c r="C108" s="193"/>
      <c r="D108" s="193"/>
      <c r="E108" s="193"/>
      <c r="F108" s="193"/>
      <c r="G108" s="193"/>
      <c r="H108" s="192"/>
      <c r="J108" s="198"/>
      <c r="K108" s="192"/>
      <c r="L108" s="192"/>
      <c r="Q108" s="192"/>
      <c r="V108" s="192"/>
    </row>
    <row r="109" spans="2:22" ht="15" customHeight="1" x14ac:dyDescent="0.2">
      <c r="B109" s="193"/>
      <c r="C109" s="193"/>
      <c r="D109" s="193"/>
      <c r="E109" s="193"/>
      <c r="F109" s="193"/>
      <c r="G109" s="193"/>
      <c r="H109" s="192"/>
      <c r="J109" s="198"/>
      <c r="K109" s="192"/>
      <c r="L109" s="192"/>
      <c r="Q109" s="192"/>
      <c r="V109" s="192"/>
    </row>
    <row r="110" spans="2:22" ht="18" customHeight="1" x14ac:dyDescent="0.2">
      <c r="B110" s="689" t="s">
        <v>414</v>
      </c>
      <c r="C110" s="691" t="s">
        <v>805</v>
      </c>
      <c r="D110" s="692"/>
      <c r="E110" s="193"/>
      <c r="F110" s="193"/>
      <c r="G110" s="193"/>
      <c r="H110" s="192"/>
      <c r="J110" s="198"/>
      <c r="K110" s="192"/>
      <c r="L110" s="192"/>
      <c r="Q110" s="192"/>
      <c r="V110" s="192"/>
    </row>
    <row r="111" spans="2:22" ht="30" x14ac:dyDescent="0.2">
      <c r="B111" s="690"/>
      <c r="C111" s="204" t="s">
        <v>804</v>
      </c>
      <c r="D111" s="203" t="s">
        <v>803</v>
      </c>
      <c r="E111" s="193"/>
      <c r="F111" s="193"/>
      <c r="G111" s="193"/>
      <c r="H111" s="192"/>
      <c r="J111" s="198"/>
      <c r="K111" s="192"/>
      <c r="L111" s="192"/>
      <c r="Q111" s="192"/>
      <c r="V111" s="192"/>
    </row>
    <row r="112" spans="2:22" ht="57" customHeight="1" x14ac:dyDescent="0.2">
      <c r="B112" s="201" t="s">
        <v>802</v>
      </c>
      <c r="C112" s="202">
        <f>$W$44</f>
        <v>0</v>
      </c>
      <c r="D112" s="202">
        <f>$Y$44</f>
        <v>0</v>
      </c>
      <c r="E112" s="193"/>
      <c r="F112" s="193"/>
      <c r="G112" s="193"/>
      <c r="H112" s="192"/>
      <c r="J112" s="198"/>
      <c r="K112" s="192"/>
      <c r="L112" s="192"/>
      <c r="Q112" s="192"/>
      <c r="V112" s="192"/>
    </row>
    <row r="113" spans="2:22" ht="57" customHeight="1" x14ac:dyDescent="0.2">
      <c r="B113" s="201" t="s">
        <v>801</v>
      </c>
      <c r="C113" s="202">
        <f>$W$58</f>
        <v>0</v>
      </c>
      <c r="D113" s="202">
        <f>$Y$58</f>
        <v>0</v>
      </c>
      <c r="E113" s="193"/>
      <c r="F113" s="193"/>
      <c r="G113" s="193"/>
      <c r="H113" s="192"/>
      <c r="J113" s="198"/>
      <c r="K113" s="192"/>
      <c r="L113" s="192"/>
      <c r="Q113" s="192"/>
      <c r="V113" s="192"/>
    </row>
    <row r="114" spans="2:22" ht="57" customHeight="1" x14ac:dyDescent="0.2">
      <c r="B114" s="201" t="s">
        <v>800</v>
      </c>
      <c r="C114" s="202">
        <f>$W$68</f>
        <v>0</v>
      </c>
      <c r="D114" s="202">
        <f>$Y$68</f>
        <v>0</v>
      </c>
      <c r="E114" s="193"/>
      <c r="F114" s="193"/>
      <c r="G114" s="193"/>
      <c r="H114" s="192"/>
      <c r="J114" s="198"/>
      <c r="K114" s="192"/>
      <c r="L114" s="192"/>
      <c r="Q114" s="192"/>
      <c r="V114" s="192"/>
    </row>
    <row r="115" spans="2:22" ht="57" customHeight="1" x14ac:dyDescent="0.2">
      <c r="B115" s="201" t="s">
        <v>799</v>
      </c>
      <c r="C115" s="202">
        <f>$W$80</f>
        <v>0</v>
      </c>
      <c r="D115" s="202">
        <f>$Y$80</f>
        <v>0</v>
      </c>
      <c r="E115" s="193"/>
      <c r="F115" s="193"/>
      <c r="G115" s="193"/>
      <c r="H115" s="192"/>
      <c r="J115" s="198"/>
      <c r="K115" s="192"/>
      <c r="L115" s="192"/>
      <c r="Q115" s="192"/>
      <c r="V115" s="192"/>
    </row>
    <row r="116" spans="2:22" ht="57" customHeight="1" x14ac:dyDescent="0.2">
      <c r="B116" s="201" t="s">
        <v>798</v>
      </c>
      <c r="C116" s="202" t="e">
        <f>#REF!</f>
        <v>#REF!</v>
      </c>
      <c r="D116" s="202" t="e">
        <f>#REF!</f>
        <v>#REF!</v>
      </c>
      <c r="E116" s="193"/>
      <c r="F116" s="193"/>
      <c r="G116" s="193"/>
      <c r="H116" s="192"/>
      <c r="J116" s="198"/>
      <c r="K116" s="192"/>
      <c r="L116" s="192"/>
      <c r="Q116" s="192"/>
      <c r="V116" s="192"/>
    </row>
    <row r="117" spans="2:22" ht="57" customHeight="1" x14ac:dyDescent="0.2">
      <c r="B117" s="201" t="s">
        <v>797</v>
      </c>
      <c r="C117" s="202" t="e">
        <f>#REF!</f>
        <v>#REF!</v>
      </c>
      <c r="D117" s="202" t="e">
        <f>#REF!</f>
        <v>#REF!</v>
      </c>
      <c r="E117" s="193"/>
      <c r="F117" s="193"/>
      <c r="G117" s="193"/>
      <c r="H117" s="192"/>
      <c r="J117" s="198"/>
      <c r="K117" s="192"/>
      <c r="L117" s="192"/>
      <c r="Q117" s="192"/>
      <c r="V117" s="192"/>
    </row>
    <row r="118" spans="2:22" ht="57" customHeight="1" x14ac:dyDescent="0.2">
      <c r="B118" s="200" t="s">
        <v>796</v>
      </c>
      <c r="C118" s="202">
        <f>$W$89</f>
        <v>0</v>
      </c>
      <c r="D118" s="202">
        <f>$Y$89</f>
        <v>0</v>
      </c>
      <c r="E118" s="193"/>
      <c r="F118" s="193"/>
      <c r="G118" s="193"/>
      <c r="H118" s="192"/>
      <c r="J118" s="198"/>
      <c r="K118" s="192"/>
      <c r="L118" s="192"/>
      <c r="Q118" s="192"/>
      <c r="V118" s="192"/>
    </row>
    <row r="119" spans="2:22" ht="15" x14ac:dyDescent="0.2">
      <c r="B119" s="193"/>
      <c r="C119" s="193"/>
      <c r="D119" s="193"/>
      <c r="E119" s="193"/>
      <c r="F119" s="193"/>
      <c r="G119" s="193"/>
      <c r="H119" s="192"/>
      <c r="J119" s="198"/>
      <c r="K119" s="192"/>
      <c r="L119" s="192"/>
      <c r="Q119" s="192"/>
      <c r="V119" s="192"/>
    </row>
  </sheetData>
  <mergeCells count="347">
    <mergeCell ref="N78:N79"/>
    <mergeCell ref="M80:M87"/>
    <mergeCell ref="F70:F71"/>
    <mergeCell ref="L82:L83"/>
    <mergeCell ref="L72:L73"/>
    <mergeCell ref="N80:N81"/>
    <mergeCell ref="N44:N45"/>
    <mergeCell ref="N46:N47"/>
    <mergeCell ref="N48:N49"/>
    <mergeCell ref="N50:N51"/>
    <mergeCell ref="N56:N57"/>
    <mergeCell ref="G74:G75"/>
    <mergeCell ref="G78:G79"/>
    <mergeCell ref="L74:L75"/>
    <mergeCell ref="G70:G71"/>
    <mergeCell ref="M44:M57"/>
    <mergeCell ref="N66:N67"/>
    <mergeCell ref="N68:N69"/>
    <mergeCell ref="N86:N87"/>
    <mergeCell ref="N82:N83"/>
    <mergeCell ref="N54:N55"/>
    <mergeCell ref="N76:N77"/>
    <mergeCell ref="F44:F45"/>
    <mergeCell ref="G50:G51"/>
    <mergeCell ref="A38:C38"/>
    <mergeCell ref="N58:N59"/>
    <mergeCell ref="A39:C39"/>
    <mergeCell ref="G60:G61"/>
    <mergeCell ref="G62:G63"/>
    <mergeCell ref="G86:G87"/>
    <mergeCell ref="N84:N85"/>
    <mergeCell ref="E54:E55"/>
    <mergeCell ref="F54:F55"/>
    <mergeCell ref="L84:L85"/>
    <mergeCell ref="L70:L71"/>
    <mergeCell ref="L78:L79"/>
    <mergeCell ref="G80:G81"/>
    <mergeCell ref="L68:L69"/>
    <mergeCell ref="N70:N71"/>
    <mergeCell ref="N72:N73"/>
    <mergeCell ref="L76:L77"/>
    <mergeCell ref="N74:N75"/>
    <mergeCell ref="B68:B79"/>
    <mergeCell ref="L44:L45"/>
    <mergeCell ref="L46:L47"/>
    <mergeCell ref="L56:L57"/>
    <mergeCell ref="L48:L49"/>
    <mergeCell ref="L50:L51"/>
    <mergeCell ref="E76:E77"/>
    <mergeCell ref="G76:G77"/>
    <mergeCell ref="C68:C79"/>
    <mergeCell ref="E72:E73"/>
    <mergeCell ref="E78:E79"/>
    <mergeCell ref="E68:E69"/>
    <mergeCell ref="F76:F77"/>
    <mergeCell ref="D68:D79"/>
    <mergeCell ref="F64:F65"/>
    <mergeCell ref="B44:B57"/>
    <mergeCell ref="E66:E67"/>
    <mergeCell ref="F68:F69"/>
    <mergeCell ref="E58:E59"/>
    <mergeCell ref="G72:G73"/>
    <mergeCell ref="G84:G85"/>
    <mergeCell ref="F72:F73"/>
    <mergeCell ref="F74:F75"/>
    <mergeCell ref="G68:G69"/>
    <mergeCell ref="E52:E53"/>
    <mergeCell ref="F60:F61"/>
    <mergeCell ref="E74:E75"/>
    <mergeCell ref="E70:E71"/>
    <mergeCell ref="E84:E85"/>
    <mergeCell ref="E80:E81"/>
    <mergeCell ref="E56:E57"/>
    <mergeCell ref="G54:G55"/>
    <mergeCell ref="F52:F53"/>
    <mergeCell ref="G52:G53"/>
    <mergeCell ref="B80:B87"/>
    <mergeCell ref="C80:C87"/>
    <mergeCell ref="E82:E83"/>
    <mergeCell ref="F84:F85"/>
    <mergeCell ref="G82:G83"/>
    <mergeCell ref="N60:N61"/>
    <mergeCell ref="N62:N63"/>
    <mergeCell ref="N64:N65"/>
    <mergeCell ref="A94:Z94"/>
    <mergeCell ref="M58:M67"/>
    <mergeCell ref="Q58:Q59"/>
    <mergeCell ref="R58:R67"/>
    <mergeCell ref="S58:S59"/>
    <mergeCell ref="T58:T67"/>
    <mergeCell ref="U58:U59"/>
    <mergeCell ref="Q60:Q61"/>
    <mergeCell ref="S60:S61"/>
    <mergeCell ref="U60:U61"/>
    <mergeCell ref="Q62:Q63"/>
    <mergeCell ref="S62:S63"/>
    <mergeCell ref="U62:U63"/>
    <mergeCell ref="Q64:Q65"/>
    <mergeCell ref="S64:S65"/>
    <mergeCell ref="U64:U65"/>
    <mergeCell ref="F82:F83"/>
    <mergeCell ref="F78:F79"/>
    <mergeCell ref="E60:E61"/>
    <mergeCell ref="F62:F63"/>
    <mergeCell ref="D80:D87"/>
    <mergeCell ref="L64:L65"/>
    <mergeCell ref="L58:L59"/>
    <mergeCell ref="L62:L63"/>
    <mergeCell ref="G44:G45"/>
    <mergeCell ref="G46:G47"/>
    <mergeCell ref="G48:G49"/>
    <mergeCell ref="F66:F67"/>
    <mergeCell ref="F58:F59"/>
    <mergeCell ref="L89:L90"/>
    <mergeCell ref="F56:F57"/>
    <mergeCell ref="G56:G57"/>
    <mergeCell ref="G66:G67"/>
    <mergeCell ref="G58:G59"/>
    <mergeCell ref="F80:F81"/>
    <mergeCell ref="F86:F87"/>
    <mergeCell ref="L86:L87"/>
    <mergeCell ref="L80:L81"/>
    <mergeCell ref="P56:P57"/>
    <mergeCell ref="P54:P55"/>
    <mergeCell ref="P52:P53"/>
    <mergeCell ref="N52:N53"/>
    <mergeCell ref="A32:C32"/>
    <mergeCell ref="P44:P45"/>
    <mergeCell ref="L42:P42"/>
    <mergeCell ref="O44:O57"/>
    <mergeCell ref="B58:B67"/>
    <mergeCell ref="E62:E63"/>
    <mergeCell ref="L66:L67"/>
    <mergeCell ref="D44:D57"/>
    <mergeCell ref="C58:C67"/>
    <mergeCell ref="D58:D67"/>
    <mergeCell ref="E64:E65"/>
    <mergeCell ref="E50:E51"/>
    <mergeCell ref="C44:C57"/>
    <mergeCell ref="E44:E45"/>
    <mergeCell ref="E46:E47"/>
    <mergeCell ref="E48:E49"/>
    <mergeCell ref="L54:L55"/>
    <mergeCell ref="F46:F47"/>
    <mergeCell ref="L52:L53"/>
    <mergeCell ref="L60:L61"/>
    <mergeCell ref="O58:O67"/>
    <mergeCell ref="G64:G65"/>
    <mergeCell ref="F48:F49"/>
    <mergeCell ref="F50:F51"/>
    <mergeCell ref="A44:A57"/>
    <mergeCell ref="A58:A67"/>
    <mergeCell ref="A68:A79"/>
    <mergeCell ref="A80:A87"/>
    <mergeCell ref="S52:S53"/>
    <mergeCell ref="Q78:Q79"/>
    <mergeCell ref="S78:S79"/>
    <mergeCell ref="M68:M79"/>
    <mergeCell ref="P84:P85"/>
    <mergeCell ref="P86:P87"/>
    <mergeCell ref="P72:P73"/>
    <mergeCell ref="P74:P75"/>
    <mergeCell ref="P78:P79"/>
    <mergeCell ref="P80:P81"/>
    <mergeCell ref="P82:P83"/>
    <mergeCell ref="P76:P77"/>
    <mergeCell ref="O68:O79"/>
    <mergeCell ref="P46:P47"/>
    <mergeCell ref="P48:P49"/>
    <mergeCell ref="P50:P51"/>
    <mergeCell ref="U52:U53"/>
    <mergeCell ref="S48:S49"/>
    <mergeCell ref="U48:U49"/>
    <mergeCell ref="Q50:Q51"/>
    <mergeCell ref="S50:S51"/>
    <mergeCell ref="U50:U51"/>
    <mergeCell ref="T44:T57"/>
    <mergeCell ref="U44:U45"/>
    <mergeCell ref="Q46:Q47"/>
    <mergeCell ref="S46:S47"/>
    <mergeCell ref="U46:U47"/>
    <mergeCell ref="Q48:Q49"/>
    <mergeCell ref="U54:U55"/>
    <mergeCell ref="Q56:Q57"/>
    <mergeCell ref="S56:S57"/>
    <mergeCell ref="U56:U57"/>
    <mergeCell ref="Q54:Q55"/>
    <mergeCell ref="S54:S55"/>
    <mergeCell ref="Q44:Q45"/>
    <mergeCell ref="R44:R57"/>
    <mergeCell ref="S44:S45"/>
    <mergeCell ref="Q52:Q53"/>
    <mergeCell ref="U78:U79"/>
    <mergeCell ref="Q76:Q77"/>
    <mergeCell ref="S76:S77"/>
    <mergeCell ref="U76:U77"/>
    <mergeCell ref="S70:S71"/>
    <mergeCell ref="U70:U71"/>
    <mergeCell ref="Q72:Q73"/>
    <mergeCell ref="S72:S73"/>
    <mergeCell ref="U72:U73"/>
    <mergeCell ref="Q74:Q75"/>
    <mergeCell ref="S74:S75"/>
    <mergeCell ref="U74:U75"/>
    <mergeCell ref="R26:V26"/>
    <mergeCell ref="U84:U85"/>
    <mergeCell ref="Q86:Q87"/>
    <mergeCell ref="S86:S87"/>
    <mergeCell ref="U86:U87"/>
    <mergeCell ref="Q68:Q69"/>
    <mergeCell ref="R68:R79"/>
    <mergeCell ref="S68:S69"/>
    <mergeCell ref="T68:T79"/>
    <mergeCell ref="U68:U69"/>
    <mergeCell ref="Q70:Q71"/>
    <mergeCell ref="Q80:Q81"/>
    <mergeCell ref="R80:R87"/>
    <mergeCell ref="S80:S81"/>
    <mergeCell ref="T80:T87"/>
    <mergeCell ref="U80:U81"/>
    <mergeCell ref="Q82:Q83"/>
    <mergeCell ref="S82:S83"/>
    <mergeCell ref="U82:U83"/>
    <mergeCell ref="Q84:Q85"/>
    <mergeCell ref="S84:S85"/>
    <mergeCell ref="Q66:Q67"/>
    <mergeCell ref="S66:S67"/>
    <mergeCell ref="U66:U67"/>
    <mergeCell ref="Z48:Z49"/>
    <mergeCell ref="B19:Y22"/>
    <mergeCell ref="B23:Y23"/>
    <mergeCell ref="A36:Z36"/>
    <mergeCell ref="D38:Z38"/>
    <mergeCell ref="D39:Z39"/>
    <mergeCell ref="D28:Z28"/>
    <mergeCell ref="A42:K42"/>
    <mergeCell ref="A34:C34"/>
    <mergeCell ref="Z19:Z23"/>
    <mergeCell ref="V42:Z42"/>
    <mergeCell ref="D30:Z30"/>
    <mergeCell ref="D32:Q32"/>
    <mergeCell ref="D34:Q34"/>
    <mergeCell ref="R34:V34"/>
    <mergeCell ref="W34:Z34"/>
    <mergeCell ref="W32:Z32"/>
    <mergeCell ref="W26:Z26"/>
    <mergeCell ref="A26:C26"/>
    <mergeCell ref="A28:C28"/>
    <mergeCell ref="R32:V32"/>
    <mergeCell ref="D26:Q26"/>
    <mergeCell ref="Q42:U42"/>
    <mergeCell ref="A30:C30"/>
    <mergeCell ref="Z68:Z69"/>
    <mergeCell ref="V70:V71"/>
    <mergeCell ref="V54:V55"/>
    <mergeCell ref="X54:X55"/>
    <mergeCell ref="Z54:Z55"/>
    <mergeCell ref="V52:V53"/>
    <mergeCell ref="X52:X53"/>
    <mergeCell ref="Z52:Z53"/>
    <mergeCell ref="V50:V51"/>
    <mergeCell ref="V56:V57"/>
    <mergeCell ref="X56:X57"/>
    <mergeCell ref="Z56:Z57"/>
    <mergeCell ref="W44:W57"/>
    <mergeCell ref="X44:X45"/>
    <mergeCell ref="Y44:Y57"/>
    <mergeCell ref="Z44:Z45"/>
    <mergeCell ref="V46:V47"/>
    <mergeCell ref="X46:X47"/>
    <mergeCell ref="Z46:Z47"/>
    <mergeCell ref="X50:X51"/>
    <mergeCell ref="Z50:Z51"/>
    <mergeCell ref="V44:V45"/>
    <mergeCell ref="V48:V49"/>
    <mergeCell ref="X48:X49"/>
    <mergeCell ref="V58:V59"/>
    <mergeCell ref="W58:W67"/>
    <mergeCell ref="X58:X59"/>
    <mergeCell ref="Y58:Y67"/>
    <mergeCell ref="Z58:Z59"/>
    <mergeCell ref="V60:V61"/>
    <mergeCell ref="X60:X61"/>
    <mergeCell ref="Z60:Z61"/>
    <mergeCell ref="V62:V63"/>
    <mergeCell ref="X62:X63"/>
    <mergeCell ref="Z62:Z63"/>
    <mergeCell ref="V64:V65"/>
    <mergeCell ref="X64:X65"/>
    <mergeCell ref="Z64:Z65"/>
    <mergeCell ref="V66:V67"/>
    <mergeCell ref="X66:X67"/>
    <mergeCell ref="Z66:Z67"/>
    <mergeCell ref="V74:V75"/>
    <mergeCell ref="X74:X75"/>
    <mergeCell ref="Z74:Z75"/>
    <mergeCell ref="V80:V81"/>
    <mergeCell ref="W80:W87"/>
    <mergeCell ref="X80:X81"/>
    <mergeCell ref="Y80:Y87"/>
    <mergeCell ref="Z80:Z81"/>
    <mergeCell ref="V82:V83"/>
    <mergeCell ref="X82:X83"/>
    <mergeCell ref="Z82:Z83"/>
    <mergeCell ref="V84:V85"/>
    <mergeCell ref="X84:X85"/>
    <mergeCell ref="B110:B111"/>
    <mergeCell ref="C110:D110"/>
    <mergeCell ref="C96:D96"/>
    <mergeCell ref="B96:B97"/>
    <mergeCell ref="P96:P97"/>
    <mergeCell ref="Q96:R96"/>
    <mergeCell ref="V89:V90"/>
    <mergeCell ref="W89:W90"/>
    <mergeCell ref="Z84:Z85"/>
    <mergeCell ref="V86:V87"/>
    <mergeCell ref="X86:X87"/>
    <mergeCell ref="Z86:Z87"/>
    <mergeCell ref="N89:N90"/>
    <mergeCell ref="O89:O90"/>
    <mergeCell ref="M89:M90"/>
    <mergeCell ref="O80:O87"/>
    <mergeCell ref="E86:E87"/>
    <mergeCell ref="C2:Z17"/>
    <mergeCell ref="X89:X90"/>
    <mergeCell ref="Q89:Q90"/>
    <mergeCell ref="R89:R90"/>
    <mergeCell ref="S89:S90"/>
    <mergeCell ref="T89:T90"/>
    <mergeCell ref="Y89:Y90"/>
    <mergeCell ref="AA28:AD30"/>
    <mergeCell ref="P58:P71"/>
    <mergeCell ref="V68:V69"/>
    <mergeCell ref="W68:W79"/>
    <mergeCell ref="X68:X69"/>
    <mergeCell ref="Y68:Y79"/>
    <mergeCell ref="V78:V79"/>
    <mergeCell ref="X78:X79"/>
    <mergeCell ref="Z78:Z79"/>
    <mergeCell ref="V76:V77"/>
    <mergeCell ref="X76:X77"/>
    <mergeCell ref="Z76:Z77"/>
    <mergeCell ref="X70:X71"/>
    <mergeCell ref="Z70:Z71"/>
    <mergeCell ref="V72:V73"/>
    <mergeCell ref="X72:X73"/>
    <mergeCell ref="Z72:Z73"/>
  </mergeCells>
  <dataValidations count="1">
    <dataValidation errorStyle="warning" allowBlank="1" showInputMessage="1" showErrorMessage="1" errorTitle="NO MODIFICAR FORMULA" error="no debe cambiar la formula.  No digite nada aquí" sqref="I44:J44 I74:J74 I46:J46 I48:J48 I54:J54 I56:J56 I58:J58 I60:J60 I62:J62 I64:J64 I66:J66 I68:J68 I70:J70 I72:J72 I76:J76 I78:J78 I80:J80 I82:J82 I84:J84 I86:J86 I52:J52 I50:J50"/>
  </dataValidations>
  <printOptions horizontalCentered="1" verticalCentered="1"/>
  <pageMargins left="0.25" right="0.25" top="0.75" bottom="0.75" header="0.3" footer="0.3"/>
  <pageSetup paperSize="8" scale="32" orientation="landscape" r:id="rId1"/>
  <headerFooter alignWithMargins="0"/>
  <rowBreaks count="1" manualBreakCount="1">
    <brk id="93" max="25"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24</vt:i4>
      </vt:variant>
    </vt:vector>
  </HeadingPairs>
  <TitlesOfParts>
    <vt:vector size="44" baseType="lpstr">
      <vt:lpstr>INTEGRA</vt:lpstr>
      <vt:lpstr>Plan_de_Acción_Año</vt:lpstr>
      <vt:lpstr>1.Plan de austeridad</vt:lpstr>
      <vt:lpstr>3.plan instituciona de capacita</vt:lpstr>
      <vt:lpstr>4.Plan de estimulos beneficios</vt:lpstr>
      <vt:lpstr>5.Plan de Bienestar</vt:lpstr>
      <vt:lpstr>6.PETI</vt:lpstr>
      <vt:lpstr>7.gobierno digital</vt:lpstr>
      <vt:lpstr>8.mantenimientodeserviciostecn</vt:lpstr>
      <vt:lpstr>9plan de trabajo SSYT</vt:lpstr>
      <vt:lpstr>9.Actividades</vt:lpstr>
      <vt:lpstr>9.Inspecciones</vt:lpstr>
      <vt:lpstr>9.Capacitacion</vt:lpstr>
      <vt:lpstr>9.Seguimiento PTA</vt:lpstr>
      <vt:lpstr>10.seguridad y privacidad</vt:lpstr>
      <vt:lpstr>11.tratamientoderiesgodeseguri</vt:lpstr>
      <vt:lpstr>12.PINAR</vt:lpstr>
      <vt:lpstr>13.planconservacionypreservacio</vt:lpstr>
      <vt:lpstr>14.EstServicio Ciudadanías 2026</vt:lpstr>
      <vt:lpstr>15.informedeactividades</vt:lpstr>
      <vt:lpstr>'1.Plan de austeridad'!Área_de_impresión</vt:lpstr>
      <vt:lpstr>'10.seguridad y privacidad'!Área_de_impresión</vt:lpstr>
      <vt:lpstr>'11.tratamientoderiesgodeseguri'!Área_de_impresión</vt:lpstr>
      <vt:lpstr>'12.PINAR'!Área_de_impresión</vt:lpstr>
      <vt:lpstr>'13.planconservacionypreservacio'!Área_de_impresión</vt:lpstr>
      <vt:lpstr>'5.Plan de Bienestar'!Área_de_impresión</vt:lpstr>
      <vt:lpstr>'7.gobierno digital'!Área_de_impresión</vt:lpstr>
      <vt:lpstr>'8.mantenimientodeserviciostecn'!Área_de_impresión</vt:lpstr>
      <vt:lpstr>'9.Actividades'!Área_de_impresión</vt:lpstr>
      <vt:lpstr>'9.Capacitacion'!Área_de_impresión</vt:lpstr>
      <vt:lpstr>'9.Inspecciones'!Área_de_impresión</vt:lpstr>
      <vt:lpstr>'9.Seguimiento PTA'!Área_de_impresión</vt:lpstr>
      <vt:lpstr>'9plan de trabajo SSYT'!Área_de_impresión</vt:lpstr>
      <vt:lpstr>INTEGRA!Área_de_impresión</vt:lpstr>
      <vt:lpstr>Plan_de_Acción_Año!Área_de_impresión</vt:lpstr>
      <vt:lpstr>'10.seguridad y privacidad'!Títulos_a_imprimir</vt:lpstr>
      <vt:lpstr>'11.tratamientoderiesgodeseguri'!Títulos_a_imprimir</vt:lpstr>
      <vt:lpstr>'12.PINAR'!Títulos_a_imprimir</vt:lpstr>
      <vt:lpstr>'13.planconservacionypreservacio'!Títulos_a_imprimir</vt:lpstr>
      <vt:lpstr>'7.gobierno digital'!Títulos_a_imprimir</vt:lpstr>
      <vt:lpstr>'8.mantenimientodeserviciostecn'!Títulos_a_imprimir</vt:lpstr>
      <vt:lpstr>'9.Actividades'!Títulos_a_imprimir</vt:lpstr>
      <vt:lpstr>'9.Capacitacion'!Títulos_a_imprimir</vt:lpstr>
      <vt:lpstr>Plan_de_Acción_Año!Títulos_a_imprimir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USR PLA 02</dc:creator>
  <cp:keywords/>
  <dc:description/>
  <cp:lastModifiedBy>USR PLA 05</cp:lastModifiedBy>
  <cp:revision/>
  <cp:lastPrinted>2026-01-28T21:01:02Z</cp:lastPrinted>
  <dcterms:created xsi:type="dcterms:W3CDTF">2025-01-23T13:24:03Z</dcterms:created>
  <dcterms:modified xsi:type="dcterms:W3CDTF">2026-01-28T21:01:10Z</dcterms:modified>
  <cp:category/>
  <cp:contentStatus/>
</cp:coreProperties>
</file>