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64011"/>
  <mc:AlternateContent xmlns:mc="http://schemas.openxmlformats.org/markup-compatibility/2006">
    <mc:Choice Requires="x15">
      <x15ac:absPath xmlns:x15ac="http://schemas.microsoft.com/office/spreadsheetml/2010/11/ac" url="C:\Users\usrpla02\Desktop\PLANEACION  INVEMAR 2023\Plan de Acción 2023\"/>
    </mc:Choice>
  </mc:AlternateContent>
  <bookViews>
    <workbookView xWindow="0" yWindow="0" windowWidth="28800" windowHeight="11430" firstSheet="1" activeTab="1"/>
  </bookViews>
  <sheets>
    <sheet name="Iniciativas Estrategicas" sheetId="46" state="hidden" r:id="rId1"/>
    <sheet name="Integración_PAA" sheetId="21" r:id="rId2"/>
    <sheet name="Plan_de_Acción_Año" sheetId="29" r:id="rId3"/>
    <sheet name="PINAR" sheetId="13" r:id="rId4"/>
    <sheet name="Informe de actividades" sheetId="20" r:id="rId5"/>
    <sheet name="Plan de participación ciudadana" sheetId="23" r:id="rId6"/>
    <sheet name="Plan Capacitación e Incentivos" sheetId="18" r:id="rId7"/>
    <sheet name="PIC" sheetId="45" r:id="rId8"/>
    <sheet name="Plan Incentivos y bienestar" sheetId="16" r:id="rId9"/>
    <sheet name="PSST" sheetId="17" r:id="rId10"/>
    <sheet name="Plan de mantenimiento" sheetId="31" r:id="rId11"/>
    <sheet name="Plan conservación digital" sheetId="15" r:id="rId12"/>
    <sheet name="PAAC" sheetId="3" r:id="rId13"/>
    <sheet name="Riesgos de corrupción" sheetId="48" r:id="rId14"/>
    <sheet name="Racionalización de tramites" sheetId="36" r:id="rId15"/>
    <sheet name="Rendición de cuentas" sheetId="49" r:id="rId16"/>
    <sheet name="Atención al ciudadano" sheetId="50" r:id="rId17"/>
    <sheet name="Transparencia y acceso" sheetId="51" r:id="rId18"/>
    <sheet name="mapa riesgos corrupcion" sheetId="52" r:id="rId19"/>
    <sheet name="Estrategia Conflicto de Interés" sheetId="53" r:id="rId20"/>
    <sheet name="PETI" sheetId="25" r:id="rId21"/>
    <sheet name="Plan de austeridad y Gestión am" sheetId="27" r:id="rId22"/>
    <sheet name="Seguridad_de_Información" sheetId="26" r:id="rId23"/>
    <sheet name="Gobierno digital" sheetId="32" r:id="rId24"/>
    <sheet name="Otras" sheetId="9" state="hidden" r:id="rId25"/>
  </sheets>
  <externalReferences>
    <externalReference r:id="rId26"/>
    <externalReference r:id="rId27"/>
    <externalReference r:id="rId28"/>
  </externalReferences>
  <definedNames>
    <definedName name="_xlnm._FilterDatabase" localSheetId="18" hidden="1">'mapa riesgos corrupcion'!$B$5:$AO$23</definedName>
    <definedName name="_xlnm._FilterDatabase" localSheetId="20" hidden="1">PETI!#REF!</definedName>
    <definedName name="_xlnm._FilterDatabase" localSheetId="3" hidden="1">PINAR!$A$17:$G$18</definedName>
    <definedName name="_xlnm._FilterDatabase" localSheetId="11" hidden="1">'Plan conservación digital'!#REF!</definedName>
    <definedName name="_xlnm._FilterDatabase" localSheetId="8" hidden="1">'Plan Incentivos y bienestar'!#REF!</definedName>
    <definedName name="_xlnm._FilterDatabase" localSheetId="2" hidden="1">Plan_de_Acción_Año!$A$14:$Y$80</definedName>
    <definedName name="_xlnm._FilterDatabase" localSheetId="9" hidden="1">PSST!#REF!</definedName>
    <definedName name="_xlnm._FilterDatabase" localSheetId="22" hidden="1">Seguridad_de_Información!$A$14:$G$14</definedName>
    <definedName name="_Toc26969226" localSheetId="21">'Plan de austeridad y Gestión am'!#REF!</definedName>
    <definedName name="_xlnm.Print_Area" localSheetId="16">'Atención al ciudadano'!$A$1:$H$21</definedName>
    <definedName name="_xlnm.Print_Area" localSheetId="19">'Estrategia Conflicto de Interés'!$A$1:$F$17</definedName>
    <definedName name="_xlnm.Print_Area" localSheetId="4">'Informe de actividades'!$A$1:$L$30</definedName>
    <definedName name="_xlnm.Print_Area" localSheetId="1">Integración_PAA!$A$1:$XFA$69</definedName>
    <definedName name="_xlnm.Print_Area" localSheetId="12">PAAC!$A$1:$O$47</definedName>
    <definedName name="_xlnm.Print_Area" localSheetId="7">PIC!$A$1:$E$51</definedName>
    <definedName name="_xlnm.Print_Area" localSheetId="3">PINAR!$A$1:$H$20</definedName>
    <definedName name="_xlnm.Print_Area" localSheetId="2">Plan_de_Acción_Año!$A$1:$Y$88</definedName>
    <definedName name="_xlnm.Print_Area" localSheetId="9">PSST!$A$1:$AO$233</definedName>
    <definedName name="_xlnm.Print_Area" localSheetId="14">'Racionalización de tramites'!$B$1:$S$21</definedName>
    <definedName name="_xlnm.Print_Area" localSheetId="15">'Rendición de cuentas'!$A$1:$J$19</definedName>
    <definedName name="_xlnm.Print_Area" localSheetId="13">'Riesgos de corrupción'!$A$1:$F$14</definedName>
    <definedName name="_xlnm.Print_Area" localSheetId="17">'Transparencia y acceso'!$A$1:$I$14</definedName>
    <definedName name="_xlnm.Print_Titles" localSheetId="2">Plan_de_Acción_Año!$14:$15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231" i="17" l="1"/>
  <c r="AI231" i="17"/>
  <c r="AG231" i="17"/>
  <c r="AE231" i="17"/>
  <c r="AC231" i="17"/>
  <c r="AA231" i="17"/>
  <c r="Y231" i="17"/>
  <c r="W231" i="17"/>
  <c r="U231" i="17"/>
  <c r="S231" i="17"/>
  <c r="Q231" i="17"/>
  <c r="O231" i="17"/>
  <c r="AM231" i="17" s="1"/>
  <c r="K231" i="17"/>
  <c r="AK230" i="17"/>
  <c r="AK232" i="17" s="1"/>
  <c r="AI230" i="17"/>
  <c r="AI232" i="17" s="1"/>
  <c r="AG230" i="17"/>
  <c r="AG232" i="17" s="1"/>
  <c r="AE230" i="17"/>
  <c r="AE232" i="17" s="1"/>
  <c r="AC230" i="17"/>
  <c r="AC232" i="17" s="1"/>
  <c r="AA230" i="17"/>
  <c r="AA232" i="17" s="1"/>
  <c r="Y230" i="17"/>
  <c r="Y232" i="17" s="1"/>
  <c r="W230" i="17"/>
  <c r="W232" i="17" s="1"/>
  <c r="U230" i="17"/>
  <c r="U232" i="17" s="1"/>
  <c r="S230" i="17"/>
  <c r="S232" i="17" s="1"/>
  <c r="Q230" i="17"/>
  <c r="Q232" i="17" s="1"/>
  <c r="O230" i="17"/>
  <c r="O232" i="17" s="1"/>
  <c r="L230" i="17"/>
  <c r="L231" i="17" s="1"/>
  <c r="K230" i="17"/>
  <c r="AN229" i="17"/>
  <c r="AO229" i="17" s="1"/>
  <c r="AN228" i="17"/>
  <c r="AO228" i="17" s="1"/>
  <c r="AO227" i="17"/>
  <c r="AN227" i="17"/>
  <c r="AO226" i="17"/>
  <c r="AN226" i="17"/>
  <c r="AN225" i="17"/>
  <c r="AO225" i="17" s="1"/>
  <c r="AN224" i="17"/>
  <c r="AO224" i="17" s="1"/>
  <c r="AO223" i="17"/>
  <c r="AN223" i="17"/>
  <c r="AO222" i="17"/>
  <c r="AN222" i="17"/>
  <c r="AN221" i="17"/>
  <c r="AO221" i="17" s="1"/>
  <c r="AN220" i="17"/>
  <c r="AO220" i="17" s="1"/>
  <c r="AO219" i="17"/>
  <c r="AN219" i="17"/>
  <c r="AO218" i="17"/>
  <c r="AN218" i="17"/>
  <c r="AN217" i="17"/>
  <c r="AO217" i="17" s="1"/>
  <c r="AN216" i="17"/>
  <c r="AO216" i="17" s="1"/>
  <c r="AO215" i="17"/>
  <c r="AN215" i="17"/>
  <c r="AO214" i="17"/>
  <c r="AN214" i="17"/>
  <c r="AN213" i="17"/>
  <c r="AO213" i="17" s="1"/>
  <c r="AN212" i="17"/>
  <c r="AO212" i="17" s="1"/>
  <c r="AO211" i="17"/>
  <c r="AN211" i="17"/>
  <c r="AO210" i="17"/>
  <c r="AN210" i="17"/>
  <c r="AN209" i="17"/>
  <c r="AO209" i="17" s="1"/>
  <c r="AN208" i="17"/>
  <c r="AO208" i="17" s="1"/>
  <c r="AO207" i="17"/>
  <c r="AN207" i="17"/>
  <c r="AO206" i="17"/>
  <c r="AN206" i="17"/>
  <c r="AN204" i="17"/>
  <c r="AO204" i="17" s="1"/>
  <c r="AM204" i="17"/>
  <c r="AM203" i="17"/>
  <c r="AM202" i="17"/>
  <c r="AN202" i="17" s="1"/>
  <c r="AA193" i="17"/>
  <c r="Y193" i="17"/>
  <c r="Y194" i="17" s="1"/>
  <c r="Y195" i="17" s="1"/>
  <c r="W193" i="17"/>
  <c r="U193" i="17"/>
  <c r="S193" i="17"/>
  <c r="Q193" i="17"/>
  <c r="O193" i="17"/>
  <c r="M193" i="17"/>
  <c r="M194" i="17" s="1"/>
  <c r="M195" i="17" s="1"/>
  <c r="K193" i="17"/>
  <c r="I193" i="17"/>
  <c r="I194" i="17" s="1"/>
  <c r="I195" i="17" s="1"/>
  <c r="G193" i="17"/>
  <c r="E193" i="17"/>
  <c r="AD192" i="17"/>
  <c r="AA192" i="17"/>
  <c r="Y192" i="17"/>
  <c r="W192" i="17"/>
  <c r="U192" i="17"/>
  <c r="S192" i="17"/>
  <c r="Q192" i="17"/>
  <c r="O192" i="17"/>
  <c r="O194" i="17" s="1"/>
  <c r="O195" i="17" s="1"/>
  <c r="M192" i="17"/>
  <c r="K192" i="17"/>
  <c r="I192" i="17"/>
  <c r="G192" i="17"/>
  <c r="E192" i="17"/>
  <c r="AD191" i="17"/>
  <c r="AD190" i="17"/>
  <c r="AD189" i="17"/>
  <c r="AD188" i="17"/>
  <c r="AD187" i="17"/>
  <c r="AD186" i="17"/>
  <c r="AD185" i="17"/>
  <c r="AD184" i="17"/>
  <c r="AD183" i="17"/>
  <c r="AD182" i="17"/>
  <c r="AD181" i="17"/>
  <c r="AD180" i="17"/>
  <c r="AD179" i="17"/>
  <c r="AD178" i="17"/>
  <c r="AD177" i="17"/>
  <c r="AD176" i="17"/>
  <c r="AD175" i="17"/>
  <c r="AD174" i="17"/>
  <c r="AD173" i="17"/>
  <c r="AF163" i="17"/>
  <c r="AD163" i="17"/>
  <c r="AB163" i="17"/>
  <c r="Z163" i="17"/>
  <c r="Z164" i="17" s="1"/>
  <c r="Z165" i="17" s="1"/>
  <c r="X163" i="17"/>
  <c r="V163" i="17"/>
  <c r="T163" i="17"/>
  <c r="R163" i="17"/>
  <c r="P163" i="17"/>
  <c r="N163" i="17"/>
  <c r="L163" i="17"/>
  <c r="J163" i="17"/>
  <c r="AI162" i="17"/>
  <c r="AF162" i="17"/>
  <c r="AD162" i="17"/>
  <c r="AB162" i="17"/>
  <c r="Z162" i="17"/>
  <c r="X162" i="17"/>
  <c r="V162" i="17"/>
  <c r="T162" i="17"/>
  <c r="R162" i="17"/>
  <c r="P162" i="17"/>
  <c r="N162" i="17"/>
  <c r="L162" i="17"/>
  <c r="J162" i="17"/>
  <c r="AI161" i="17"/>
  <c r="AI160" i="17"/>
  <c r="AI159" i="17"/>
  <c r="AI158" i="17"/>
  <c r="AI157" i="17"/>
  <c r="AI156" i="17"/>
  <c r="AI155" i="17"/>
  <c r="AI154" i="17"/>
  <c r="AI153" i="17"/>
  <c r="AI152" i="17"/>
  <c r="AI151" i="17"/>
  <c r="AI150" i="17"/>
  <c r="AI149" i="17"/>
  <c r="AI148" i="17"/>
  <c r="AI147" i="17"/>
  <c r="AI146" i="17"/>
  <c r="AI145" i="17"/>
  <c r="AI144" i="17"/>
  <c r="AI143" i="17"/>
  <c r="AI142" i="17"/>
  <c r="AI141" i="17"/>
  <c r="AI140" i="17"/>
  <c r="AI139" i="17"/>
  <c r="AI138" i="17"/>
  <c r="AI137" i="17"/>
  <c r="AI136" i="17"/>
  <c r="AI135" i="17"/>
  <c r="AI134" i="17"/>
  <c r="AI133" i="17"/>
  <c r="AI132" i="17"/>
  <c r="AI131" i="17"/>
  <c r="AI130" i="17"/>
  <c r="AI129" i="17"/>
  <c r="AI128" i="17"/>
  <c r="AI127" i="17"/>
  <c r="AI126" i="17"/>
  <c r="AI125" i="17"/>
  <c r="AI124" i="17"/>
  <c r="AI123" i="17"/>
  <c r="AI122" i="17"/>
  <c r="AI121" i="17"/>
  <c r="AI120" i="17"/>
  <c r="AI119" i="17"/>
  <c r="AI118" i="17"/>
  <c r="AI117" i="17"/>
  <c r="AI116" i="17"/>
  <c r="AI115" i="17"/>
  <c r="AI114" i="17"/>
  <c r="AI113" i="17"/>
  <c r="AI112" i="17"/>
  <c r="AI111" i="17"/>
  <c r="AI110" i="17"/>
  <c r="AI109" i="17"/>
  <c r="AI108" i="17"/>
  <c r="AI107" i="17"/>
  <c r="AI106" i="17"/>
  <c r="AI105" i="17"/>
  <c r="AI104" i="17"/>
  <c r="AI103" i="17"/>
  <c r="AI102" i="17"/>
  <c r="AI101" i="17"/>
  <c r="AI100" i="17"/>
  <c r="AI99" i="17"/>
  <c r="AI98" i="17"/>
  <c r="AI97" i="17"/>
  <c r="AI96" i="17"/>
  <c r="AI95" i="17"/>
  <c r="AI94" i="17"/>
  <c r="AI93" i="17"/>
  <c r="AI92" i="17"/>
  <c r="AI91" i="17"/>
  <c r="AI90" i="17"/>
  <c r="AI89" i="17"/>
  <c r="AI88" i="17"/>
  <c r="AI87" i="17"/>
  <c r="AI86" i="17"/>
  <c r="AI85" i="17"/>
  <c r="AI84" i="17"/>
  <c r="AI83" i="17"/>
  <c r="AI82" i="17"/>
  <c r="AI81" i="17"/>
  <c r="AI80" i="17"/>
  <c r="AI79" i="17"/>
  <c r="AI78" i="17"/>
  <c r="AI77" i="17"/>
  <c r="AI76" i="17"/>
  <c r="AI75" i="17"/>
  <c r="AI74" i="17"/>
  <c r="AI73" i="17"/>
  <c r="AI72" i="17"/>
  <c r="AI71" i="17"/>
  <c r="AI70" i="17"/>
  <c r="AI69" i="17"/>
  <c r="AI68" i="17"/>
  <c r="AI67" i="17"/>
  <c r="AI66" i="17"/>
  <c r="AI65" i="17"/>
  <c r="AI64" i="17"/>
  <c r="AI63" i="17"/>
  <c r="AI62" i="17"/>
  <c r="AI61" i="17"/>
  <c r="AI60" i="17"/>
  <c r="AI59" i="17"/>
  <c r="AI58" i="17"/>
  <c r="AI57" i="17"/>
  <c r="AI56" i="17"/>
  <c r="AI55" i="17"/>
  <c r="AI54" i="17"/>
  <c r="AI53" i="17"/>
  <c r="AI52" i="17"/>
  <c r="AI51" i="17"/>
  <c r="AI50" i="17"/>
  <c r="AI49" i="17"/>
  <c r="AI48" i="17"/>
  <c r="AI47" i="17"/>
  <c r="AI46" i="17"/>
  <c r="AI45" i="17"/>
  <c r="AI44" i="17"/>
  <c r="AI43" i="17"/>
  <c r="AI42" i="17"/>
  <c r="AI41" i="17"/>
  <c r="AI40" i="17"/>
  <c r="AI39" i="17"/>
  <c r="AI38" i="17"/>
  <c r="AI37" i="17"/>
  <c r="AI36" i="17"/>
  <c r="AI35" i="17"/>
  <c r="AI34" i="17"/>
  <c r="AI33" i="17"/>
  <c r="AI32" i="17"/>
  <c r="AO202" i="17" l="1"/>
  <c r="AN230" i="17"/>
  <c r="AO230" i="17" s="1"/>
  <c r="AM230" i="17"/>
  <c r="AM232" i="17" s="1"/>
  <c r="AN232" i="17" s="1"/>
  <c r="J164" i="17"/>
  <c r="J165" i="17" s="1"/>
  <c r="L164" i="17"/>
  <c r="L165" i="17" s="1"/>
  <c r="AB164" i="17"/>
  <c r="AB165" i="17" s="1"/>
  <c r="N164" i="17"/>
  <c r="N165" i="17" s="1"/>
  <c r="AD164" i="17"/>
  <c r="AD165" i="17" s="1"/>
  <c r="Q194" i="17"/>
  <c r="Q195" i="17" s="1"/>
  <c r="P164" i="17"/>
  <c r="P165" i="17" s="1"/>
  <c r="AF164" i="17"/>
  <c r="AF165" i="17" s="1"/>
  <c r="S194" i="17"/>
  <c r="S195" i="17" s="1"/>
  <c r="R164" i="17"/>
  <c r="R165" i="17" s="1"/>
  <c r="E194" i="17"/>
  <c r="E195" i="17" s="1"/>
  <c r="U194" i="17"/>
  <c r="U195" i="17" s="1"/>
  <c r="T164" i="17"/>
  <c r="T165" i="17" s="1"/>
  <c r="G194" i="17"/>
  <c r="G195" i="17" s="1"/>
  <c r="W194" i="17"/>
  <c r="W195" i="17" s="1"/>
  <c r="V164" i="17"/>
  <c r="V165" i="17" s="1"/>
  <c r="X164" i="17"/>
  <c r="X165" i="17" s="1"/>
  <c r="K194" i="17"/>
  <c r="K195" i="17" s="1"/>
  <c r="AA194" i="17"/>
  <c r="AA195" i="17" s="1"/>
  <c r="K53" i="31" l="1"/>
  <c r="K51" i="31"/>
  <c r="K49" i="31"/>
  <c r="K47" i="31"/>
  <c r="K45" i="31"/>
  <c r="K43" i="31"/>
  <c r="K41" i="31"/>
  <c r="K39" i="31"/>
  <c r="K37" i="31"/>
  <c r="K35" i="31"/>
  <c r="K33" i="31"/>
  <c r="K31" i="31"/>
  <c r="K29" i="31"/>
  <c r="K27" i="31"/>
  <c r="K25" i="31"/>
  <c r="K23" i="31"/>
  <c r="K21" i="31"/>
  <c r="K19" i="31"/>
  <c r="K17" i="31"/>
  <c r="K15" i="31"/>
  <c r="K13" i="31"/>
  <c r="L80" i="29"/>
</calcChain>
</file>

<file path=xl/comments1.xml><?xml version="1.0" encoding="utf-8"?>
<comments xmlns="http://schemas.openxmlformats.org/spreadsheetml/2006/main">
  <authors>
    <author>USR PEC COORD</author>
  </authors>
  <commentList>
    <comment ref="B14" authorId="0" shapeId="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authors>
    <author>usrcoord pec</author>
  </authors>
  <commentList>
    <comment ref="B15" authorId="0" shapeId="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authors>
    <author>Dell</author>
    <author>USR STA JEFE</author>
    <author>Maria Fernanda Herrera Yepes</author>
  </authors>
  <commentList>
    <comment ref="C29" authorId="0" shapeId="0">
      <text>
        <r>
          <rPr>
            <b/>
            <sz val="9"/>
            <color indexed="81"/>
            <rFont val="Tahoma"/>
            <family val="2"/>
          </rPr>
          <t>María Herrera:</t>
        </r>
        <r>
          <rPr>
            <sz val="9"/>
            <color indexed="81"/>
            <rFont val="Tahoma"/>
            <family val="2"/>
          </rPr>
          <t xml:space="preserve">
1. Implementar sistemas de tratamiento para los riesgos significativos, que aporten a disminuir la probabilidad de ocurrencia y las consecuencias.
2. Cumplir con al menos el 90% del plan de trabajo anual del SG-SSTA programado para el año 2021
3. Lograr la disminución en la ocurrencia y severidad de los accidentes laborales con respecto al año inmediatamente anterior
4. Garantizar el cumplimiento de los requisitos legales en materia de seguridad, salud en el trabajo y ambiente que apliquen al Instituto.
5. Disminuir o mantener el consumo de KW per cápita (cada trabajador vinculado)
6. Disminuir o mantener el consumo en metros cúbicos de agua per cápita (cada trabajador vinculado)
7. Promover el mejoramiento continuo del sistema de gestión de seguridad y salud en el trabajo en el Instituto, para fomentar el cumplimiento de las exigencias legales
8. Interiorizar en los trabajadores del Instituto la Directriz de Prevención y Control de la Farmacodependencia, el alcoholismo y el tabaquismo 
9. Promover la responsabilidad social con los grupos de interés.
</t>
        </r>
      </text>
    </comment>
    <comment ref="F44" authorId="0" shapeId="0">
      <text>
        <r>
          <rPr>
            <b/>
            <sz val="9"/>
            <color indexed="81"/>
            <rFont val="Tahoma"/>
            <family val="2"/>
          </rPr>
          <t>María Herrera:</t>
        </r>
        <r>
          <rPr>
            <sz val="9"/>
            <color indexed="81"/>
            <rFont val="Tahoma"/>
            <family val="2"/>
          </rPr>
          <t xml:space="preserve">
- Examen Médico Ocupacional (énfasis: rinoscopia, orofaringe y dermatológico).
- Hemograma con recuento de reticulocitos
- Acido fórmico en orina.
- Creatinina.
- Radiografía de senos paranasales.
- Optometría</t>
        </r>
      </text>
    </comment>
    <comment ref="F49" authorId="1" shapeId="0">
      <text>
        <r>
          <rPr>
            <b/>
            <sz val="9"/>
            <color indexed="81"/>
            <rFont val="Tahoma"/>
            <family val="2"/>
          </rPr>
          <t>USR STA JEFE:</t>
        </r>
        <r>
          <rPr>
            <sz val="9"/>
            <color indexed="81"/>
            <rFont val="Tahoma"/>
            <family val="2"/>
          </rPr>
          <t xml:space="preserve">
Revisar instructivo con el personal y definir su viabilidad.
Comunicar la necesidad de capacitar al personal en trabajo en alturas
Adquisición de equipos de seguridad que sean requeridos para el desarrollo de la tarea</t>
        </r>
      </text>
    </comment>
    <comment ref="F52" authorId="1" shapeId="0">
      <text>
        <r>
          <rPr>
            <b/>
            <sz val="9"/>
            <color indexed="81"/>
            <rFont val="Tahoma"/>
            <family val="2"/>
          </rPr>
          <t>USR STA JEFE:</t>
        </r>
        <r>
          <rPr>
            <sz val="9"/>
            <color indexed="81"/>
            <rFont val="Tahoma"/>
            <family val="2"/>
          </rPr>
          <t xml:space="preserve">
Torre de control en Punta Betín o escenario de cambio de luminarias en canchas</t>
        </r>
      </text>
    </comment>
    <comment ref="F88" authorId="1" shapeId="0">
      <text>
        <r>
          <rPr>
            <b/>
            <sz val="9"/>
            <color indexed="81"/>
            <rFont val="Tahoma"/>
            <family val="2"/>
          </rPr>
          <t>USR STA JEFE:</t>
        </r>
        <r>
          <rPr>
            <sz val="9"/>
            <color indexed="81"/>
            <rFont val="Tahoma"/>
            <family val="2"/>
          </rPr>
          <t xml:space="preserve">
Son las contempladas en el SVE Cardiovascular (tamizajes de IMC y TA) y las realizadas en el día de la seguridad</t>
        </r>
      </text>
    </comment>
    <comment ref="F109" authorId="1" shapeId="0">
      <text>
        <r>
          <rPr>
            <b/>
            <sz val="9"/>
            <color indexed="81"/>
            <rFont val="Tahoma"/>
            <family val="2"/>
          </rPr>
          <t>USR STA JEFE:</t>
        </r>
        <r>
          <rPr>
            <sz val="9"/>
            <color indexed="81"/>
            <rFont val="Tahoma"/>
            <family val="2"/>
          </rPr>
          <t xml:space="preserve">
Acompañamiento por nutricionista - Control de Hábitos Nutricionales para personal expuesto a sobrepeso y obesidad</t>
        </r>
      </text>
    </comment>
    <comment ref="F111" authorId="1" shapeId="0">
      <text>
        <r>
          <rPr>
            <b/>
            <sz val="9"/>
            <color indexed="81"/>
            <rFont val="Tahoma"/>
            <family val="2"/>
          </rPr>
          <t>USR STA JEFE:</t>
        </r>
        <r>
          <rPr>
            <sz val="9"/>
            <color indexed="81"/>
            <rFont val="Tahoma"/>
            <family val="2"/>
          </rPr>
          <t xml:space="preserve">
Comprende el referido en la fila 27/138 y 55 del presente archivo.</t>
        </r>
      </text>
    </comment>
    <comment ref="B175" authorId="1" shapeId="0">
      <text>
        <r>
          <rPr>
            <b/>
            <sz val="9"/>
            <color indexed="81"/>
            <rFont val="Tahoma"/>
            <family val="2"/>
          </rPr>
          <t>USR STA JEFE:</t>
        </r>
        <r>
          <rPr>
            <sz val="9"/>
            <color indexed="81"/>
            <rFont val="Tahoma"/>
            <family val="2"/>
          </rPr>
          <t xml:space="preserve">
Laboratorios, museo, almacenes, bodega, UNAL</t>
        </r>
      </text>
    </comment>
    <comment ref="B180" authorId="1" shapeId="0">
      <text>
        <r>
          <rPr>
            <b/>
            <sz val="9"/>
            <color indexed="81"/>
            <rFont val="Tahoma"/>
            <family val="2"/>
          </rPr>
          <t>USR STA JEFE:</t>
        </r>
        <r>
          <rPr>
            <sz val="9"/>
            <color indexed="81"/>
            <rFont val="Tahoma"/>
            <family val="2"/>
          </rPr>
          <t xml:space="preserve">
Laboratorios, museo, almacenes, bodega, UNAL</t>
        </r>
      </text>
    </comment>
    <comment ref="J201" authorId="2" shapeId="0">
      <text>
        <r>
          <rPr>
            <b/>
            <sz val="9"/>
            <color indexed="81"/>
            <rFont val="Tahoma"/>
            <family val="2"/>
          </rPr>
          <t>María Fernanda Herrera Yepes:</t>
        </r>
        <r>
          <rPr>
            <sz val="9"/>
            <color indexed="81"/>
            <rFont val="Tahoma"/>
            <family val="2"/>
          </rPr>
          <t xml:space="preserve">
Registrar el valor del resultado obtenido en el año de evaluación.</t>
        </r>
      </text>
    </comment>
  </commentList>
</comments>
</file>

<file path=xl/comments4.xml><?xml version="1.0" encoding="utf-8"?>
<comments xmlns="http://schemas.openxmlformats.org/spreadsheetml/2006/main">
  <authors>
    <author>Gladys Ramirez</author>
    <author>usrpec</author>
  </authors>
  <commentList>
    <comment ref="D12" authorId="0" shapeId="0">
      <text>
        <r>
          <rPr>
            <sz val="24"/>
            <color indexed="81"/>
            <rFont val="Tahoma"/>
            <family val="2"/>
          </rPr>
          <t xml:space="preserve">Registre los resultados o productos que obtendrá con la ejecución del objetivo
</t>
        </r>
      </text>
    </comment>
    <comment ref="F12" authorId="1" shapeId="0">
      <text>
        <r>
          <rPr>
            <sz val="24"/>
            <color indexed="81"/>
            <rFont val="Tahoma"/>
            <family val="2"/>
          </rPr>
          <t>Utilice tantas filas como requiera</t>
        </r>
      </text>
    </comment>
  </commentList>
</comments>
</file>

<file path=xl/comments5.xml><?xml version="1.0" encoding="utf-8"?>
<comments xmlns="http://schemas.openxmlformats.org/spreadsheetml/2006/main">
  <authors>
    <author>usrpec</author>
  </authors>
  <commentList>
    <comment ref="C16" authorId="0" shapeId="0">
      <text>
        <r>
          <rPr>
            <sz val="24"/>
            <color indexed="81"/>
            <rFont val="Tahoma"/>
            <family val="2"/>
          </rPr>
          <t>Utilice tantas filas como requiera</t>
        </r>
      </text>
    </comment>
  </commentList>
</comments>
</file>

<file path=xl/comments6.xml><?xml version="1.0" encoding="utf-8"?>
<comments xmlns="http://schemas.openxmlformats.org/spreadsheetml/2006/main">
  <authors>
    <author>USR PLA COORD</author>
  </authors>
  <commentList>
    <comment ref="C8" authorId="0" shapeId="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9" authorId="0" shapeId="0">
      <text>
        <r>
          <rPr>
            <sz val="9"/>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C12" authorId="0" shapeId="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16" authorId="0" shapeId="0">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17" authorId="0" shapeId="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comments7.xml><?xml version="1.0" encoding="utf-8"?>
<comments xmlns="http://schemas.openxmlformats.org/spreadsheetml/2006/main">
  <authors>
    <author>Rosa Valentina Aceros Garcia</author>
    <author>usrcoord pec</author>
  </authors>
  <commentList>
    <comment ref="D6" authorId="0" shapeId="0">
      <text>
        <r>
          <rPr>
            <sz val="9"/>
            <color indexed="81"/>
            <rFont val="Tahoma"/>
            <family val="2"/>
          </rPr>
          <t>Precise los objetivos que la entidad desea lograr en la vigencia y Enuncie una a una las actividades que se realizarán  al logro de cada objetivo planteado.</t>
        </r>
      </text>
    </comment>
    <comment ref="C7"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8"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9" authorId="1" shapeId="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1"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8.xml><?xml version="1.0" encoding="utf-8"?>
<comments xmlns="http://schemas.openxmlformats.org/spreadsheetml/2006/main">
  <authors>
    <author>Gladys Ramirez</author>
    <author>usrpec</author>
  </authors>
  <commentList>
    <comment ref="D101" authorId="0" shapeId="0">
      <text>
        <r>
          <rPr>
            <sz val="24"/>
            <color indexed="81"/>
            <rFont val="Tahoma"/>
            <family val="2"/>
          </rPr>
          <t xml:space="preserve">Registre los resultados o productos que obtendrá con la ejecución del objetivo
</t>
        </r>
      </text>
    </comment>
    <comment ref="F101" authorId="1" shapeId="0">
      <text>
        <r>
          <rPr>
            <sz val="24"/>
            <color indexed="81"/>
            <rFont val="Tahoma"/>
            <family val="2"/>
          </rPr>
          <t>Utilice tantas filas como requiera</t>
        </r>
      </text>
    </comment>
  </commentList>
</comments>
</file>

<file path=xl/sharedStrings.xml><?xml version="1.0" encoding="utf-8"?>
<sst xmlns="http://schemas.openxmlformats.org/spreadsheetml/2006/main" count="2628" uniqueCount="1382">
  <si>
    <t>Fecha Inicio</t>
  </si>
  <si>
    <t>Fecha Fin</t>
  </si>
  <si>
    <t>Política de Gestión y Desempeño</t>
  </si>
  <si>
    <t>PLAN INSTITUCIONAL DE ARCHIVOS - PINAR</t>
  </si>
  <si>
    <t>PLAN DE SEGURIDAD Y PRIVACIDAD DE LA INFORMACIÓN</t>
  </si>
  <si>
    <t xml:space="preserve"> </t>
  </si>
  <si>
    <t xml:space="preserve">Responsable de ejecutar tarea </t>
  </si>
  <si>
    <t>Área Organizativa o Dependencia</t>
  </si>
  <si>
    <t>Fuente de Financiación 
(Inversión, Funcionamiento, otros)</t>
  </si>
  <si>
    <t>Articulación Planeación Estratégica Institucional (Objetivo Estratégico)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</si>
  <si>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</si>
  <si>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</si>
  <si>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</si>
  <si>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</si>
  <si>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</si>
  <si>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</si>
  <si>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</si>
  <si>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</si>
  <si>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</si>
  <si>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t xml:space="preserve">Responsable </t>
  </si>
  <si>
    <t>Área responsable</t>
  </si>
  <si>
    <t>Proceso</t>
  </si>
  <si>
    <t>Estratégico</t>
  </si>
  <si>
    <t>Auditoría interna</t>
  </si>
  <si>
    <t>Auditor interno</t>
  </si>
  <si>
    <t>No aplica</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</si>
  <si>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</si>
  <si>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</si>
  <si>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</si>
  <si>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</si>
  <si>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</si>
  <si>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</si>
  <si>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</si>
  <si>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Coordinación de Planeación</t>
  </si>
  <si>
    <t>Coordinadora de Planeación</t>
  </si>
  <si>
    <t>Mantener al día los requerimientos del Sistema de Gestión a cargo de planeación</t>
  </si>
  <si>
    <t>Archivo y Correspondencia</t>
  </si>
  <si>
    <t>Grupo Financiero</t>
  </si>
  <si>
    <t>Grupo Gestión Contractual</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</si>
  <si>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</si>
  <si>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</si>
  <si>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</si>
  <si>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 Grupo Financiero</t>
  </si>
  <si>
    <t>Realizar apoyo administrativo dentro del Grupo GSG para contribuir al logro de los objetivos generales de la SRA</t>
  </si>
  <si>
    <t>Grupo Sistemas y Telemática</t>
  </si>
  <si>
    <t>Grupo Talento humano</t>
  </si>
  <si>
    <t>Coordinadora Grupo Talento humano</t>
  </si>
  <si>
    <t>Coordinador Grupo Sistemas y Telemática</t>
  </si>
  <si>
    <t>Misional</t>
  </si>
  <si>
    <t>Comunicación científica</t>
  </si>
  <si>
    <t>Jefe de Comunicación científica</t>
  </si>
  <si>
    <t>Subdirección administrativa</t>
  </si>
  <si>
    <t>Subdirectora administrativa</t>
  </si>
  <si>
    <t>Optimizar los procesos de la gestión administrativa.</t>
  </si>
  <si>
    <t>Aumentar el conocimiento científico marino y costero para el desarrollo sostenible de Colombia.</t>
  </si>
  <si>
    <t>Dirección general</t>
  </si>
  <si>
    <t>Director general</t>
  </si>
  <si>
    <t>Ampliar el conocimiento científico acerca del entorno biofísico y socioeconómico de las zonas marinas y costera.</t>
  </si>
  <si>
    <t>Aumentar las capacidades científicas y técnicas para producción de información marina  y costera.</t>
  </si>
  <si>
    <t xml:space="preserve">Comunicar la información ambiental marina y costera de forma interoperable y accesible
</t>
  </si>
  <si>
    <t xml:space="preserve">Coordinación Investigación e información para gestión marina y costera </t>
  </si>
  <si>
    <t>Jefe Análisis de Información para Planificación</t>
  </si>
  <si>
    <t>Optimizar los repositorios de datos orientándolos hacia la mejora en la difusión de productos de información.</t>
  </si>
  <si>
    <t xml:space="preserve">
Perfeccionar el levantamiento y procesamiento de información marina y costera apuntando a la certificación de su calidad estadística.
</t>
  </si>
  <si>
    <t>Desarrollar estrategias gubernamentales</t>
  </si>
  <si>
    <t>Nombre de la actividad</t>
  </si>
  <si>
    <t>http://www.invemar.org.co/inf-actividades</t>
  </si>
  <si>
    <t>Coordinador Grupo Sistemas y Telemática
Auxiliar (SYT)</t>
  </si>
  <si>
    <t>Coordinación de Comunicaciones</t>
  </si>
  <si>
    <t>Subcomponente/procesos</t>
  </si>
  <si>
    <t>Meta o producto</t>
  </si>
  <si>
    <t>Responsable</t>
  </si>
  <si>
    <t>Fecha programada</t>
  </si>
  <si>
    <t>Construcción del mapa de riesgos de corrupción</t>
  </si>
  <si>
    <t>Coordinadora PLA</t>
  </si>
  <si>
    <t>Consulta y divulgación</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</si>
  <si>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</si>
  <si>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</si>
  <si>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</si>
  <si>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</si>
  <si>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</si>
  <si>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Seguimiento</t>
  </si>
  <si>
    <t>Realizar el seguimiento al mapa de riesgos de corrupción</t>
  </si>
  <si>
    <t>Reporte de seguimiento al  mapa riesgos corrupción publicado en la web</t>
  </si>
  <si>
    <t>Auditora Interna</t>
  </si>
  <si>
    <t xml:space="preserve">Subcomponente </t>
  </si>
  <si>
    <t>1.1</t>
  </si>
  <si>
    <t>CMC</t>
  </si>
  <si>
    <t>1.2</t>
  </si>
  <si>
    <t>Actualización del link noticias con las actividades desarrolladas por el área misional</t>
  </si>
  <si>
    <t>Noticias actualizadas en la página web y redes sociales</t>
  </si>
  <si>
    <t>2.1</t>
  </si>
  <si>
    <t>2.2</t>
  </si>
  <si>
    <t>2.3</t>
  </si>
  <si>
    <t>3.1</t>
  </si>
  <si>
    <t>4.1</t>
  </si>
  <si>
    <t>Informe publicado</t>
  </si>
  <si>
    <t xml:space="preserve">2 Actividades de sensibilización al personal vinculado laboralmente </t>
  </si>
  <si>
    <t>5.1</t>
  </si>
  <si>
    <t>Indicadores</t>
  </si>
  <si>
    <t>LABSIS</t>
  </si>
  <si>
    <t>SYT</t>
  </si>
  <si>
    <t xml:space="preserve">AYC </t>
  </si>
  <si>
    <t>3.2</t>
  </si>
  <si>
    <t>3.3</t>
  </si>
  <si>
    <t>5.2</t>
  </si>
  <si>
    <t>Informe trimestral del sistema integrado de atención al ciudadano</t>
  </si>
  <si>
    <t>Informe trimestral</t>
  </si>
  <si>
    <t>1.3</t>
  </si>
  <si>
    <t>Indicador</t>
  </si>
  <si>
    <t>Moderado</t>
  </si>
  <si>
    <t>Profesional de Apoyo Comunicaciones</t>
  </si>
  <si>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</si>
  <si>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</si>
  <si>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</si>
  <si>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</si>
  <si>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</si>
  <si>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</si>
  <si>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</si>
  <si>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</si>
  <si>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</si>
  <si>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</si>
  <si>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</si>
  <si>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 xml:space="preserve">
Seguridad Digital</t>
  </si>
  <si>
    <t>Funcionamiento, Inversión</t>
  </si>
  <si>
    <t xml:space="preserve">
Gobierno Digital</t>
  </si>
  <si>
    <t>Minimizar el riesgo que presenta la documentación del archivo central la cual se encuentra inactiva, además de la culminación del proceso de disposición final de algunos documentos.</t>
  </si>
  <si>
    <t>Responsables</t>
  </si>
  <si>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</si>
  <si>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</si>
  <si>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</si>
  <si>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Todos</t>
  </si>
  <si>
    <t>Impacto</t>
  </si>
  <si>
    <t>Total productos comprometidos</t>
  </si>
  <si>
    <t xml:space="preserve">Papelería </t>
  </si>
  <si>
    <t>Informe a STA sobre total resmas tamaño carta y oficio, y tóneres entregados.</t>
  </si>
  <si>
    <t>Profesional de apoyo ambiental /Jefe STA</t>
  </si>
  <si>
    <t>Cumplimiento de actividades en un 80%</t>
  </si>
  <si>
    <t>Servicios Públicos</t>
  </si>
  <si>
    <t xml:space="preserve">Tips o socializaciones realizadas </t>
  </si>
  <si>
    <t>Documentos aprobado por SGC de los subprogramas</t>
  </si>
  <si>
    <t xml:space="preserve">Nómina </t>
  </si>
  <si>
    <t>Viáticos, gastos de viaje y gastos de desplazamiento</t>
  </si>
  <si>
    <t>Reporte de total facturado por concepto de  expedición de tiquetes</t>
  </si>
  <si>
    <t>PORCENTAJE DE AVANCE TOTAL DEL PLAN</t>
  </si>
  <si>
    <t xml:space="preserve">7. DOCUMENTOS DE REFERENCIA </t>
  </si>
  <si>
    <t>8. METAS</t>
  </si>
  <si>
    <t>Meta</t>
  </si>
  <si>
    <t>100% de cumplimiento al seguimiento de las actividades programadas para la vigencia</t>
  </si>
  <si>
    <t>Revisar y actualizar Directriz de Seguridad y Privacidad de la Información.</t>
  </si>
  <si>
    <t>Seguimiento, evaluación y mejora de la seguridad de la información.</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</si>
  <si>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</si>
  <si>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</si>
  <si>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</si>
  <si>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</si>
  <si>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</si>
  <si>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</si>
  <si>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</si>
  <si>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</si>
  <si>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</si>
  <si>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</si>
  <si>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</si>
  <si>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TAL</t>
  </si>
  <si>
    <t>Realización del curso de integridad, transparencia y lucha contra la corrupción</t>
  </si>
  <si>
    <t>Seguimiento y evaluación</t>
  </si>
  <si>
    <t>Declaración de bienes, rentas y conflictos de intereses Ley 2013 de 2019</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</si>
  <si>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</si>
  <si>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Administrativo</t>
  </si>
  <si>
    <t>Cumplir con los compromisos establecidos en el Modelo Integrado de Gestión - MIGO: Enfoque para la gestión (indicadores)</t>
  </si>
  <si>
    <t>Operar, mantener y equipar las instalaciones de la infraestructura física de las sedes institucionales</t>
  </si>
  <si>
    <t>Operar y mantener los equipos de transporte terrestre y marítimo</t>
  </si>
  <si>
    <t>Planeación y adecuación tecnológica</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</si>
  <si>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</si>
  <si>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</si>
  <si>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</si>
  <si>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 xml:space="preserve">Mejorar y modernizar las condiciones de la infraestructura física y tecnológica del Invemar.
</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</si>
  <si>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</si>
  <si>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</si>
  <si>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Planificar, dirigir y supervisar la gestión eficiente y oportuna de las áreas que conforman el área (función 8 en el manual de funciones CMC)</t>
  </si>
  <si>
    <t>No</t>
  </si>
  <si>
    <t xml:space="preserve">                   PLAN DE SEGURIDAD, SALUD EN EL TRABAJO Y AMBIENTE</t>
  </si>
  <si>
    <t>Realizar monitoreo de los avances de cumplimiento de los indicadores de seguridad establecidos en el Sistema Kawak.</t>
  </si>
  <si>
    <t>Revisar y actualizar Manual de Lineamientos de Seguridad y Privacidad de la Información.</t>
  </si>
  <si>
    <t>Actualizar Plan de Control Operacional de la Seguridad de la información.</t>
  </si>
  <si>
    <t>Mantener actualizada la documentación relacionada con la Política de Gobierno Digital.</t>
  </si>
  <si>
    <t>PLAN DE GOBIERNO DIGITAL</t>
  </si>
  <si>
    <t xml:space="preserve"> Vehículos y Combustible</t>
  </si>
  <si>
    <t xml:space="preserve">Dar cumplimiento al programa de mantenimiento preventivo de vehículos para garantizar el buen estado de los mismos y el uso eficiente. </t>
  </si>
  <si>
    <t xml:space="preserve">Contar según el “Procedimiento para la identificación, evaluación y valoración de aspectos e impactos ambientales”  con subprogramas de manejo y uso eficiente de agua y energía </t>
  </si>
  <si>
    <t>Reportar periódicamente si se llevó a cabo el pago de horas extras de personal con cargo a los recursos de Funcionamiento o Inversión.</t>
  </si>
  <si>
    <t xml:space="preserve">Llevar informe de los viáticos generados con cargo a funcionamiento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</si>
  <si>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</si>
  <si>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</si>
  <si>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</si>
  <si>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</si>
  <si>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</si>
  <si>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</si>
  <si>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</si>
  <si>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</si>
  <si>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</si>
  <si>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</si>
  <si>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</si>
  <si>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</si>
  <si>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</si>
  <si>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</si>
  <si>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 xml:space="preserve">Registro de solicitudes recibidas vs atendidas </t>
  </si>
  <si>
    <t>Actividad</t>
  </si>
  <si>
    <t>PLAN ANTICORRUPCIÓN Y DE ATENCIÓN AL CIUDADANO
Componente 4: Mecanismos para mejorar la Atención al Ciudadano</t>
  </si>
  <si>
    <t>Lider: COM
Apoyan: JUR/CMC/LABSIS/AYC/SYT</t>
  </si>
  <si>
    <t>PLAN ANTICORRUPCIÓN Y DE ATENCIÓN AL CIUDADANO
Componente 5: Transparencia y acceso a la información</t>
  </si>
  <si>
    <t xml:space="preserve"> Actividades</t>
  </si>
  <si>
    <t>Trabajadores capacitados en Lenguaje Claro</t>
  </si>
  <si>
    <t xml:space="preserve">Lider: COM
Apoyan: JUR/LABSIS/AYC/SYT </t>
  </si>
  <si>
    <t>Probabilidad</t>
  </si>
  <si>
    <t>PLAN DE AUSTERIDAD Y GESTIÓN AMBIENTAL</t>
  </si>
  <si>
    <t>PLAN DE AUSTERIDAD Y GESTIÓN AMBIENTAL+B15:D20</t>
  </si>
  <si>
    <t>Favorecer o permitir el hurto o mal uso de cualquiera de los recursos financieros del Instituto.</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</si>
  <si>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</si>
  <si>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Nombre de la entidad:</t>
  </si>
  <si>
    <t>Orden:</t>
  </si>
  <si>
    <t>Nacional</t>
  </si>
  <si>
    <t>Sector administrativo:</t>
  </si>
  <si>
    <t>Ambiente y Desarrollo Sostenible</t>
  </si>
  <si>
    <t>Año vigencia:</t>
  </si>
  <si>
    <t>Departamento:</t>
  </si>
  <si>
    <t>Magdalena</t>
  </si>
  <si>
    <t/>
  </si>
  <si>
    <t>Municipio:</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</si>
  <si>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</si>
  <si>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</si>
  <si>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</si>
  <si>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</si>
  <si>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</si>
  <si>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</si>
  <si>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</si>
  <si>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</si>
  <si>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</si>
  <si>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</si>
  <si>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</si>
  <si>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</si>
  <si>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</si>
  <si>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</si>
  <si>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Justificación</t>
  </si>
  <si>
    <t>INSTITUTO DE INVESTIGACIONES MARINAS Y COSTERAS "JOSÉ BENITO VIVES" - INVEMAR</t>
  </si>
  <si>
    <t>Santa Marta</t>
  </si>
  <si>
    <t xml:space="preserve">Fortalecer el Sistema de Operaciones Estadísticas nacionales para el seguimiento de la calidad ambiental, salud ecosistémica y uso de recursos marinos y costeros.
</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</si>
  <si>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</si>
  <si>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</si>
  <si>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</si>
  <si>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Política</t>
  </si>
  <si>
    <t>Acciones</t>
  </si>
  <si>
    <t>Gobierno Digital</t>
  </si>
  <si>
    <t>Mantener y mejorar el soporte tecnológico del INVEMAR</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</si>
  <si>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</si>
  <si>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Para ver las actividades programadas para cada uno de los planes, dar clic sobre la punta o en el centro de cada figura</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</si>
  <si>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</si>
  <si>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</si>
  <si>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</si>
  <si>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</si>
  <si>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</si>
  <si>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Liderar el desarrollo de las políticas de gestión y desempeño que le hayan sido delegadas</t>
  </si>
  <si>
    <t>Apoyar y fortalecer la comunicación externa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</si>
  <si>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</si>
  <si>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</si>
  <si>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</si>
  <si>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</si>
  <si>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</si>
  <si>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Implementación de herramientas que den apoyo al cumplimiento de la misión institucional</t>
  </si>
  <si>
    <t>Mantenimiento de sistemas de información y gestión de infraestructura.</t>
  </si>
  <si>
    <t xml:space="preserve">Auditoria y revisión de imagen </t>
  </si>
  <si>
    <t xml:space="preserve">
Jefe de AYC 
Profesional de Apoyo AYC
</t>
  </si>
  <si>
    <t>Elaborar Matriz de riesgos de seguridad y privacidad de la información.</t>
  </si>
  <si>
    <t>Dar cumplimiento a la Pólítica de Gobierno Digital en el marco de las competencias y capacidades del INVEMAR</t>
  </si>
  <si>
    <t>Mantener actualizados y operativos los Otros Procedimientos Administrativos (OPA´s) del sitio web .GOV.CO.</t>
  </si>
  <si>
    <t>Revisión y actualización Guía para la Expedición en línea de documentos laborales del INVEMAR (GI-SYT-6)</t>
  </si>
  <si>
    <t>Revisión y  actualización de la Directriz  de Privacidad, Uso y Derechos de Autor del Portal.</t>
  </si>
  <si>
    <t xml:space="preserve">Revisión y actualización del Manual de Lineamientos para el uso de Internet, Correo y Chat Institucional </t>
  </si>
  <si>
    <t>Descripción</t>
  </si>
  <si>
    <t>Sedes</t>
  </si>
  <si>
    <t>Procesos</t>
  </si>
  <si>
    <t>Causas</t>
  </si>
  <si>
    <t>Riesgo inherente</t>
  </si>
  <si>
    <t>ID</t>
  </si>
  <si>
    <t>Control del anexo A</t>
  </si>
  <si>
    <t>Calificación</t>
  </si>
  <si>
    <t>Riesgo residual</t>
  </si>
  <si>
    <t>Aceptación</t>
  </si>
  <si>
    <t>Fecha límite</t>
  </si>
  <si>
    <t>Mayor</t>
  </si>
  <si>
    <t>Preventivo</t>
  </si>
  <si>
    <t>N/A</t>
  </si>
  <si>
    <t>SANDRA PATRICIA LAVERDE CASTRO</t>
  </si>
  <si>
    <t>Rara vez</t>
  </si>
  <si>
    <t>JESUS ANTONIO GARAY TINOCO</t>
  </si>
  <si>
    <t>Detectivo</t>
  </si>
  <si>
    <t>CATALINA ARTEAGA FLOREZ</t>
  </si>
  <si>
    <t>Improbable</t>
  </si>
  <si>
    <t>Posible</t>
  </si>
  <si>
    <t>RAUL NICOLAS CARRERA VALENCIA</t>
  </si>
  <si>
    <t>RIESGO</t>
  </si>
  <si>
    <t>CONTROLES DEL RIESGO</t>
  </si>
  <si>
    <t>RIESGO RESIDUAL</t>
  </si>
  <si>
    <t>PLANES DE TRATAMIENTO</t>
  </si>
  <si>
    <t>Apoyar a los responsables de los procesos, en el levantamiento del mapa de riesgos de corrupción</t>
  </si>
  <si>
    <t>Subir a la página Web y difundir por redes sociales el Informe de Actividades, en lenguaje claro como una manera de mantener a los ciudadanos enterados de nuestra gestión y logros.</t>
  </si>
  <si>
    <t>Subir a la página Web y difundir por redes sociales El informe del Estado de los Recursos, como una manera de mantener a los ciudadanos enterados de nuestra gestión y logros.</t>
  </si>
  <si>
    <t>Resolver preguntas e inquietudes que se generan a través del chat dispuesto en los eventos en línea</t>
  </si>
  <si>
    <r>
      <rPr>
        <b/>
        <sz val="11"/>
        <color theme="1"/>
        <rFont val="Arial Narrow"/>
        <family val="2"/>
      </rPr>
      <t>Subcomponente 1</t>
    </r>
    <r>
      <rPr>
        <sz val="11"/>
        <color theme="1"/>
        <rFont val="Arial Narrow"/>
        <family val="2"/>
      </rPr>
      <t xml:space="preserve"> 
Planeación Estratégica del servicio al ciudadano</t>
    </r>
  </si>
  <si>
    <r>
      <rPr>
        <b/>
        <sz val="11"/>
        <color theme="1"/>
        <rFont val="Arial Narrow"/>
        <family val="2"/>
      </rPr>
      <t>Subcomponente 2</t>
    </r>
    <r>
      <rPr>
        <sz val="11"/>
        <color theme="1"/>
        <rFont val="Arial Narrow"/>
        <family val="2"/>
      </rPr>
      <t xml:space="preserve">
Fortalecimiento del talento humano al servicio al ciudadano</t>
    </r>
  </si>
  <si>
    <t>Realizar una actividad semestral sobre atención,  servicio al ciudadano y transparencia.</t>
  </si>
  <si>
    <t>Lider: TAL
Apoya: COM</t>
  </si>
  <si>
    <t>Continuar impulsando el entrenamiento de los trabajadores del INVEMAR realizando el curso gratuito de Lenguaje Claro dispuesto en la página de DNP</t>
  </si>
  <si>
    <r>
      <rPr>
        <b/>
        <sz val="11"/>
        <color theme="1"/>
        <rFont val="Arial Narrow"/>
        <family val="2"/>
      </rPr>
      <t xml:space="preserve">Subcomponente 3
</t>
    </r>
    <r>
      <rPr>
        <sz val="11"/>
        <color theme="1"/>
        <rFont val="Arial Narrow"/>
        <family val="2"/>
      </rPr>
      <t>Gestión del relacionamiento con los ciudadanos</t>
    </r>
  </si>
  <si>
    <t>Realizar seguimiento y registro de la información recibida a través de las redes sociales</t>
  </si>
  <si>
    <t>Líder: CMC
Apoya: COM</t>
  </si>
  <si>
    <r>
      <rPr>
        <b/>
        <sz val="11"/>
        <color theme="1"/>
        <rFont val="Arial Narrow"/>
        <family val="2"/>
      </rPr>
      <t xml:space="preserve">Subcomponente 4 
</t>
    </r>
    <r>
      <rPr>
        <sz val="11"/>
        <color theme="1"/>
        <rFont val="Arial Narrow"/>
        <family val="2"/>
      </rPr>
      <t>Conocimiento del servicio al ciudadano</t>
    </r>
  </si>
  <si>
    <t>Realizar informe semestral sobre satisfacción del usuario</t>
  </si>
  <si>
    <t>Dos informes sorbre satisfacción de usuarios presentados en comité</t>
  </si>
  <si>
    <r>
      <rPr>
        <b/>
        <sz val="11"/>
        <color theme="1"/>
        <rFont val="Arial Narrow"/>
        <family val="2"/>
      </rPr>
      <t>Subcomponente 5</t>
    </r>
    <r>
      <rPr>
        <sz val="11"/>
        <color theme="1"/>
        <rFont val="Arial Narrow"/>
        <family val="2"/>
      </rPr>
      <t xml:space="preserve">
Evaluación de gestión y medición de la percepción ciudadana</t>
    </r>
  </si>
  <si>
    <t>Garantizar por parte de cada gestor, el seguimiento para la respuesta oportuna a las inquietudes ciudadanas</t>
  </si>
  <si>
    <t>Informe trimestral, mostrando la oportunidad en las respuestas</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</si>
  <si>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</si>
  <si>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Documento publicado Kawak y página web</t>
  </si>
  <si>
    <t>Revisión y actualización del inventario de activos de información</t>
  </si>
  <si>
    <t>Inventario actualizado y publicado en web</t>
  </si>
  <si>
    <t>3.4</t>
  </si>
  <si>
    <t>Seguimiento y registro de la información recibidas a través del Sistema de integrado atención al ciudadano</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</si>
  <si>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</si>
  <si>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</si>
  <si>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</si>
  <si>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</si>
  <si>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</si>
  <si>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Fechas definidas en la evaluación independiente</t>
  </si>
  <si>
    <t>PLAN DE CONSERVACIÓN DIGITAL</t>
  </si>
  <si>
    <t>Objetivos  específicos</t>
  </si>
  <si>
    <t>Fecha Final</t>
  </si>
  <si>
    <t>Revisión y reempaque de las unidades de conservación (cajas y carpetas), que han sufrido daño o deterioro producto de la manipulación o desgaste a través de los años.</t>
  </si>
  <si>
    <t xml:space="preserve">Monitoreo y Control de Condiciones Ambientales
</t>
  </si>
  <si>
    <t>Inspección y seguimiento trimestrales, al mantenimiento de la infraestructura física de los depósitos de archivo ejecutado por GSG</t>
  </si>
  <si>
    <t>Verificación y seguimiento a las actividades de Saneamiento Ambiental en los archivos de Gestión y Central (limpieza, desinfección, desratización y desinsectación)</t>
  </si>
  <si>
    <t>PLAN DE MANTENIMIENTO DE SERVICIOS TECNOLÓGICOS</t>
  </si>
  <si>
    <t>REDCAM</t>
  </si>
  <si>
    <t>Grupo: Sistemas y Telemática</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</si>
  <si>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</si>
  <si>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</si>
  <si>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</si>
  <si>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</si>
  <si>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FT-PLA-23 diligenciado en sus campos de seguimiento</t>
  </si>
  <si>
    <t>PLAN INSTITUCIONAL DE CAPACITACIÓN -PIC</t>
  </si>
  <si>
    <t>OBJETIVO</t>
  </si>
  <si>
    <t>ALCANCE</t>
  </si>
  <si>
    <t>META</t>
  </si>
  <si>
    <t>Profesional de apoyo ambiental</t>
  </si>
  <si>
    <t>Brigadistas</t>
  </si>
  <si>
    <t>E</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</si>
  <si>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</si>
  <si>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</si>
  <si>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SEGUIMIENTO POR PARTE DEL RESPONSABLE</t>
  </si>
  <si>
    <t>FECHA INICIO</t>
  </si>
  <si>
    <t>FECHA FINALIZACIÓN</t>
  </si>
  <si>
    <t xml:space="preserve">PONDERACIÓN DE CUMPLIMIENTO </t>
  </si>
  <si>
    <t xml:space="preserve">RESPONSABLE DEL CUMPLIMIENTO / RESPONSABLE DEL SEGUIMIENTO </t>
  </si>
  <si>
    <t>EVIDENCIA</t>
  </si>
  <si>
    <t xml:space="preserve">TRIMESTRAL </t>
  </si>
  <si>
    <t xml:space="preserve">Informe entregado a STA / AMBIENTAL </t>
  </si>
  <si>
    <t>Reporte trimestral de uso de vehículos Institucionales</t>
  </si>
  <si>
    <t>Informe por el GSG</t>
  </si>
  <si>
    <t xml:space="preserve">MENSUAL </t>
  </si>
  <si>
    <t xml:space="preserve">Dar cumplimiento al programa de uso correcto de papelas metálicas y política de cero papel </t>
  </si>
  <si>
    <t xml:space="preserve">SEMESTRAL </t>
  </si>
  <si>
    <t>Desarrollar 2 actividades al año  de sensibilización frente al uso correcto de los servicios públicos.</t>
  </si>
  <si>
    <t>UNA VEZ CUMPLIDA LA ACTIVIDAD</t>
  </si>
  <si>
    <t xml:space="preserve">Coord TAL / ADI </t>
  </si>
  <si>
    <t>Informe entregado a 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</si>
  <si>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</si>
  <si>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</si>
  <si>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</si>
  <si>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</si>
  <si>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</si>
  <si>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TUS FINANZAS</t>
  </si>
  <si>
    <t>Pagos de salario durante incapacidad.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</si>
  <si>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</si>
  <si>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</si>
  <si>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</si>
  <si>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TU FORMACIÓN</t>
  </si>
  <si>
    <t>Ärea Misional</t>
  </si>
  <si>
    <t xml:space="preserve">                    PLAN DE ESTÍMULOS Y BENEFICIOS </t>
  </si>
  <si>
    <t xml:space="preserve">                 PLAN ANTICORRUPCIÓN Y DE ATENCIÓN AL CIUDADANO
Componente: Racionalización de Trámites</t>
  </si>
  <si>
    <t xml:space="preserve">PLAN ESTRATÉGICO DE LAS TECNOLOGÍAS 
Y COMUNICACIONES - PETI
</t>
  </si>
  <si>
    <t>PLAN DE PRESERVACIÓN DIGITAL</t>
  </si>
  <si>
    <t>SIAM con contenidos de los resultados de los proyectos de Investigación</t>
  </si>
  <si>
    <t>BPIN 2018011000282</t>
  </si>
  <si>
    <t>PRY-GEZ-002-20 - Ciencia de Datos</t>
  </si>
  <si>
    <t>PRY-GEZ-020-21-CarbonoAzul_SA-</t>
  </si>
  <si>
    <t>PRY-GEZ-001-17 -MAPCO</t>
  </si>
  <si>
    <t>PRY-GEZ-027-21-OIH-CHMLAC</t>
  </si>
  <si>
    <t xml:space="preserve">PRY-BEM-015-21-Seaflower Plus </t>
  </si>
  <si>
    <t>PRY-CAM-007-19 -Restauración Rio Toribio II</t>
  </si>
  <si>
    <t>PRY-GEO-008-21-Innovacion-Playas</t>
  </si>
  <si>
    <t>PRY-GEO-017-21-Agua-Segura</t>
  </si>
  <si>
    <t>PRY-BEM-007-21-Destrezas-Guajira</t>
  </si>
  <si>
    <t>PRY-BEM-016-21 - BID-GBIF Colecciones biológicas</t>
  </si>
  <si>
    <t xml:space="preserve">PRY-BEM-026-21-Crucero Cordillera Beata </t>
  </si>
  <si>
    <t>PRY-BEM-025-21-Fortalecimiento colección de esponjas</t>
  </si>
  <si>
    <t>PRY-BEM-006-21-Semilleros</t>
  </si>
  <si>
    <t>PRY-CAM-014-20-Corpamag 323-2020</t>
  </si>
  <si>
    <t xml:space="preserve">PRY-PLA-018-19- QUIMICA CARBONATOS TOF-OA </t>
  </si>
  <si>
    <t>PRY-GEO-024-21-CARDIQUE EL LAGUITO</t>
  </si>
  <si>
    <t>PRY-GEO-03-22_Corpamag 317_Fase_2022</t>
  </si>
  <si>
    <t>PRY-VAR-001-21-BIO+BIOP</t>
  </si>
  <si>
    <t xml:space="preserve">PRY-VAR-018-21 -CI-RAPFISH </t>
  </si>
  <si>
    <t>PRY-VAR-009-21-RB-Cienaga</t>
  </si>
  <si>
    <t>PRY-VAR-021-21-SocPro4Fish</t>
  </si>
  <si>
    <t>Programa de Auditoria Interna</t>
  </si>
  <si>
    <t>nuevos</t>
  </si>
  <si>
    <t>versión 1</t>
  </si>
  <si>
    <t>PRY-CAM-007-20-Microplasticos CGSM-1-2022</t>
  </si>
  <si>
    <t>Versión 2</t>
  </si>
  <si>
    <t>PRY-BEM-04-22-CHO-OFF5-MSA</t>
  </si>
  <si>
    <t>PRY-BEM-06-22-Crucero Cuenca Pacifico</t>
  </si>
  <si>
    <t xml:space="preserve">PRY-CAM-008-22 - CORPAMAG 199-2022 </t>
  </si>
  <si>
    <t>PRY-CAM-028-21- CRA 0010-2021</t>
  </si>
  <si>
    <t>PRY-CAM-010-22- GEF CREW+ SanAntero</t>
  </si>
  <si>
    <t>PRY-GEO-02-22 -AbE KfW_FASE 1</t>
  </si>
  <si>
    <t>PRY-GEO-07-22_MADS-CC_805</t>
  </si>
  <si>
    <t>PRY-VAR-001-22-ACTINOS 458-21</t>
  </si>
  <si>
    <t xml:space="preserve">PRY-VAR-05-22- BIOSAI III 848-22 </t>
  </si>
  <si>
    <t>PRY-VAR-0012-22-CaboManglares</t>
  </si>
  <si>
    <t>PRY-VAR-009-22- Proyecto Paisajes Sostenibles</t>
  </si>
  <si>
    <t>ES LA DEPENDENCIA CMC</t>
  </si>
  <si>
    <t xml:space="preserve">PRY-GEZ-013-22 -CI-CA-SUCRE </t>
  </si>
  <si>
    <t>PRY-BEM-011-22- GIZ-GUAJIRA</t>
  </si>
  <si>
    <t xml:space="preserve">Plan Anticorrupción y de atención al ciudadano se ajustaron  fechas en el componente  rendición de cuentas </t>
  </si>
  <si>
    <t>Plan Anticorrupción y de atención al ciudadano se ajustaron  fechas en el componente fechas  transparencia y acceso a la información</t>
  </si>
  <si>
    <t>Se incluyeron los siguientes nuevos proyectos:  CHO-OFF5-MSA, Crucero Cuenca Pacifico, CORPAMAG 199-2022 , CRA 0010-2021, GEF CREW+ SanAntero, AbE KfW_FASE 1, MADS-CC_805, ACTINOS 458-21, BIOSAI III 848-22 , CaboManglares, Proyecto Paisajes Sostenibles, CI-CA-SUCRE  y GIZ-GUAJIRA</t>
  </si>
  <si>
    <t>Cambios versión 2</t>
  </si>
  <si>
    <t>Se ajustó Plan de Capacitación de acuerdo con la actualización del Plan de Capacitación INVEMAR 2020-2025 PL-TAL-1</t>
  </si>
  <si>
    <t>COSTO TOTAL</t>
  </si>
  <si>
    <t xml:space="preserve">Se ajustó formula y valores totales del plan de acción </t>
  </si>
  <si>
    <t>NOTA: Para acceder a la información de proyectos de investigación de la vigencia ingrese a traves de link: http://www.invemar.org.co/proyectos , disponible en la pagina de inicio de este archivo (pestaña Intregración_PAA)</t>
  </si>
  <si>
    <t>Elaborador por:</t>
  </si>
  <si>
    <t>Luis Alberto Vergara Palacio</t>
  </si>
  <si>
    <t>Cargo:</t>
  </si>
  <si>
    <t>Profesional de Planeación</t>
  </si>
  <si>
    <t>Revisado por:</t>
  </si>
  <si>
    <t>Dinora Stella Otero Polo</t>
  </si>
  <si>
    <t>Coordinador de Planeación</t>
  </si>
  <si>
    <t>Aprobado por:</t>
  </si>
  <si>
    <t>Director ( E)</t>
  </si>
  <si>
    <t>Fecha de implementación (aplica para copias generadas por la Oficina de Planeación)</t>
  </si>
  <si>
    <t>No.</t>
  </si>
  <si>
    <t>Meta/Actividades/Objetivo específico</t>
  </si>
  <si>
    <t>Aplica para todos los procesos del Invemar</t>
  </si>
  <si>
    <t>ÚLTIMA FECHA DE REVISIÓN:</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</si>
  <si>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</si>
  <si>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</si>
  <si>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</si>
  <si>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</si>
  <si>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</si>
  <si>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</si>
  <si>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</si>
  <si>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REPLANTEADA ( R )</t>
  </si>
  <si>
    <t>SISTEMA /PROGRAMA</t>
  </si>
  <si>
    <t>PRIORITARIO /SVE</t>
  </si>
  <si>
    <t>ACTIVIDAD</t>
  </si>
  <si>
    <t>RECURSOS MÍNIMOS REQUERIDOS PARA EL CUMPLIMIENTO DE LA ACTIVIDAD</t>
  </si>
  <si>
    <t>SEGUIMIENTO</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</si>
  <si>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</si>
  <si>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</si>
  <si>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</si>
  <si>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</si>
  <si>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</si>
  <si>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</si>
  <si>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</si>
  <si>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</si>
  <si>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</si>
  <si>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</si>
  <si>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</si>
  <si>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</si>
  <si>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</si>
  <si>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Actualizar inventario de productos químicos</t>
  </si>
  <si>
    <t>Recurso humano (Personal capacitado), Recursos materiales ( papelería, equipos de computo, medios audiovisuales), Recursos financieros (transporte, refrigerios)</t>
  </si>
  <si>
    <t>P</t>
  </si>
  <si>
    <t>Identificación y rotulación de sustancias químicas de acuerdo a criterios de Sistema Globalmente Armonizado (SGA)</t>
  </si>
  <si>
    <t>Seguimiento a la actualización y disponibilidad de fichas de seguridad en las áreas donde se manipulan y almacenan productos químicos</t>
  </si>
  <si>
    <t>Desarrollo de mediciones higiénica ocupacionales a productos químicos en laboratorios</t>
  </si>
  <si>
    <t>Análisis de exposición a sustancias químicas categorizas como cancerígenas según la IARC</t>
  </si>
  <si>
    <t>Charlas de socialización y sensibilización sobre "Manejo seguro de productos químicos"</t>
  </si>
  <si>
    <t>Actualización del profesiograma con la inclusión de los exámenes médicos ocupacionales para personal expuesto  a productos químicos (conforme a recomendación emitida por medico laboral)</t>
  </si>
  <si>
    <t>Intervención y seguimiento a recomendaciones emitidas en conceptos médicos ocupacionales (Pruebas de espirometría)</t>
  </si>
  <si>
    <t>0 accidentes por trabajos en altura</t>
  </si>
  <si>
    <t>Programa de Trabajo Seguro en el Alturas</t>
  </si>
  <si>
    <t>Verificar el cumplimiento de los requisitos de competencia de entrenamiento de los trabajadores del INVEMAR autorizados para realizar trabajo en altura y de contratistas según objeto del contrato</t>
  </si>
  <si>
    <t>Jefe STA</t>
  </si>
  <si>
    <t>Seguimiento y actualización del listado de personal con aptitud para trabajo en alturas</t>
  </si>
  <si>
    <t>Simulacro de rescate en alturas</t>
  </si>
  <si>
    <t>Seguimiento epidemiológico a aptitud medica para trabajo en alturas</t>
  </si>
  <si>
    <t>0 accidentes por trabajos eléctricos</t>
  </si>
  <si>
    <t>Programa de riesgo eléctrico</t>
  </si>
  <si>
    <t>Revisión procedimientos de riesgo eléctrico de acuerdo con Norma CONTEC</t>
  </si>
  <si>
    <t>Revisión anual de guates dieléctricos por parte del proveedor</t>
  </si>
  <si>
    <t>Charla sobre medidas de seguridad durante el desarrollo de trabajos eléctricos</t>
  </si>
  <si>
    <t>Jefe STA / Profesional de apoyo ambiental</t>
  </si>
  <si>
    <t>0 accidentes por trabajos durante el desarrollo de actividades de buceo</t>
  </si>
  <si>
    <t>Actividades subacuáticas (buceo)</t>
  </si>
  <si>
    <t>Revisión procedimientos PR-CSI-5 Procedimiento seguro para la realización de actividades subacuáticas</t>
  </si>
  <si>
    <t>Charla sobre medidas de seguridad durante el desarrollo de actividades de buceo</t>
  </si>
  <si>
    <t>Gestionar las evaluaciones medico -ocupacional para aptitud de trabajo para actividades de buceo según profesiograma</t>
  </si>
  <si>
    <t>0 muertes relacionadas con accidentes viales</t>
  </si>
  <si>
    <t>Seguridad vial</t>
  </si>
  <si>
    <t>Actualización del PESV de Invemar conforme a lo establecido en la Resolución 40595 de 2022</t>
  </si>
  <si>
    <t>Socialización del PESV actualizado a todo el personal</t>
  </si>
  <si>
    <t>Desarrollo de pruebas de alcoholimetría</t>
  </si>
  <si>
    <t>Seguimiento al diligenciamiento de preoperacionales de vehículos</t>
  </si>
  <si>
    <t>Reunión comité vial</t>
  </si>
  <si>
    <t>Desarrollo de exámenes médicos para el personal con rol de conducción</t>
  </si>
  <si>
    <t>Seguimiento a recomendaciones médicas emitidas en conceptos médicos del personal con rol de conductor</t>
  </si>
  <si>
    <t>Desarrollo de charlas de seguridad vial para los distintos actores viales (Conductor, peatón, pasajero, motociclista y ciclistas)</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</si>
  <si>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</si>
  <si>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</si>
  <si>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</si>
  <si>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</si>
  <si>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</si>
  <si>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Jefe de vinculaciones</t>
  </si>
  <si>
    <t>Charlas preventivas de seguridad sobre contacto con material bilógico y animales vivos</t>
  </si>
  <si>
    <t>Revisar, definir y establecer controles para riesgo con material biológico y animales vivos tanto en oficinas como en salidas de campo</t>
  </si>
  <si>
    <t>Establecer procedimiento operativo en caso de contacto con animales vivos</t>
  </si>
  <si>
    <t>Prevenir casos de enfermedades laborales</t>
  </si>
  <si>
    <t>3, 9</t>
  </si>
  <si>
    <t>Programa de Medicina Preventiva y bienestar</t>
  </si>
  <si>
    <t>Programación de exámenes médicos ocupaciones de ingreso, periódicos y de retiro</t>
  </si>
  <si>
    <t>Jefe STA / Profesional de apoyo ambiental / Vinculaciones</t>
  </si>
  <si>
    <t>Seguimiento  de las recomendaciones y/o remisiones laborales sugeridas en los exámenes medico de ingreso y/o periódicos</t>
  </si>
  <si>
    <t>Establecer perfil biolaboral</t>
  </si>
  <si>
    <t>Solicitar diagnostico de condiciones de salud</t>
  </si>
  <si>
    <t>Intervenir recomendaciones emitidas en el diagnostico de condiciones de salud</t>
  </si>
  <si>
    <t>Seguimientos a estadísticas de ausentismos y morbilidad sentida</t>
  </si>
  <si>
    <t>Seguimiento a boletines de salud publica y cuadros epidemiológicos de la zonas donde se desarrollan labores</t>
  </si>
  <si>
    <t>Desarrollar campañas de prevención  y/o sensibilizaciones sobre Riesgos de Salud Pública</t>
  </si>
  <si>
    <t>0% de casos positivos en pruebas de alcohol y drogas</t>
  </si>
  <si>
    <t>Programa de No alcohol y no drogas</t>
  </si>
  <si>
    <t>Revisión de la directriz de Prevención y control de la farmacodependencia, el alcoholismo y el tabaquismo</t>
  </si>
  <si>
    <t xml:space="preserve">Actualizar procedimiento para el realización  de pruebas de alcohol y drogas </t>
  </si>
  <si>
    <t>Desarrollo aleatorio de pruebas de alcohol</t>
  </si>
  <si>
    <t>Calibración de alcoholímetro</t>
  </si>
  <si>
    <t>0 casos de enfermedad laboral relacionadas con lesiones musculoesqueléticas</t>
  </si>
  <si>
    <t>PVE para la prevención de desordenes musculoesqueléticos</t>
  </si>
  <si>
    <t>Tabulación y análisis de encuesta de morbilidad sentida osteomuscular</t>
  </si>
  <si>
    <t>Divulgación de resultados de  encuesta de morbilidad sentidas osteomuscular al personal</t>
  </si>
  <si>
    <t>Campaña de pausas activas</t>
  </si>
  <si>
    <t>0 casos de enfermedad laboral relacionadas con factores psicosociales</t>
  </si>
  <si>
    <t>3, 4, 9</t>
  </si>
  <si>
    <t>Sistema de Vigilancia de Riesgo Psicosocial</t>
  </si>
  <si>
    <t>Implementación de encuestas de clima laboral</t>
  </si>
  <si>
    <t>Jefe DOR</t>
  </si>
  <si>
    <t>Charlas, tips se sensibilización para prevenir el riesgo psicosocial</t>
  </si>
  <si>
    <t>Jefe STA / Jefe DOR</t>
  </si>
  <si>
    <t xml:space="preserve">Reducir el 30% de los trabajadores con sobrepeso respecto al año anterior </t>
  </si>
  <si>
    <t>Sistema de Vigilancia de Riesgo Cardiovascular y estilos de vida saludable</t>
  </si>
  <si>
    <t>Charlas de sensibilización de estilo de vida saludable</t>
  </si>
  <si>
    <t>Tamizaje de IMC</t>
  </si>
  <si>
    <t>Tamizaje de presión arterial</t>
  </si>
  <si>
    <t>0% de  casos de emergencias sin asistencia oportuna</t>
  </si>
  <si>
    <t>3, 4</t>
  </si>
  <si>
    <t>Plan de emergencias</t>
  </si>
  <si>
    <t>Simulacro de evacuación en las tres sedes</t>
  </si>
  <si>
    <t>Prueba de sirena</t>
  </si>
  <si>
    <t>Jefe operativo de la brigada (Coord. GSG) / Jefe administrativo (Jefe STA)</t>
  </si>
  <si>
    <t>Actualización de Medevac del personal con inclusión del ítem de alergias</t>
  </si>
  <si>
    <t>Socialización de Procedimientos operativos normalizados</t>
  </si>
  <si>
    <t>Elaboración Manual de primeros auxilios</t>
  </si>
  <si>
    <t>Socializar con brigadistas el cronograma de atención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</si>
  <si>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</si>
  <si>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</si>
  <si>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</si>
  <si>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</si>
  <si>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Elaborar plan de trabajo SSTA año 2023</t>
  </si>
  <si>
    <t>Elaborar plan de acción conjunta año 2023 para la ARL</t>
  </si>
  <si>
    <t>Seguimiento objetivos y metas SSTA</t>
  </si>
  <si>
    <t>Evaluación de funciones y responsabilidades SSTA</t>
  </si>
  <si>
    <t>Formulación programa de observación de comportamiento</t>
  </si>
  <si>
    <t xml:space="preserve">Informe de revisión gerencial </t>
  </si>
  <si>
    <t>Seguimiento a acciones en Kawak</t>
  </si>
  <si>
    <t>Registro de indicadores SST en KAWAK</t>
  </si>
  <si>
    <t>Dar tratamiento a las no conformidades resultantes de auditorias interna y externas al SG-SSTA</t>
  </si>
  <si>
    <t>Convocatoria, elección y conformación del COPASST periodo 2023-2025</t>
  </si>
  <si>
    <t>Suministro de información pertinente de SST al COPASST, seguimiento a su funcionamiento y desarrollo de reuniones</t>
  </si>
  <si>
    <t>Convocatoria, elección y conformación del Comité de Convivencia Laboral periodo 2023-2025</t>
  </si>
  <si>
    <t>Seguimiento al funcionamiento de Comité de Convivencia Laboral</t>
  </si>
  <si>
    <t>Entrega de EPP a personal de la SRA</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</si>
  <si>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</si>
  <si>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</si>
  <si>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</si>
  <si>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</si>
  <si>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Seguimiento y análisis a los programas de riesgos prioritarios y sistemas de vigilancia epidemiológica</t>
  </si>
  <si>
    <t>Autoevaluación de estándares mínimos del SG-SST en las distintas plataformas (ARL y MinTrabajo) y definir plan de mejoramiento (en caso de ser necesario)</t>
  </si>
  <si>
    <t>Cumplir con el desempeño ambiental de la organización</t>
  </si>
  <si>
    <t>4,5,6,7</t>
  </si>
  <si>
    <t>Ambiental</t>
  </si>
  <si>
    <t>Actualizar PGRS</t>
  </si>
  <si>
    <t>Reporte de RESPEL ante el IDEAM</t>
  </si>
  <si>
    <t>Implementación de idea verde y/o campaña ambiental</t>
  </si>
  <si>
    <t>Revisar y actualizar (de ser necesario) la Matriz de aspectos e impactos ambientales.</t>
  </si>
  <si>
    <t>Actualización de documentos ambientales según requerimiento de Kawak y/o necesidades propias del sistemas de gestión ambiental</t>
  </si>
  <si>
    <t>Seguimiento a la generación de residuos solidos y líquidos generados</t>
  </si>
  <si>
    <t>Seguimiento a la entrega y correcta disposición final de residuos sólidos y líquidos generados</t>
  </si>
  <si>
    <t>Seguimiento a los programas de gestión ambiental</t>
  </si>
  <si>
    <t>Charlas de sensibilización ambiental</t>
  </si>
  <si>
    <t>Realizar medición ambiental (vertimientos)</t>
  </si>
  <si>
    <t>Registro de indicadores ambiental  en KAWAK</t>
  </si>
  <si>
    <t>CUMPLIMIENTO</t>
  </si>
  <si>
    <t>ACTIVIDADES PROGRAMADAS</t>
  </si>
  <si>
    <t>ACTIVIDADES EJECUTADAS</t>
  </si>
  <si>
    <t>Objetivo</t>
  </si>
  <si>
    <t>PLANADO (P)</t>
  </si>
  <si>
    <t>CRONOGRAMA</t>
  </si>
  <si>
    <t>TEMA</t>
  </si>
  <si>
    <t>RESPONSABLE D ELA EJECUCIÓN</t>
  </si>
  <si>
    <t>Elementos de protección personal</t>
  </si>
  <si>
    <t>Verificar el  uso y estado de los EPP suministrado al personal del instituto.</t>
  </si>
  <si>
    <t>Jefe STA / Profesional de apoyo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</si>
  <si>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</si>
  <si>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</si>
  <si>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</si>
  <si>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</si>
  <si>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</si>
  <si>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</si>
  <si>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</si>
  <si>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botequín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</si>
  <si>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</si>
  <si>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</si>
  <si>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</si>
  <si>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Revisar el estado y condiciones de los elementos de protección contra caídas disponibles en el instituto tales como: arnés, eslingas, tie off y mosquetones.</t>
  </si>
  <si>
    <t>Orden y aseo y buenas practicas ambientales</t>
  </si>
  <si>
    <t>Validar las condiciones de orden y aseo en los sitios de trabajo a fin de prevenir accidentes laborales.</t>
  </si>
  <si>
    <t>Ambiental locativa</t>
  </si>
  <si>
    <t>Revisar en las áreas de trabajo el cumplimiento de los lineamientos ambientales establecidos en el instituto en materia de gestión ambiental, manejo de residuos, y ahorro de recursos.</t>
  </si>
  <si>
    <t>Sustancias químicas</t>
  </si>
  <si>
    <t>Verificar el cumplimiento de los lineamientos establecidos en el sistema globalmente armonizado en lo que respecta a la identificación , manejo y almacenamiento de productos químicos utilizados en el Invemar.</t>
  </si>
  <si>
    <t>Cafetería</t>
  </si>
  <si>
    <t>Validar las condiciones de seguridad y salubridad de la cafetería que ofrece suministro de alimentos al personal del instituto.</t>
  </si>
  <si>
    <t>Rutas internas</t>
  </si>
  <si>
    <t>Verificar las condiciones de las rutas internas y estado de las señalizaciones en materia de seguridad vial implementadas en el instituto.</t>
  </si>
  <si>
    <t xml:space="preserve">Jefe STA / Jefe mantenimiento </t>
  </si>
  <si>
    <t>Trabajo de buceo</t>
  </si>
  <si>
    <t>Validar el cumplimiento de las medidas de seguridad de los equipos,  herramientas,  EPP utilizados en actividades de buceo, así como las condiciones de la área donde son almacenados.</t>
  </si>
  <si>
    <t>Inspección de puestos de trabajo</t>
  </si>
  <si>
    <t>Examinar las condiciones físicas, ergonómicas y adecuación de los puestos de trabajo del instituto.</t>
  </si>
  <si>
    <t>ARL / Jefe STA</t>
  </si>
  <si>
    <t>Equipos para trabajo en altura</t>
  </si>
  <si>
    <t>Revisar el estado de equipos y dispositivos utilizados para el desarrollo de trabajo en alturas tales como: líneas de vida y accesorios, escaleras, manlift.</t>
  </si>
  <si>
    <t>Equipos para atención de emergencias</t>
  </si>
  <si>
    <t>Verificar estado y conveniencia de los gabinetes y la red contraincendios disponible en el instituto.</t>
  </si>
  <si>
    <t>Validar aspectos de seguridad, salud en el trabajo y ambiente, tales como: Seguridad social - competencias del personal - ATS - permisos de trabajo - charla de seguridad - EPP -  Herramientas y procedimientos - hojas de seguridad - Inducción SSTA</t>
  </si>
  <si>
    <t>Anual</t>
  </si>
  <si>
    <t>Dirigido a</t>
  </si>
  <si>
    <t>Tamaño Población Objetivo</t>
  </si>
  <si>
    <t>Temario</t>
  </si>
  <si>
    <t>Periodicidad Medición</t>
  </si>
  <si>
    <t>Resultado Medición Indicador</t>
  </si>
  <si>
    <t>Seguimiento a la Eficacia</t>
  </si>
  <si>
    <t xml:space="preserve">Recursos </t>
  </si>
  <si>
    <t>Meta de Cobertura</t>
  </si>
  <si>
    <t>Inducciones SST</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</si>
  <si>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</si>
  <si>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</si>
  <si>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 de inducciones y/o reinducciones aprobadas / # de inducciones y/o reinducciones aprobadas)*100</t>
  </si>
  <si>
    <t>Inducción y/o reinducciones aprobadas = 100%</t>
  </si>
  <si>
    <t>Papelería, personal SSTA, medios audiovisuales, sala de capacitaciones</t>
  </si>
  <si>
    <t>Re-inducciones SST</t>
  </si>
  <si>
    <t>Todo el personal de la organización</t>
  </si>
  <si>
    <t>Papelería, personal SSTA, medios audiovisuales, computadores</t>
  </si>
  <si>
    <t>Trabajador autorizado en alturas</t>
  </si>
  <si>
    <t>Personal autorizado por trabo en alturas por el Invemar</t>
  </si>
  <si>
    <t>- Naturaleza de peligros y metodología de identificación y valoración de riesgos en trabajo en alturas para su control. Factores de riesgo conexos a los trabajos en alturas acorde al sector económico.
- Requisitos legales en protección contra caídas para trabajo en alturas, de acuerdo a la actividad económica.
- Desarrollo y fomento del autocuidado de las personas.
Medidas de prevención y protección contra caídas en trabajo desarrollado en alturas.
- Planeación del trabajo en altura, permisos de trabajo y listas de chequeo.
- Procedimientos para seleccionar, manipular y almacenar equipos y materiales utilizados para protección contra caídas.
- Técnicas de trabajo en alturas aplicables en los diferentes sectores económicos.
- Limitantes y posibles restricciones en el uso del sistemas o equipos de protección contra caídas.
- Efectos en el organismo de la detención de una caída y la suspensión posterior.
- Uso seguro de sistemas de acceso acorde a la actividad (andamios, torres móviles y auto soportados y escaleras).
- Conceptos básicos de autorescate, rescate y fundamentos de primeros auxilios asociados al peligro de trabajo en alturas.
- Permiso de trabajo en alturas.</t>
  </si>
  <si>
    <t>Evitar la ocurrencia de accidentes de trabajo en alturas.</t>
  </si>
  <si>
    <t># de accidentes de trabajo en alturas.</t>
  </si>
  <si>
    <t>0 accidentes de trabajo en alturas.</t>
  </si>
  <si>
    <t>Recurso humano (Personal capacitado), Recursos materiales (sala y/o área de capacitaciones, medios audiovisuales, fotocopias, recursos financieros.</t>
  </si>
  <si>
    <t>Recurso humano (Personal capacitado), Recursos materiales (sala y/o área de capacitaciones, medios audiovisuales, fotocopias.</t>
  </si>
  <si>
    <t>0  accidentes de trabajo a causa de inadecuadas condiciones o uso incorrecto de herramientas y/o equipos</t>
  </si>
  <si>
    <t>Capacitación en Funciones y Responsabilidades del COPASST</t>
  </si>
  <si>
    <t>COPASST</t>
  </si>
  <si>
    <t>- Normatividad Legal asociada a la conformación y funcionamiento del COPASST: Resolución 2013 del 6 de junio de 1986, Decreto 1443 del 31 de julio de 2014)</t>
  </si>
  <si>
    <t>Evitar incumplimiento de las funciones y responsabilidades del COPASST</t>
  </si>
  <si>
    <t># de reportes o eventos de incumplimiento de funciones y responsabilidades del COPASST</t>
  </si>
  <si>
    <t>Investigación de accidentes de trabajo</t>
  </si>
  <si>
    <t>- Definición de accidente de trabajo y enfermedad laboral
- Resolución 1401 de 2007.
- Recolección de información para la investigación de ATEL
- Definición de causas básicas y causas inmediatas
- Metodologías para la investigación de ATEL</t>
  </si>
  <si>
    <t>Asegurar la participación del COPASST en las actividades de investigación de AT</t>
  </si>
  <si>
    <t>(# de AT investigados con participación del COPASST / # total de AT investigados ) * 100</t>
  </si>
  <si>
    <t>Inspecciones de seguridad</t>
  </si>
  <si>
    <t>- Inspecciones SST (Concepto y tipo de inspecciones)
- Programa de Inspecciones
- Listas de chequeo de inspecciones</t>
  </si>
  <si>
    <t>Asegurar la participación del COPASST en actividades de Inspecciones de SST</t>
  </si>
  <si>
    <t>(# de inspecciones realizadas por el COPASST / # de inspecciones programadas por el COPASST) * 100</t>
  </si>
  <si>
    <t>Comité de convivencia laboral</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</si>
  <si>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</si>
  <si>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</si>
  <si>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</si>
  <si>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Brigada de emergencias</t>
  </si>
  <si>
    <t>Obtener resultados satisfactorios en evaluación teórica</t>
  </si>
  <si>
    <t>Oxigenoterapia y RCP</t>
  </si>
  <si>
    <t>Buzos autorizados por el instituto</t>
  </si>
  <si>
    <t>- Características de la oxigenoterapia
- Sistema d administración de oxigeno
- Ventilación y aerosolterapia
- Precauciones de seguridad en oxigenoterapia
-  Soporte Vital Básico (BLS) (SVB) (RCP)</t>
  </si>
  <si>
    <t>Primeros auxilios básicos</t>
  </si>
  <si>
    <t>Personal que realiza salida de campo a manglares</t>
  </si>
  <si>
    <t>- Primer respondiente
- Signos vitales
- Alteraciones de la conciencia
- Lesiones músculo esqueléticas.
- Heridas, hemorragias, Fracturas, esguinces, luxaciones, quemaduras.
- Inmovilizaciones y vendajes.
- Manejo del paciente</t>
  </si>
  <si>
    <t>Seguridad en el ascenso y descenso en mangles - Mecanismos de anclaje seguro</t>
  </si>
  <si>
    <t>Evitar accidentes durante maniobras de ascenso y descenso en manglares</t>
  </si>
  <si>
    <t>No. de accidentes durante maniobras de ascenso y descenso en manglares</t>
  </si>
  <si>
    <t>0 accidentes durante maniobras de ascenso y descenso en manglares</t>
  </si>
  <si>
    <t>Curso virtual 50 horas en SG-SST</t>
  </si>
  <si>
    <t>COPASST, Comité de convivencia laboral, Brigadistas, Personal SSTA</t>
  </si>
  <si>
    <t>- Conceptos asociados a Sistemas de Gestión
- Ciclo PHVA
- Planificación de un Sistema de Gestión
- Implementación de un Sistema de Gestión
Seguimiento y Mejora Continua de un Sistema de Gestión
- Enfoque basado en procesos
- Enfoque basado en riesgos</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</si>
  <si>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</si>
  <si>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</si>
  <si>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</si>
  <si>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</si>
  <si>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</si>
  <si>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</si>
  <si>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</si>
  <si>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</si>
  <si>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</si>
  <si>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</si>
  <si>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</si>
  <si>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Movilidad segura de peatones</t>
  </si>
  <si>
    <t>- ¿Qué es un peatón?
- Deberes y derechos de los peatones
- Normas de transito de peatones
- Principales causas de accidentes viales en peatones
- Medidas de seguridad peatonal a realizar desplazamientos en vías
- Peatón seguro</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</si>
  <si>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</si>
  <si>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</si>
  <si>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</si>
  <si>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Movilidad segura de conductores</t>
  </si>
  <si>
    <t xml:space="preserve">Conductores </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</si>
  <si>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</si>
  <si>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</si>
  <si>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</si>
  <si>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Capacitación en Manejo Defensivo</t>
  </si>
  <si>
    <t>- Actitud en la conducción
- Análisis de las causas de los Accidentes de Tránsito
- Estar siempre en las mejores condiciones físicas y mentales
- Una conducción segura
- Enumeración de los riesgos más importantes en el tránsito
- Tipos de colisiones
- Estadísticas locales
- Cansancio y Fatiga. Programa de fatiga (conductores profesionales)</t>
  </si>
  <si>
    <t>Evitar la ocurrencia de accidentes de transito.</t>
  </si>
  <si>
    <t># de accidentes de transito.</t>
  </si>
  <si>
    <t>0 accidentes de transito.</t>
  </si>
  <si>
    <t>Conductores / Miembros del comité vial</t>
  </si>
  <si>
    <t>Miembros del comité vial</t>
  </si>
  <si>
    <t>(No. de personal certificado / No. de personal inscrito) * 100</t>
  </si>
  <si>
    <t xml:space="preserve">Investigación de accidentes viales </t>
  </si>
  <si>
    <t>- Conceptos básicos sobre accidentes de tránsito
- Clases de accidentes de tránsito
A- autoridades de tránsito
- Primer responsable
- Métodos de búsqueda
- Procedimiento de documentación fotográfica y de fijación topográfica</t>
  </si>
  <si>
    <t>Investigar de manera correcta y oportuna los accidentes viales presentados en el instituto</t>
  </si>
  <si>
    <t>(No. de investigaciones de accidentes viales realizadas / No. De accidentes viales ocurridos) * 100</t>
  </si>
  <si>
    <t>Investigar el 100% de los accidentes viales presentados en el instituto</t>
  </si>
  <si>
    <t>Personal expuesto a productos químicos (Personal de laboratorios y Servicios generales)</t>
  </si>
  <si>
    <t>Evitar la ocurrencia de accidentes de trabajo durante la manipulación y el almacenamiento de sustancias químicas</t>
  </si>
  <si>
    <t># de accidentes de trabajo relacionados con la mala manipulación y almacenamiento de sustancias químicas</t>
  </si>
  <si>
    <t>0 accidentes de trabajo durante la manipulación y el almacenamiento de sustancias químicas</t>
  </si>
  <si>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</si>
  <si>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</si>
  <si>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</si>
  <si>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</si>
  <si>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</si>
  <si>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</si>
  <si>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Capacitación en Riesgo Publico</t>
  </si>
  <si>
    <t>Personal que realiza salidas de campo en zonas de complejidad de orden publico</t>
  </si>
  <si>
    <t>- Concepto de Riesgo Publico
- Eventos relacionados a Riesgo Publico
- Medidas de Prevención del Riesgo Publico
- Acciones a tomar en caso de presentarse eventos de riesgo publico.</t>
  </si>
  <si>
    <t>Evitar ocurrencia de accidentes de trabajo relacionados con riesgo publico.</t>
  </si>
  <si>
    <t># de accidentes de trabajo relacionados con riesgo publico.</t>
  </si>
  <si>
    <t>0 accidentes de trabajo relacionados con riesgo publico.</t>
  </si>
  <si>
    <t>EFICACIA DEL PROGRAMA DE CAPACITACIÓN SSTA 2023</t>
  </si>
  <si>
    <t>Actualización Sistema Kawak.</t>
  </si>
  <si>
    <t>Actualización GED (Gestor Electrónico de Documentos).</t>
  </si>
  <si>
    <t>Actualización Sistema Laserfiche.</t>
  </si>
  <si>
    <t>Actualización Sistema Kactus.</t>
  </si>
  <si>
    <t>Actualización KOHA</t>
  </si>
  <si>
    <t>Actualización Sistema UNOEE.</t>
  </si>
  <si>
    <t>Actualización software mesa de ayuda INVGATE</t>
  </si>
  <si>
    <t>Actualización Open Journal System</t>
  </si>
  <si>
    <t>Actualización Datos oceanográficos y Oceánicos por Telemetría.</t>
  </si>
  <si>
    <t>Actualización Datos oceanográficos por percepción remota  - TRITÓN.</t>
  </si>
  <si>
    <t>Actualización REDCAM</t>
  </si>
  <si>
    <t>Actualización SIBM</t>
  </si>
  <si>
    <t>Actualización SIGMA</t>
  </si>
  <si>
    <t>Actualización SIPEIN</t>
  </si>
  <si>
    <t>Actualización CLIMARES</t>
  </si>
  <si>
    <t>Actualización Indicadores Marinos y Costeros.</t>
  </si>
  <si>
    <t>Actualización Sistema de soporte a la toma de decisiones para el Subsistema de Áreas Marinas Protegidas</t>
  </si>
  <si>
    <t>Actualización Biodiversidad marina en los bloques de exploración de hidrocarburos</t>
  </si>
  <si>
    <t>Actualización Visor geográfico del SIAM</t>
  </si>
  <si>
    <t>Actualización Catálogo Cartográfico del SIAM</t>
  </si>
  <si>
    <t>Actualización SISLAB</t>
  </si>
  <si>
    <t>Ponderación del objetivo</t>
  </si>
  <si>
    <t>Resultados esperados</t>
  </si>
  <si>
    <t>Ponderación de la actividad</t>
  </si>
  <si>
    <t>*</t>
  </si>
  <si>
    <t>Duración de la actividad</t>
  </si>
  <si>
    <t>MANTENIMIENTO  Y ACTUALIZACIÓN A SISTEMAS DE INFORMACIÓN ADMINISTRATIVOS</t>
  </si>
  <si>
    <t>SOFTWARE ACTUALIZADO</t>
  </si>
  <si>
    <t>1.4</t>
  </si>
  <si>
    <t>1.5</t>
  </si>
  <si>
    <t>2.4</t>
  </si>
  <si>
    <t>2.5</t>
  </si>
  <si>
    <t>MANTENIMIENTO Y ACTUALIZACIÓN A SISTEMAS DE INFORMACIÓN MISIONALES</t>
  </si>
  <si>
    <t>PLAN DE MANTENIMIENTO DE SERVICIOS TECNOLÓGICOS  - AÑO 2023</t>
  </si>
  <si>
    <t>1.6</t>
  </si>
  <si>
    <t>1.7</t>
  </si>
  <si>
    <t>2.6</t>
  </si>
  <si>
    <t>2.7</t>
  </si>
  <si>
    <t>2.8</t>
  </si>
  <si>
    <t>2.9</t>
  </si>
  <si>
    <t>2.10</t>
  </si>
  <si>
    <t>2.11</t>
  </si>
  <si>
    <t>2.12</t>
  </si>
  <si>
    <t>2.13</t>
  </si>
  <si>
    <t>2.14</t>
  </si>
  <si>
    <t>Responsable: Janer Pontones</t>
  </si>
  <si>
    <t>Responsable: Coordinador LABSIS</t>
  </si>
  <si>
    <t>Solicitar a los coordinadores del área misional la información de las actividades que se realizarán en 2023 en el marco de la participación ciudadana para la formulación, ejecución y evaluación de proyectos de investigación.</t>
  </si>
  <si>
    <t>Implementación de la seguridad de la información.</t>
  </si>
  <si>
    <t>Diagnóstico de la Seguridad y privacidad de la información.</t>
  </si>
  <si>
    <t>Mantener actualizado y operativo el módulo de Seguridad de la Información del Sistema Kawak.</t>
  </si>
  <si>
    <t>Realizar los ajustes a la declaración de aplicabilidad para los controles N/A, justificando su exclusión.</t>
  </si>
  <si>
    <t>Identificar las brechas del MSPI y establecer planes de mejora.</t>
  </si>
  <si>
    <t>Realizar la identificación y actualización de la matriz de riesgos de seguridad de la información.</t>
  </si>
  <si>
    <t>Identificar procedimientos de seguridad que se realizan en el Instituto y documentarlos.</t>
  </si>
  <si>
    <t>Documentar lo relacionado con la seguridad de la información.</t>
  </si>
  <si>
    <t>Revisión y actualización de planes asociados a la implementación de la seguridad de la información.</t>
  </si>
  <si>
    <t>Continuar con la elaboración del Plan Estratégico de Seguridad y Privacidad de la Información.</t>
  </si>
  <si>
    <t>Realizar la actualización del documento IT-SYT-1 Backup Usuarios Finales.</t>
  </si>
  <si>
    <t>Realizar la actualización del documento IT-SYT-2 Instructivo para Soporte de Sistemas.</t>
  </si>
  <si>
    <t>Seguimiento y evaluación del desempeño de seguridad de la información.</t>
  </si>
  <si>
    <t>Realizar semestralmente el autodiagnóstico de Seguridad y Privacidad de la información MSPI y monitorear sus avances.</t>
  </si>
  <si>
    <t>Realizar seguimiento de cumplimiento de los controles definidos en la matriz de riesgos.</t>
  </si>
  <si>
    <t>3.5</t>
  </si>
  <si>
    <t>Elaborar proyecto de implementación de un Plan de Continuidad del Negocio.</t>
  </si>
  <si>
    <t>Continuar con la elaboración del proyecto Plan de Transformación Digital para el INVEMAR.</t>
  </si>
  <si>
    <t>Implementar y documentar los controles de seguridad y privacidad de la información acuerdo a la norma ISO 27001 :2013 a los procesos del Instituto, fortaleciendo el habilitador de Seguridad de la Polítca.</t>
  </si>
  <si>
    <t>Revisar y actualizar los siguientes catálogos: Catálogos Componentes de Información y Sistemas de Información.</t>
  </si>
  <si>
    <t>Revisar y actualizar el Plan de Mantenimiento de Servicios Tecnológicos.</t>
  </si>
  <si>
    <t>Revisar y actualizar el Plan Estratégico de Tecnologías de la Información.</t>
  </si>
  <si>
    <r>
      <t xml:space="preserve"> PLAN DE ACCIÓN INVEMAR </t>
    </r>
    <r>
      <rPr>
        <b/>
        <sz val="42"/>
        <color theme="4" tint="-0.499984740745262"/>
        <rFont val="Arial"/>
        <family val="2"/>
      </rPr>
      <t>2023</t>
    </r>
  </si>
  <si>
    <t>Profesional de Planeación
Profesional de Sistemas de Gestión</t>
  </si>
  <si>
    <t>Profesional de Apyo Auditoría Interna</t>
  </si>
  <si>
    <t>Profesional de Apoyo Oficina Jurídica</t>
  </si>
  <si>
    <t>Realizar seguimiento y/o dar cumplimiento a las obligaciones legales y reglamentarias</t>
  </si>
  <si>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</si>
  <si>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</si>
  <si>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</si>
  <si>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Preparar y presentar información estratégica   a la alta dirección sobre resultados de la evaluación independiente (seguimiento, auditoría, asesoría) como herramienta para la toma de decisiones y mejora continua.</t>
  </si>
  <si>
    <t>Promover el enfoque hacia la prevención fundamentada en la información, el control y la evaluación, para la toma de decisiones y la mejora continua</t>
  </si>
  <si>
    <t>Realizar mantenimiento y mejora del Sistema Integrado de Gestión al interior del proceso -MIGO</t>
  </si>
  <si>
    <t>Responder los requerimientos internos y externos que le sean designados y Representar al INVEMAR en las actividades que le sean delegadas</t>
  </si>
  <si>
    <t>Mantener y ejecutar las acciones que permitan el mejoramiento y mantenimiento del MIGO, en AYC</t>
  </si>
  <si>
    <t xml:space="preserve">Ejecutar las actividades enmarcadas en el Sistema Integrado de Conservación - SIC  </t>
  </si>
  <si>
    <t>Ejecutar las actividades enmarcadas en el Plan Institucional de Archivos - PINAR</t>
  </si>
  <si>
    <t>Ejecutar las actividades enmarcadas en el Programa de Gestión Documental - PGD</t>
  </si>
  <si>
    <t>Realizar seguimiento, reportes e informes   de la ejecución presupuestal de las fuentes de FUNCIONAMIENTO, BPIN, RECURSOS ADMINISTRADOS (REGALIAS) Y DE CONSULTORIA.</t>
  </si>
  <si>
    <t>Implementar acciones de Innovación que contribuyan al mejoramiento continuo del Invemar</t>
  </si>
  <si>
    <t xml:space="preserve">Mantener el proceso al día con los requerimientos de calidad  </t>
  </si>
  <si>
    <t xml:space="preserve">Profesional de apoyo (AYC)
</t>
  </si>
  <si>
    <t>Jefe de Contabilidad
Jefe de Tesoreria</t>
  </si>
  <si>
    <t>Coordinador GSG
Jefe AYC 
Coordinador Sistemas y Telemática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</si>
  <si>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</si>
  <si>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Jefe Archivo y Correspondencia (e )</t>
  </si>
  <si>
    <t>Coordinadora Grupo Gestión Contractual (e )</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</si>
  <si>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</si>
  <si>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Establecer un adecuado relacionamiento con los grupos de interés, atendiendo de manera permanente las necesidades de información, fortaleciendo la comunicación organizacional estratégica del INVEMAR, la atención y servicio al ciudadano e impulsando la estrategia de lenguaje claro.</t>
  </si>
  <si>
    <t>Fortalecer la comunicación organizacional en el INVEMAR, promoviendo el lenguaje claro en la información que se genera</t>
  </si>
  <si>
    <t>Fortalecer e implementar mecanismos de atención al ciudadano</t>
  </si>
  <si>
    <t>Dar cumplimiento al MIGO del INVEMAR y demás requerimientos de apoyo en temas transversales en materia de comunicación.</t>
  </si>
  <si>
    <t>Atender los temas relacionados con Transparencia que son del alcance del área</t>
  </si>
  <si>
    <t>Contribuir con la implementación del Modelo Integrado de Gestión - MIGO: Caracterización del proceso.</t>
  </si>
  <si>
    <t>Adelantar las Políticas de Gestión y desempeño: Transparencia, acceso a la información pública y lucha contra la corrupción y Servicio al ciudadano; y controlar la aparición de conflictos de intereses</t>
  </si>
  <si>
    <t>Jefe de Compras
Profesionales de apoyo GCO</t>
  </si>
  <si>
    <t>OBJETIVOS O LINEAMIENTOS INSTITUCIONALES A LOS QUE APORTA EL PLAN DE ACCIÓN:</t>
  </si>
  <si>
    <t>Valor</t>
  </si>
  <si>
    <t>Fortalecer la comunicación con los grupos de interés del INVEMAR, atendiendo las necesidades de información y divulgando la gestión institucional. (Objetivo de calidad 5)</t>
  </si>
  <si>
    <t>Fortalecer la prestación de servicios internos mediante la optimización de tramites</t>
  </si>
  <si>
    <t>Directriz de Calidad (Garantizar la eficiencia en la  ejecución presupuestal y contable de los recursos financieros que le sean asignados al Invemar )</t>
  </si>
  <si>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</si>
  <si>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</si>
  <si>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Gestión de Calidad y seguridad de la Información</t>
  </si>
  <si>
    <t>STA: Planificar, implementar y ejecutar la gestión relacionada con la Seguridad y la Salud en el Trabajo y el Ambiente a través del cumplimiento de las políticas, normas y procedimientos que regulen la materia.</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</si>
  <si>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</si>
  <si>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VIN: Proveer de manera oportuna, mediante procesos de atracción, selección y vinculación las vacantes del Instituto bajos los procedimientos establecidos y la normatividad vigente.</t>
  </si>
  <si>
    <t>VIN: Gestionar de manera continua el ingreso, permanencia y retiro de los trabajadores aunado a la retribución mensual, seguridad y prestaciones sociales.</t>
  </si>
  <si>
    <t>Fortalecer habilidades y competencias a través de capacitación, entrenamiento, inducción y reinducción conforme a los diagnósticos realizados en cada área.</t>
  </si>
  <si>
    <t>Mantener los postulados de la politica de integridad del Instituto a través del desarrollo de actividad</t>
  </si>
  <si>
    <t>Cumplir los postulados laborales acordes a la normatividad vigente</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</si>
  <si>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</si>
  <si>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Coordinador CAM, 
Coordinador BEM, 
Coordinador GEO, 
Coordinador GEZ y 
Coordinador VAR</t>
  </si>
  <si>
    <t>Suministrar de forma oportuna y veraz la información científica marina y costera a través de los canales de comunicación adoptados por el Instituto, en especial página web y redes sociales (funciones 1 y 3 del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</si>
  <si>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</si>
  <si>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Propender por la revisión, actualización e implementación de los documentos asociados al área y que reposan en el SGC, así como el cumplimiento de las demás funciones de su resorte (contribuye a la función 11 en el Manual de Funciones CMC)</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</si>
  <si>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</si>
  <si>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Directriz de Calidad: Proveer y divulgar información científica y técnica oportuna y confiable.
Objetivos de Calidad: 5
Política de Gestión: 5,7,8,11,14</t>
  </si>
  <si>
    <t>Programa Prevención de Emergencias y Atención de desastres para el material documental  engranado con el Plan de Emergencia y de Evacuación del Invemar liderado por STA, según su Mapa de Riesgo definido en el plan anterior.</t>
  </si>
  <si>
    <t>Ejecutar las actividades enmarcadas en el Sistema Integrado de Conservación - SIC  correspondientes al periodo 2023</t>
  </si>
  <si>
    <t>Fortalecimiento de la investigación científica con la apropiación de la tecnología para el diagnóstico, conocimiento, conservación y aprovechamiento sostenible de los recursos marinos y costeros del país.</t>
  </si>
  <si>
    <t>Proyecto</t>
  </si>
  <si>
    <t>Mantenimiento y desarrollo de la base tecnológica de software del INVEMAR actualmente en producción</t>
  </si>
  <si>
    <t>Descripción del proyecto</t>
  </si>
  <si>
    <t>El INVEMAR actualmente tiene desplegados aplicativos de los que hacen uso de manera regular los procesos gerenciales y misionales del INVEMAR, es necesario ejercer las acciones que garanticen su funcionamiento continuo y su actualización de acuerdo a nuevos requerimientos planteados por los usuarios o las necesidades tecnológicas</t>
  </si>
  <si>
    <t>Exploración de técnicas de monitoreo soportadas en tecnología de la información</t>
  </si>
  <si>
    <t>El desarrollo de las tecnologías de la información ofrece la oportunidad de obtener datos ambientales utilizando nuevas tecnologías y técnicas basadas en el internet de las cosas, ello abre las posibilidades a monitoreos continuos y a métodos de monitoreo en campo más ágiles</t>
  </si>
  <si>
    <t>Desarrollo de nuevas aplicaciones del SIAM como soporte a la Investigación</t>
  </si>
  <si>
    <t>El SIAM cuenta con soluciones de software que responden temáticamente solo parcialmente a las necesidades de conocimiento, el proyecto busca incluir las temáticas no representadas</t>
  </si>
  <si>
    <t>Desarrollo de nuevas aplicaciones de soporte a los procesos de apoyo.</t>
  </si>
  <si>
    <t xml:space="preserve">Es necesario para mejorar la eficiencia desarrollas soluciones de software para procedimientos administrativos, el proyecto bandera para los próximos años debería ser el de consolidar los servicios para la INTRANET institucional, como herramienta que integre procesos y dependencias, agilice y permita ejercer control sobre los trámites. </t>
  </si>
  <si>
    <t>Implementar una Infraestructura de Datos Abierta para la Ciencia promoviendo que la información sea accesible, transparente e incluyente.</t>
  </si>
  <si>
    <t>SIAM Explorer: Fortalecimiento de las soluciones de software de búsqueda con el fin de hacer fácilmente localizables los recursos existentes, la comprensión de sus limitaciones y alcances y el acceso a los mismos.</t>
  </si>
  <si>
    <t>Resultados de análisis previos del SIAM fueron concluyentes en cuanto a que las herramientas de búsqueda de que dispone el SIAM no hacen visibles a los usuarios todos los recursos de información disponibles de un modo sencillo, al proyecto se le denomino SIAM Explorer y del mismo solo se ha desarrollado la primera etapa que busca integrar fuentes de recursos de información principalmente los provenientes del repositorio documental del SIAM y el Sistema de Monitoreo ARGOS, El proyecto debe garantizar la indexación de todos los recursos disponibles, e incluir la posibilidad de indexar recursos externos.</t>
  </si>
  <si>
    <t>Metadata FULL: Documentar siguiendo estándares los recursos de información del SIAM</t>
  </si>
  <si>
    <t xml:space="preserve">De los recursos de información que son administrados por el SIAM o de algún modo accesibles o posibles de ser accedidos por medio del SIAM solo aproximadamente una tercera parte cuenta con una documentación aceptable, el compromiso del proyecto es documentar la mayor cantidad posible de recursos de información y promover el uso de los metadatos de manera sistemática en la investigación.
</t>
  </si>
  <si>
    <t>Nuestro Mar: Promoción de la ciencia participativa en la investigación marina de Colombia</t>
  </si>
  <si>
    <t>Las tecnologías de la información facilitan el contacto entre científicos y comunidades, esto genera una oportunidad respecto a la integración de las comunidades en la investigación y contribuye en la construcción de ciencia diversa y abierta</t>
  </si>
  <si>
    <t>Fortalecimiento de la gobernanza de la información</t>
  </si>
  <si>
    <t>Fortalecimiento custodia de recursos de información</t>
  </si>
  <si>
    <t>El INVEMAR es una organización basada en el conocimiento, por lo que la documentación, la precisión respecto de la propiedad intelectual, la categorización, difusión y preservación de los productos de investigación es una actividad que debe asumirse como esencial para la organización.</t>
  </si>
  <si>
    <t>Implementar estrategias que generen ambientes colaborativos para la investigación soportados en tecnologías de la información.</t>
  </si>
  <si>
    <t>El proyecto busca aprovechar la transversalidad propia de las tecnologías de información para generar un ambiente colaborativo que evite la repetición de tareas; asegure la aplicación de estándares; promueva el uso y reuso inteligente de los datos, impulse el mejor aprovechamiento de las herramientas disponibles y la innovación metodológica; empodere a los investigadores y proporcione recursos de información de calidad.</t>
  </si>
  <si>
    <t>Fortalecimiento de la capacidad humana en los asuntos relacionados con las TI.</t>
  </si>
  <si>
    <t>Desarrollo de habilidades en ciencia de datos</t>
  </si>
  <si>
    <t>El proyecto atiende a la necesidad de cubrir las desigualdades en destrezas y apropiación de herramientas tecnológicas para el manejo de recursos de información que existan entre los grupos de investigación de INVEMAR y sus pares de otras instituciones a la vez que mantener la competitividad institucional en la materia.</t>
  </si>
  <si>
    <t>Consolidar grupo de Innovadores</t>
  </si>
  <si>
    <t xml:space="preserve">El proyecto fomentará la creación de un grupo interdisciplinario de investigadores que destaquen por cualidades como interés por las tecnologías, creatividad, disposición al cambio, confianza (definida como ser competente para ejecutar una tarea o abordar conceptualmente una temática)  y liderazgo, que tenga como objetivo el de servir como semillero y facilitador de la incorporación de nuevas herramientas tecnológicas y metodologías de investigación soportadas en las mismas.
El grupo debe colaborar con el proyecto de vigilancia tecnológica
</t>
  </si>
  <si>
    <t>Fortalecimiento de las alianzas nacionales e internacionales.</t>
  </si>
  <si>
    <t>Fortalecer las alianzas nacionales</t>
  </si>
  <si>
    <t>En el contexto de las actividades misionales el SIAM debe mantener y fortalecer alianzas institucionales que lo fortalezcan. Estas alianzas a nivel tecnológico han funcionado como apoyo a la estrategia del SIB Colombia, idealmente el SIAM debería poder agrupar instituciones y grupos interesados en los temas marinos para compartir recursos de información e infraestructura.</t>
  </si>
  <si>
    <t>Mantener y generar nuevas alianzas internacionales para el acceso a recursos de información o tecnologías.</t>
  </si>
  <si>
    <t>Fortalecimiento de la infraestructura física, tecnológica y de la gestión administrativa del INVEMAR, para el desarrollo de proyectos de investigación en los temas marinos y costeros.</t>
  </si>
  <si>
    <t>Migración incremental de la información institucional a la nube</t>
  </si>
  <si>
    <t xml:space="preserve">La migración de toda la plataforma tecnológica desarrolladas o adoptadas por el INVEMAR tanto para el cumplimiento de sus metas misionales como para los procesos de apoyo, se ha constituido en una obligación para evitar la obsolescencia tecnológica. Todos los fabricantes de software migran sus plataformas tecnológicas hacia versiones CLOUD, de modo que solo aplicaciones de requerimientos muy particulares, bien sea por las condiciones de la licencia de uso o por razones financieras o técnicas se conservaran como servicios ONPREMISE o servicios en la niebla.
El proyecto plantea en el mediano plazo tener en la nube al menos el 70% de los aplicativos de software usados por INVEMAR como servicios en la nube.
</t>
  </si>
  <si>
    <t>Fortalecimiento de la conectividad</t>
  </si>
  <si>
    <t xml:space="preserve">Una vez la infraestructura de cómputo se encuentre en la nube, la conectividad pasa a jugar un papel protagónico para el aprovechamiento de los recursos disponibles. El proyecto debe apuntar a fortalecer no solo la conectividad desde los puestos de trabajo de los investigadores hacia la nube sino de las fuentes de datos automatizados hacia las bodegas de datos en la nube, por ejemplo, boyas, videocámaras o equipos de rastreo continuo.
La conectividad debe evaluarse a partir de parámetros como velocidad, ancho de banda requerido por las aplicaciones y servicios, y tiempo de disponibilidad del servicio.
</t>
  </si>
  <si>
    <t xml:space="preserve">En el marco de aplicación de las políticas de Ciencia Abierta, se adelantan iniciativas globales enfocadas en el aprovechamiento de las tecnologías de la información de las que INVEMAR puede obtener beneficios tanto como consumidor de servicios como oferente.
Se mencionan los actuales OBIS, Google Earth Engine, ESRI, Microsoft 365, Norway's International Climate and Forests Initiative, ASFA. Alianzas que se deben mantener y consolidar
</t>
  </si>
  <si>
    <t xml:space="preserve">El desarrollo de nuevas tecnologías crea oportunidades respecto del mejoramiento continuo de procesos o de la implementación de procesos disruptivos que resultan mucho más eficientes que los usados por la organización. 
La actualización tecnológica se  apoyará en la vigilancia tecnológica como proceso selectivo y permanente que indaga sobre el estado de la tecnología de interés institucional
</t>
  </si>
  <si>
    <t xml:space="preserve">Coordinación de Sistemas y Telemática
Laboratorio de Servicios de Información
Subdirección Coordinación de Investigaciones
Subdirección Administrativa
</t>
  </si>
  <si>
    <t xml:space="preserve">Coordinación de Sistemas y Telemática
Laboratorio de Servicios de Información
Subdirección Administrativa
</t>
  </si>
  <si>
    <t xml:space="preserve">Coordinación de Sistemas y Telemática
Laboratorio de Servicios de Información
Subdirección Coordinación de Investigaciones
Subdirección Administrativa 
Dirección General del Instituto
</t>
  </si>
  <si>
    <t xml:space="preserve">Laboratorio de Servicios de Información
Coordinador GEZ
Coordinador SCI
Dirección General del Instituto
</t>
  </si>
  <si>
    <t>Entregables</t>
  </si>
  <si>
    <t xml:space="preserve">Jefe Laboratorio de Servicios de Información
Coordinador de Sistemas y Telemática
</t>
  </si>
  <si>
    <t xml:space="preserve">Licencias de paquetes de software
Documentación técnica aplicativos en uso
</t>
  </si>
  <si>
    <t xml:space="preserve">Jefe Laboratorio de Servicios de Información
Coordinadores y Jefes de Programas de Investigación
Coordinadora GEZ
</t>
  </si>
  <si>
    <t>Documentos técnicos</t>
  </si>
  <si>
    <t>URL y descripción de metodologías</t>
  </si>
  <si>
    <t xml:space="preserve">Coordinación de Sistemas y Telemática
Subdirección Administrativa
</t>
  </si>
  <si>
    <t>URL y descripción de aplicativos</t>
  </si>
  <si>
    <t>Jefe del Laboratorio de Servicios de Información</t>
  </si>
  <si>
    <t>URL SIAM Explorer, con buscador en lenguaje natural y módulo de registro estadístico de uso, con servicio de análisis de estadísticas de uso periódicas</t>
  </si>
  <si>
    <t xml:space="preserve">Catálogo de metadatos del SIAM con nuevos registros.
Actas/memorias de las actividades de sensibilización.
</t>
  </si>
  <si>
    <t>URL de las plataformas colaborativas</t>
  </si>
  <si>
    <t xml:space="preserve">Jefe Laboratorio de Servicios de Información
Jefe Centro de Documentación
Coordinadores y Jefes de Programas de Investigación
Coordinadora GEZ
Coordinador Sistemas y Telemática
</t>
  </si>
  <si>
    <t>Relación de activos de información en custodia</t>
  </si>
  <si>
    <t xml:space="preserve">Jefe Laboratorio de Servicios de Información
Coordinadores y Jefes de Programas de Investigación
Coordinadora GEZ
Coordinador Sistemas y Telemática
</t>
  </si>
  <si>
    <t>Listado de activos compartidos y mejorados</t>
  </si>
  <si>
    <t xml:space="preserve">Coordinadores y Jefes de Programas de Investigación
Coordinador GEZ
Coordinador Sistemas y Telemática
Coordinador Talento Humano
</t>
  </si>
  <si>
    <t>Memorias eventos</t>
  </si>
  <si>
    <t>Memorias reuniones y acciones de divulgación grupo de innovadores.</t>
  </si>
  <si>
    <t>Convenios o evidencias de recursos de información administrados por el SIAM o a los que se tiene acceso sencillo desde el SIAM que pertenecen a terceros.</t>
  </si>
  <si>
    <t>Convenios o evidencias de recursos de información administrados por el SIAM o a los que se tiene acceso sencillo desde el SIAM que se obtienen de terceros o se procesan con infraestructura tecnológica a la que se obtiene acceso a costos inferior a los comerciales o sin costo.</t>
  </si>
  <si>
    <t>Listado de aplicativos desplegados en la nube y URL de acceso</t>
  </si>
  <si>
    <t>Reporte de Calidad del Servicio</t>
  </si>
  <si>
    <t xml:space="preserve">Listado de inventario de equipos de tecnología de información y comunicaciones disponibles por año y fechas de vida útil estimada  
Informe de actividad de vigilancia tecnológica con recomendaciones.
</t>
  </si>
  <si>
    <t>Posibilidad de manipulación de resultados de la auditoría con ocasión de la realización de actividades de avaluación independiente, con el fin de obtener un beneficio propio y/o para un tercero</t>
  </si>
  <si>
    <t xml:space="preserve">Evaluación Independiente
</t>
  </si>
  <si>
    <t xml:space="preserve">Auditoría Interna
</t>
  </si>
  <si>
    <t xml:space="preserve">  
Mantener los controles existentes</t>
  </si>
  <si>
    <t xml:space="preserve">  
SANDRA PATRICIA LAVERDE CASTRO</t>
  </si>
  <si>
    <t xml:space="preserve">Elaboracion de Conceptos
</t>
  </si>
  <si>
    <t xml:space="preserve">Subdirección de Coordinación Científica
</t>
  </si>
  <si>
    <t>Posibilidad de recibir u otorgar un beneficio a un tercero al desviar o influir en los resultados de un concept</t>
  </si>
  <si>
    <t>C1 - Intereses de actores que presionen la toma de decisiones a favor de una actuación. (origen: Interno, factor: Personal: Competencia del personal, disponibilidad, seguridad y salud ocupacional, etc.)
C2 - Interpretación errada de las normas en beneficio propio o de un tercero (origen: Interno, factor: Personal: Competencia del personal, disponibilidad, seguridad y salud ocupacional, etc.)
C3 - Intereses personales (origen: Interno, factor: Políticas internas)</t>
  </si>
  <si>
    <t>C1-Conflicto de interés (origen: Interno, factor: Procesos: Capacidad, diseño, ejecución, entradas, salidas, etc.)
C2-Falta de compromiso ético (origen: Interno, factor: Personal: Competencia del personal, disponibilidad, seguridad y salud ocupacional, etc.</t>
  </si>
  <si>
    <t xml:space="preserve"> Improbable</t>
  </si>
  <si>
    <t>Verificación de la declaración de confiicto de intereses</t>
  </si>
  <si>
    <t xml:space="preserve">  
Revisión técnica de la calidad del concepto</t>
  </si>
  <si>
    <t>Revisión del concepto por parte de las diferentes instancias de revisión y aprobación</t>
  </si>
  <si>
    <t xml:space="preserve">  
JESUS ANTONIO GARAY TINOCO</t>
  </si>
  <si>
    <t xml:space="preserve">Museo de Historia Natural Marina de Colombia
</t>
  </si>
  <si>
    <t xml:space="preserve">Gestion de Informacion
</t>
  </si>
  <si>
    <t>Id. 519. Posibilidad de manipulación de resultados de la auditoría con ocasión de la realización de actividades de avaluación independiente, con el fin de obtener un beneficio propio y/o para un tercero</t>
  </si>
  <si>
    <t xml:space="preserve">  
Id.    507. Posibilidad de recibir u otorgar un beneficio a un tercero al desviar o influir en los resultados de un concepto  
</t>
  </si>
  <si>
    <t xml:space="preserve">Id.   510.    Posibilidad de movilizar, exportar o importar especímenes sin el cumplimiento de los requisitos legales para beneficio particular. </t>
  </si>
  <si>
    <t xml:space="preserve">Posibilidad de movilizar, exportar o importar especímenes sin el cumplimiento de los requisitos legales para beneficio particular. </t>
  </si>
  <si>
    <t xml:space="preserve">C1 - Debilidad de controles en la aplicación del procedimiento PR-MHNMC-2 Consulta, préstamo/egreso de material biológico (origen: Interno, factor: Procesos: Capacidad, diseño, ejecución, entradas, salidas, etc.) </t>
  </si>
  <si>
    <t>Revisión de documentación referente a la movilización, salida o entrada de material biológico.</t>
  </si>
  <si>
    <t xml:space="preserve">  Revisión de documentación referente a la movilización, salida o entrada de material biológico. </t>
  </si>
  <si>
    <t xml:space="preserve">  
Id. 509. Posibilidad de utilizar los recursos (equipos, materiales y suministros, dinero) de los proyectos para un beneficio a nombre propio o de terceros.</t>
  </si>
  <si>
    <t>Posibilidad de utilizar los recursos (equipos, materiales y suministros, dinero) de los proyectos para un beneficio a nombre propio o de tercero</t>
  </si>
  <si>
    <t xml:space="preserve">Gestion de Investigacion
</t>
  </si>
  <si>
    <t xml:space="preserve">C1 - Abuso de confianza para el desarrollo de las labores de los investigadores en su día a día (origen: Interno, factor: Procesos: Capacidad, diseño, ejecución, entradas, salidas, etc.)
C2 - Intereses personales (origen: Interno, factor: Procesos: Capacidad, diseño, ejecución, entradas, salidas, etc.)
C3 - Falta de compromiso ético (origen: Interno, factor: Procesos: Capacidad, diseño, ejecución, entradas, salidas, etc.) </t>
  </si>
  <si>
    <t xml:space="preserve">Subdirección de Coordinación Científica </t>
  </si>
  <si>
    <t xml:space="preserve">  
Verificación del correcto uso de los recursos</t>
  </si>
  <si>
    <t xml:space="preserve">  
Mantener controles existentes</t>
  </si>
  <si>
    <t xml:space="preserve"> Gestion Humana
</t>
  </si>
  <si>
    <t xml:space="preserve">  
id. 493. Favorecimiento de los candidatos en los procesos de convocatoria y/o selección para vinculación del persona por contrato de trabajo que adelante el instituto  
</t>
  </si>
  <si>
    <t xml:space="preserve">Favorecimiento de los candidatos en los procesos de convocatoria y/o selección para vinculación del persona por contrato de trabajo que adelante el instituto  </t>
  </si>
  <si>
    <t xml:space="preserve">ERIKA LIZETH BENJUMEA PRADA </t>
  </si>
  <si>
    <t xml:space="preserve">Grupo Talento Humano </t>
  </si>
  <si>
    <t xml:space="preserve">C1 - Intención de favorecer a un tercero interesado en el proceso de contratación (origen: Interno, factor: Cultura Organizacional) 
</t>
  </si>
  <si>
    <t xml:space="preserve"> Moderado</t>
  </si>
  <si>
    <t>Revisión por parte del Director General del proceso de selección</t>
  </si>
  <si>
    <t xml:space="preserve">  
Control a la preselección de hojas de vida en el proceso de vinculación de personal vía convocatoria</t>
  </si>
  <si>
    <t>Revisión preliminar de las solicitudes de vinculación de personal vía convocatoria</t>
  </si>
  <si>
    <t>Mantener los controles existentes</t>
  </si>
  <si>
    <t xml:space="preserve">  
ERIKA LIZETH BENJUMEA PRADA</t>
  </si>
  <si>
    <t xml:space="preserve">  
Suscripción de compromiso etico de los audtores</t>
  </si>
  <si>
    <t>Declaración conflicto de interés</t>
  </si>
  <si>
    <t>Id. 504. Posibilidad de generar un conflicto de interés por parte de trabajadores para beneficio de contratistas</t>
  </si>
  <si>
    <t xml:space="preserve"> Posibilidad de generar un conflicto de interés por parte de trabajadores para beneficio de contratistas</t>
  </si>
  <si>
    <t>ERIKA LIZETH BENJUMEA PRADA</t>
  </si>
  <si>
    <t xml:space="preserve"> Gestion Humana
MAS DE UN PROCESO</t>
  </si>
  <si>
    <t xml:space="preserve">Grupo Talento Humano
Grupo Gestión Contractual </t>
  </si>
  <si>
    <t>Falta</t>
  </si>
  <si>
    <t xml:space="preserve"> Posible</t>
  </si>
  <si>
    <t>Seguimiento al conflicto de interes</t>
  </si>
  <si>
    <t xml:space="preserve">  
Preventivo</t>
  </si>
  <si>
    <t>Administrar con el Grupo de Talento Humano, la inscripción o actualización de proveedores en el Listado Maestro de Proveedores y contratistas</t>
  </si>
  <si>
    <t xml:space="preserve">  Seguimiento a los controles establecidos </t>
  </si>
  <si>
    <t>Id.   505. Posibilidad de concentrar las labores de supervisión de contratos contractuales en una sola persona</t>
  </si>
  <si>
    <t xml:space="preserve"> Posibilidad de concentrar las labores de supervisión de contratos contractuales en una sola persona</t>
  </si>
  <si>
    <t xml:space="preserve">RAUL NICOLAS CARRERA VALENCIA </t>
  </si>
  <si>
    <t xml:space="preserve">
    C1 - Falta de personal con competencia que ejecute la labor de supervisión. (origen: Interno, factor: Sin definir)
    C2 - Concentrar la labor de supervisión de contratos en una persona del Grupo. (origen: Interno, factor: Sin definir</t>
  </si>
  <si>
    <t>Casi seguro</t>
  </si>
  <si>
    <t>Designación de nuevos supervisores</t>
  </si>
  <si>
    <t xml:space="preserve">Gestión Recursos Fisicos
</t>
  </si>
  <si>
    <t>Id. 496. Posibilidad de favorecer o permitir el hurto o mal uso de cualquiera de los recursos financieros del Instituto</t>
  </si>
  <si>
    <t xml:space="preserve">Favorecer o permitir el hurto o mal uso de cualquiera de los recursos financieros del Instituto en cada portal bancario.   </t>
  </si>
  <si>
    <t>OSWALDO DE JESUS ZUÑIGA ESCALANTE</t>
  </si>
  <si>
    <t xml:space="preserve">Gestion Administrativa y Financiera </t>
  </si>
  <si>
    <t xml:space="preserve">C1 - Entrega de claves a terceros por parte de los empleados con acceso al portal bancario (origen: Interno, factor: Personal: Competencia del personal, disponibilidad, seguridad y salud ocupacional, etc.) </t>
  </si>
  <si>
    <t>El Profesional de Apoyo de CTA , realiza mensualmente las conciliaciones bancarias ( compara extracto bancario con el libro auxiliar de las cuentas bancarias), la jefe de Contabilidad de forma cuatrimestral certificará si hubo o no desvío de recursos</t>
  </si>
  <si>
    <t>El coordinador financiero verifica que para todas las operaciones bancarias se efectue mediante administración dual, con utilización de token personalizado y clave electrónica de acceso personal en cada portal bancario</t>
  </si>
  <si>
    <t xml:space="preserve">  
Detectivo</t>
  </si>
  <si>
    <t>OSWALDO DE JESUS ZUñIGA ESCALANTE</t>
  </si>
  <si>
    <t>id. 499. Inadecuada estructuración de los criterios de selección para favorecimiento de un tercero</t>
  </si>
  <si>
    <t xml:space="preserve">
Inadecuada estructuración de los criterios de selección para favorecimiento de un tercero </t>
  </si>
  <si>
    <t xml:space="preserve">CLAUDIA JULIETH PEREZ RIVERA </t>
  </si>
  <si>
    <t xml:space="preserve">Grupo Gestión Contractual </t>
  </si>
  <si>
    <t xml:space="preserve">C1 - Intención de favorecer a un tercero interesado en el proceso de contratación (origen: Interno, factor: Sin definir) </t>
  </si>
  <si>
    <t xml:space="preserve"> Mayor</t>
  </si>
  <si>
    <t>Revisión preliminar de los criterios de selección</t>
  </si>
  <si>
    <t>Los profesionales de apoyo GCO y el Jefe COP realizan una revisión preliminar de los documentos de la etapa precontractual (Análisis Previo) para verificar que los criterios de selección establecidos apunten a una selección objetiva de proveedores y/o contratistas, tomando como referencia lo establecido en la GI-GCO-1, FT-GCO-15 y FT-COP-3.</t>
  </si>
  <si>
    <t>Estandarización de los criterios de selección en el FT-COP-3</t>
  </si>
  <si>
    <t xml:space="preserve">  IVAN ALFONSO FRANCO CERVANTES </t>
  </si>
  <si>
    <t>Devolución de los documentos de la etapa precontractual al área solicitante</t>
  </si>
  <si>
    <t xml:space="preserve">  CLAUDIA JULIETH PEREZ RIVERA </t>
  </si>
  <si>
    <t>Id. 503. Favorecer o permitir el hurto o mal uso de cualquiera de los recursos financieros del Instituto.</t>
  </si>
  <si>
    <t xml:space="preserve">El coordinador financiero verifica que para todas las operaciones bancarias se efectue mediante administración dual, con utilización de token personalizado y clave electrónica de acceso personal en cada portal bancario. </t>
  </si>
  <si>
    <t xml:space="preserve">Grupo Financiero </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</si>
  <si>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</si>
  <si>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</si>
  <si>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El líder del concepto o coordinador envía correo indicando que los investigadores a cargo de elaborar el concepto no tienen conflicto de intereses. Posteriormente se incorpora una declaración dentro del texto del concepto indicando que no existe conflicto de intereses.</t>
  </si>
  <si>
    <t>El coordinador de programa o GEZ, revisan la calidad técnica del concepto a emitir.</t>
  </si>
  <si>
    <t>La auxiliar SCI revisa que el concepto cuente con todas las instancias de revisión y aprobación para la liberación del documento (Coordinador y Subdirector).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</si>
  <si>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Cuando se movilice en el territorio nacional, material biológico perteneciente a las colecciones del MHNMC, siempre debe estar acompañado del Registro Nacional de Colecciones y documentación institucional de acuerdo al Decreto 1076 de 2015, Articulo 2.2.2.9.1.9. Exportaciones e importaciones requieren, además del permiso de exportación/importación (emitido por la autoridad responsable), la verificación por parte de cada autoridad en Puerto de entrada o salida del material biológico quiénes manejan procedimientos diferentes y debe estar a cargo del usuario interesado con acompañamiento de personal del MHNMC.</t>
  </si>
  <si>
    <t>El coordinador de programa (administrador del gasto) aprueba las legalizaciones y verifica el correcto uso de los recursos destinados a las actividades técnicas de los proyectos (salidas de campo, talleres, mantenimientos de equipos, etc.).</t>
  </si>
  <si>
    <t>El Director General realiza la última revisión del proceso de selección del candidato y avala o no la contratación del mismo en el formato de solicitud de contratación.</t>
  </si>
  <si>
    <t>El Jefe de Vinculaciones preselecciona las hojas de vida que más se ajustan al perfil requerido en la convocatoria laboral. Las cuales se presentan al área solicitante, quien al final determina quienes pasan a entrevista.</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</si>
  <si>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</si>
  <si>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Seguimiento a conflictos de interés por parte de TAL, de acuerdo a lo señalado en la GI-TAL9: guía de integridad</t>
  </si>
  <si>
    <t>Definen los documentos requeridos para la inscripción de proveedores, una vez iniciada la inscripción por parte del proveedor se revisa el cumplimiento de los requerimientos documentales, tanto por el Equipo de GCO y el equipo de TAL en lo que compete a cada quien.</t>
  </si>
  <si>
    <t>Realizar la designación de nuevos supervisores a los procesos contractuales del Grupo de Sistemas y Telemática.</t>
  </si>
  <si>
    <t xml:space="preserve">Id. 497. Posibilidad de usar vehículos institucionales para beneficios personales o en favor de terceros </t>
  </si>
  <si>
    <t xml:space="preserve">Posibilidad de usar vehículos institucionales para beneficios personales o en favor de terceros
</t>
  </si>
  <si>
    <t xml:space="preserve">JORGE IVAN CORREA OLAYA </t>
  </si>
  <si>
    <t xml:space="preserve">Gestión Recursos Fisicos </t>
  </si>
  <si>
    <t xml:space="preserve">Grupo Servicios Generales </t>
  </si>
  <si>
    <t xml:space="preserve">C1 - Falta de compromiso ético (origen: Interno, factor: Sin definir)
C2 - falta de controles en el uso de vehículos institucionales (origen: Interno, factor: Sin definir) </t>
  </si>
  <si>
    <t xml:space="preserve">  
Socialización buen uso de vehículos institucionales</t>
  </si>
  <si>
    <t>Socialización de prohibición y restricción de uso de vehículos institucionales para beneficio propio</t>
  </si>
  <si>
    <t>Bitácora de Control</t>
  </si>
  <si>
    <t>Bitácoras de registro de kilometraje de salida e ingreso y reporte del destino para la salida de vehículos institucionales</t>
  </si>
  <si>
    <t>FRANCISCO JAVIER SANCHEZ BONILLA</t>
  </si>
  <si>
    <t xml:space="preserve">Posibilidad de usar el derecho a voto por parte de un miembro de Asamblea General o Junta Directiva para orientar decisión institucional en beneficio propio o a favor de terceros   </t>
  </si>
  <si>
    <t xml:space="preserve">Id. 517. Posibilidad de usar el derecho a voto por parte de un miembro de Asamblea General o Junta Directiva para orientar decisión institucional en beneficio propio o a favor de terceros   </t>
  </si>
  <si>
    <t xml:space="preserve">  
PAULA CRISTINA SIERRA CORREA </t>
  </si>
  <si>
    <t xml:space="preserve">Direccionamiento Estratégico </t>
  </si>
  <si>
    <t xml:space="preserve">Dirección General Invemar </t>
  </si>
  <si>
    <t xml:space="preserve">C1 - Intereses de actores que presionen la toma de decisiones a favor de una actuación. (origen: Externo, factor: Otros) </t>
  </si>
  <si>
    <t>Ejercicio de las facultades de conducción del presidente de la Asamblea y Junta Directiva</t>
  </si>
  <si>
    <t xml:space="preserve">  
Revisión por parte de la comisión de verificación del contenido de las actas respecto a las decisiones de Asamblea y Junta Directiva</t>
  </si>
  <si>
    <t>Revisión por parte de la comisión de verificación del contenido de las actas respecto a las decisiones de Asamblea y Junta Directiva</t>
  </si>
  <si>
    <t>Aplicación de las disposiciones de los estatutos</t>
  </si>
  <si>
    <t>Id. 518. Entregar parcialmente u ocultar intencionalmente información técnica, administrativa o financiera requerida a través de solicitudes de información, con la finalidad de obtener un beneficio propio o entorpecer el acceso transparente a la información.</t>
  </si>
  <si>
    <t>Entregar parcialmente u ocultar intencionalmente información técnica, administrativa o financiera requerida a través de solicitudes de información, con la finalidad de obtener un beneficio propio o entorpecer el acceso transparente a la información.</t>
  </si>
  <si>
    <t xml:space="preserve">FRANCISCO ARMANDO ARIAS ISAZA </t>
  </si>
  <si>
    <t xml:space="preserve">C1 - Conflicto de interés (origen: Interno, factor: Personal: Competencia del personal, disponibilidad, seguridad y salud ocupacional, etc.) </t>
  </si>
  <si>
    <t>Actualización y publicación del inventario de activos de información</t>
  </si>
  <si>
    <t>Direccionamiento y seguimiento a las solicitudes de información garantizando la respuesta clara, oportuna y de fondo</t>
  </si>
  <si>
    <t>Actualización y publicación del inventario de activos de información para que la ciudadanía tenga acceso</t>
  </si>
  <si>
    <t>LABSIS, JUR, COM y CMC direccionan y hacen seguimiento a las solicitudes de información, para que los responsables de la información den respuesta de manera clara, oportuna y de fondo a los requerimientos recibidos.</t>
  </si>
  <si>
    <t xml:space="preserve">Elaborar las tablas de control de acceso para el establecimiento de categorías adecuadas de
derechos y restricciones de acceso y seguridad aplicables a los documentos </t>
  </si>
  <si>
    <t xml:space="preserve">EDGAR DARIO CORREA CARDENAS </t>
  </si>
  <si>
    <t>SI</t>
  </si>
  <si>
    <t>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t>
  </si>
  <si>
    <t>Incentivo tarde libre mensual. Se mantiene vigente.</t>
  </si>
  <si>
    <t>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</si>
  <si>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</si>
  <si>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Día de descanso remunerado por cumpleaños. Se mantiene vigente.</t>
  </si>
  <si>
    <t>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</si>
  <si>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</si>
  <si>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t>
  </si>
  <si>
    <t>El día siguiente del cumpleaños del trabajador será otorgado como día libre remunerado para goce y disfrute.  Si el día del cumpleaños cae en fin de semana o festivo, será otorgado el primer día hábil siguiente a la fecha del cumpleaños.</t>
  </si>
  <si>
    <t>Días de descanso remunerado por fiestas decembrinas. Se mantiene vigente.</t>
  </si>
  <si>
    <t>Se otorgará a los trabajadores los días 24 y 31 de diciembre de cada año cuando estos sean días hábiles la tarde libre a partir de las 12:00 m con ocasión a las fiestas decembrinas.</t>
  </si>
  <si>
    <t>Tarde libre por fiestas decembrinas. Se mantiene vigente.</t>
  </si>
  <si>
    <t>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</si>
  <si>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</si>
  <si>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</si>
  <si>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t>
  </si>
  <si>
    <t>Seguro de vida.
Se mantiene vigente.</t>
  </si>
  <si>
    <t>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t>
  </si>
  <si>
    <t>Seguro exequial.
Se mantiene vigente.</t>
  </si>
  <si>
    <t xml:space="preserve"> 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t>
  </si>
  <si>
    <t>Libranzas y convenios institucionales en beneficio de los trabajadores. Se mantiene vigente.</t>
  </si>
  <si>
    <t>Incentivo tarde libre mensual. Se mantiene vigente.
Días de descanso remunerado a brigadistas. Se mantiene vigente.</t>
  </si>
  <si>
    <r>
      <rPr>
        <b/>
        <sz val="11"/>
        <color rgb="FFFFFFFF"/>
        <rFont val="Arial"/>
        <family val="2"/>
      </rPr>
      <t>PLAN INSTITUCIONAL DE CAPACITACIÓN  2023</t>
    </r>
  </si>
  <si>
    <r>
      <rPr>
        <b/>
        <sz val="11"/>
        <color rgb="FFFFFFFF"/>
        <rFont val="Arial"/>
        <family val="2"/>
      </rPr>
      <t>Área Organizativa o Dependencia</t>
    </r>
  </si>
  <si>
    <r>
      <rPr>
        <b/>
        <sz val="11"/>
        <color rgb="FFFFFFFF"/>
        <rFont val="Arial"/>
        <family val="2"/>
      </rPr>
      <t>Capacitación / Temática</t>
    </r>
  </si>
  <si>
    <r>
      <rPr>
        <b/>
        <sz val="11"/>
        <color rgb="FFFFFFFF"/>
        <rFont val="Arial"/>
        <family val="2"/>
      </rPr>
      <t>Tipo de capacitación</t>
    </r>
  </si>
  <si>
    <r>
      <rPr>
        <b/>
        <sz val="11"/>
        <color rgb="FFFFFFFF"/>
        <rFont val="Arial"/>
        <family val="2"/>
      </rPr>
      <t>No. de capacitaciones</t>
    </r>
  </si>
  <si>
    <r>
      <rPr>
        <b/>
        <sz val="11"/>
        <color rgb="FFFFFFFF"/>
        <rFont val="Arial"/>
        <family val="2"/>
      </rPr>
      <t>Número de trabajadores beneficiados</t>
    </r>
  </si>
  <si>
    <r>
      <rPr>
        <sz val="11"/>
        <rFont val="Arial MT"/>
        <family val="2"/>
      </rPr>
      <t>JUR</t>
    </r>
  </si>
  <si>
    <r>
      <rPr>
        <sz val="11"/>
        <rFont val="Arial MT"/>
        <family val="2"/>
      </rPr>
      <t xml:space="preserve">Derecho Administrativo, Disciplinario, Laboral, Contratación, Derecho Civil,
</t>
    </r>
    <r>
      <rPr>
        <sz val="11"/>
        <rFont val="Arial MT"/>
        <family val="2"/>
      </rPr>
      <t>Ambiental.</t>
    </r>
  </si>
  <si>
    <r>
      <rPr>
        <sz val="11"/>
        <rFont val="Arial MT"/>
        <family val="2"/>
      </rPr>
      <t>Diplomado</t>
    </r>
  </si>
  <si>
    <r>
      <rPr>
        <sz val="11"/>
        <rFont val="Arial MT"/>
        <family val="2"/>
      </rPr>
      <t>Seminarios/Cursos/Congres os</t>
    </r>
  </si>
  <si>
    <r>
      <rPr>
        <sz val="11"/>
        <rFont val="Arial MT"/>
        <family val="2"/>
      </rPr>
      <t xml:space="preserve">Jornadas Internacionales en Derecho
</t>
    </r>
    <r>
      <rPr>
        <sz val="11"/>
        <rFont val="Arial MT"/>
        <family val="2"/>
      </rPr>
      <t>Ambiental.</t>
    </r>
  </si>
  <si>
    <r>
      <rPr>
        <sz val="11"/>
        <rFont val="Arial MT"/>
        <family val="2"/>
      </rPr>
      <t>Congreso</t>
    </r>
  </si>
  <si>
    <r>
      <rPr>
        <sz val="11"/>
        <rFont val="Arial MT"/>
        <family val="2"/>
      </rPr>
      <t>PLA</t>
    </r>
  </si>
  <si>
    <r>
      <rPr>
        <sz val="11"/>
        <rFont val="Arial MT"/>
        <family val="2"/>
      </rPr>
      <t>Proyectos de Cooperación Internacional.</t>
    </r>
  </si>
  <si>
    <r>
      <rPr>
        <sz val="11"/>
        <rFont val="Arial MT"/>
        <family val="2"/>
      </rPr>
      <t>Técnicas de facilitación de talleres.</t>
    </r>
  </si>
  <si>
    <r>
      <rPr>
        <sz val="11"/>
        <rFont val="Arial MT"/>
        <family val="2"/>
      </rPr>
      <t>Curso</t>
    </r>
  </si>
  <si>
    <r>
      <rPr>
        <sz val="11"/>
        <rFont val="Arial MT"/>
        <family val="2"/>
      </rPr>
      <t>ADI</t>
    </r>
  </si>
  <si>
    <r>
      <rPr>
        <sz val="11"/>
        <rFont val="Arial MT"/>
        <family val="2"/>
      </rPr>
      <t>Lineas de defensa y mapas de aseguramiento.</t>
    </r>
  </si>
  <si>
    <r>
      <rPr>
        <sz val="11"/>
        <rFont val="Arial MT"/>
        <family val="2"/>
      </rPr>
      <t>Programa de preparación para el examen de certificación en Gestión de riesgos empresariales COSO-ERM.</t>
    </r>
  </si>
  <si>
    <r>
      <rPr>
        <sz val="11"/>
        <rFont val="Arial MT"/>
        <family val="2"/>
      </rPr>
      <t>Auditor interno ISO/IEC 27001:2022 Sistemas de gestión de la Seguridad de la Información, Ciberseguridad y protección de la privacidad.</t>
    </r>
  </si>
  <si>
    <r>
      <rPr>
        <sz val="11"/>
        <rFont val="Arial MT"/>
        <family val="2"/>
      </rPr>
      <t>Auditor interno ISO 39001:2012 Sistema de Gestión de la Seguridad Vial  con enfoque  en el Plan Nacional de seguridad vial.</t>
    </r>
  </si>
  <si>
    <r>
      <rPr>
        <sz val="11"/>
        <rFont val="Arial MT"/>
        <family val="2"/>
      </rPr>
      <t>COM</t>
    </r>
  </si>
  <si>
    <r>
      <rPr>
        <sz val="11"/>
        <rFont val="Arial MT"/>
        <family val="2"/>
      </rPr>
      <t>Comunicación Estratégica.</t>
    </r>
  </si>
  <si>
    <r>
      <rPr>
        <sz val="11"/>
        <rFont val="Arial MT"/>
        <family val="2"/>
      </rPr>
      <t xml:space="preserve">Manejo de la herramienta Magicinfo Server para mejorar aprovechar de mejor manera la herramienta para las
</t>
    </r>
    <r>
      <rPr>
        <sz val="11"/>
        <rFont val="Arial MT"/>
        <family val="2"/>
      </rPr>
      <t>Carteleras Digitales</t>
    </r>
  </si>
  <si>
    <r>
      <rPr>
        <sz val="11"/>
        <rFont val="Arial MT"/>
        <family val="2"/>
      </rPr>
      <t>Atención al Ciudadano con énfasis en enfoque diferencial y lenguaje incluyente.</t>
    </r>
  </si>
  <si>
    <r>
      <rPr>
        <sz val="11"/>
        <rFont val="Arial MT"/>
        <family val="2"/>
      </rPr>
      <t>VAR</t>
    </r>
  </si>
  <si>
    <r>
      <rPr>
        <sz val="11"/>
        <rFont val="Arial MT"/>
        <family val="2"/>
      </rPr>
      <t>Data science as a tool for bioprocess development and bioprospecting research. Curso financiado por la UNU(United Nations University) para estudiantes y/o profesionales de Colombia y Latinoamérica.</t>
    </r>
  </si>
  <si>
    <r>
      <rPr>
        <sz val="11"/>
        <rFont val="Arial MT"/>
        <family val="2"/>
      </rPr>
      <t>CAM</t>
    </r>
  </si>
  <si>
    <r>
      <rPr>
        <sz val="11"/>
        <rFont val="Arial MT"/>
        <family val="2"/>
      </rPr>
      <t>Identificación de cianobacterias potencialmente nocivas y técnicas de microscopia electrónica para identificar microalgas nocivas (estancia y entrenamiento FAN COL7004).</t>
    </r>
  </si>
  <si>
    <r>
      <rPr>
        <sz val="11"/>
        <rFont val="Arial MT"/>
        <family val="2"/>
      </rPr>
      <t>Pasantía/Entrenamiento</t>
    </r>
  </si>
  <si>
    <r>
      <rPr>
        <sz val="11"/>
        <rFont val="Arial MT"/>
        <family val="2"/>
      </rPr>
      <t xml:space="preserve">Entrenamiento en mesocosmos para la descontaminación de cuerpos de agua, especialmente de cianotoxinas
</t>
    </r>
    <r>
      <rPr>
        <sz val="11"/>
        <rFont val="Arial MT"/>
        <family val="2"/>
      </rPr>
      <t>(TOXICROP).</t>
    </r>
  </si>
  <si>
    <r>
      <rPr>
        <sz val="11"/>
        <rFont val="Arial MT"/>
        <family val="2"/>
      </rPr>
      <t>Evaluación de impacto y riesgo ambiental por FAN (COL7004 FAN).</t>
    </r>
  </si>
  <si>
    <r>
      <rPr>
        <sz val="11"/>
        <rFont val="Arial MT"/>
        <family val="2"/>
      </rPr>
      <t>Curso/Workshop</t>
    </r>
  </si>
  <si>
    <r>
      <rPr>
        <sz val="11"/>
        <rFont val="Arial MT"/>
        <family val="2"/>
      </rPr>
      <t>Segunda sesión - Taller internacional concepto técnico sancionatorio - testigo experto ambiental – deforestación.</t>
    </r>
  </si>
  <si>
    <r>
      <rPr>
        <sz val="11"/>
        <rFont val="Arial MT"/>
        <family val="2"/>
      </rPr>
      <t>Curso-Taller REDCAM 2023.</t>
    </r>
  </si>
  <si>
    <r>
      <rPr>
        <sz val="11"/>
        <rFont val="Arial MT"/>
        <family val="2"/>
      </rPr>
      <t>Análisis y modelación de datos de calidad ambiental marina.</t>
    </r>
  </si>
  <si>
    <r>
      <rPr>
        <sz val="11"/>
        <rFont val="Arial MT"/>
        <family val="2"/>
      </rPr>
      <t>Curso/Entrenamiento</t>
    </r>
  </si>
  <si>
    <r>
      <rPr>
        <sz val="11"/>
        <rFont val="Arial MT"/>
        <family val="2"/>
      </rPr>
      <t xml:space="preserve">Curso Regional de Capacitación sobre la Monitorización de Microplásticos en Ecosistemas Marinos mediante Técnicas
</t>
    </r>
    <r>
      <rPr>
        <sz val="11"/>
        <rFont val="Arial MT"/>
        <family val="2"/>
      </rPr>
      <t>Analíticas Nucleares.</t>
    </r>
  </si>
  <si>
    <r>
      <rPr>
        <sz val="11"/>
        <rFont val="Arial MT"/>
        <family val="2"/>
      </rPr>
      <t>Herramientas de gestión ambiental marina y costera.</t>
    </r>
  </si>
  <si>
    <r>
      <rPr>
        <sz val="11"/>
        <rFont val="Arial MT"/>
        <family val="2"/>
      </rPr>
      <t>Curso/Entrenamiento/Works hop</t>
    </r>
  </si>
  <si>
    <r>
      <rPr>
        <sz val="11"/>
        <rFont val="Arial MT"/>
        <family val="2"/>
      </rPr>
      <t xml:space="preserve">Estimación de incertidumbre de la
</t>
    </r>
    <r>
      <rPr>
        <sz val="11"/>
        <rFont val="Arial MT"/>
        <family val="2"/>
      </rPr>
      <t>medición.</t>
    </r>
  </si>
  <si>
    <r>
      <rPr>
        <sz val="11"/>
        <rFont val="Arial MT"/>
        <family val="2"/>
      </rPr>
      <t>Capacitación</t>
    </r>
  </si>
  <si>
    <r>
      <rPr>
        <sz val="11"/>
        <rFont val="Arial MT"/>
        <family val="2"/>
      </rPr>
      <t xml:space="preserve">Determinación de biotoxinas en comida
</t>
    </r>
    <r>
      <rPr>
        <sz val="11"/>
        <rFont val="Arial MT"/>
        <family val="2"/>
      </rPr>
      <t>de mar.</t>
    </r>
  </si>
  <si>
    <r>
      <rPr>
        <sz val="11"/>
        <rFont val="Arial MT"/>
        <family val="2"/>
      </rPr>
      <t xml:space="preserve">Determinación de metales en
</t>
    </r>
    <r>
      <rPr>
        <sz val="11"/>
        <rFont val="Arial MT"/>
        <family val="2"/>
      </rPr>
      <t>sedimentos.</t>
    </r>
  </si>
  <si>
    <r>
      <rPr>
        <sz val="11"/>
        <rFont val="Arial MT"/>
        <family val="2"/>
      </rPr>
      <t xml:space="preserve">Determinación de variables analíticas para el reporte de indicador de
</t>
    </r>
    <r>
      <rPr>
        <sz val="11"/>
        <rFont val="Arial MT"/>
        <family val="2"/>
      </rPr>
      <t>eutrofización.</t>
    </r>
  </si>
  <si>
    <r>
      <rPr>
        <sz val="11"/>
        <rFont val="Arial MT"/>
        <family val="2"/>
      </rPr>
      <t>GEO</t>
    </r>
  </si>
  <si>
    <r>
      <rPr>
        <sz val="11"/>
        <rFont val="Arial MT"/>
        <family val="2"/>
      </rPr>
      <t xml:space="preserve">Capacitación en modelación hidrológica y
</t>
    </r>
    <r>
      <rPr>
        <sz val="11"/>
        <rFont val="Arial MT"/>
        <family val="2"/>
      </rPr>
      <t>procesos costeros.</t>
    </r>
  </si>
  <si>
    <r>
      <rPr>
        <sz val="11"/>
        <rFont val="Arial MT"/>
        <family val="2"/>
      </rPr>
      <t xml:space="preserve">Capacitación en energías renovables y
</t>
    </r>
    <r>
      <rPr>
        <sz val="11"/>
        <rFont val="Arial MT"/>
        <family val="2"/>
      </rPr>
      <t>desarrollo tecnológico.</t>
    </r>
  </si>
  <si>
    <r>
      <rPr>
        <sz val="11"/>
        <rFont val="Arial MT"/>
        <family val="2"/>
      </rPr>
      <t>FIN</t>
    </r>
  </si>
  <si>
    <r>
      <rPr>
        <sz val="11"/>
        <rFont val="Arial MT"/>
        <family val="2"/>
      </rPr>
      <t>Normatividad tributaria.</t>
    </r>
  </si>
  <si>
    <r>
      <rPr>
        <sz val="11"/>
        <rFont val="Arial MT"/>
        <family val="2"/>
      </rPr>
      <t>Actualización en Seguridad Social e IBC Independientes.</t>
    </r>
  </si>
  <si>
    <r>
      <rPr>
        <sz val="11"/>
        <rFont val="Arial MT"/>
        <family val="2"/>
      </rPr>
      <t>TAL</t>
    </r>
  </si>
  <si>
    <r>
      <rPr>
        <sz val="11"/>
        <rFont val="Arial MT"/>
        <family val="2"/>
      </rPr>
      <t>Estrategias de compensación y escalas salariales.</t>
    </r>
  </si>
  <si>
    <r>
      <rPr>
        <sz val="11"/>
        <rFont val="Arial MT"/>
        <family val="2"/>
      </rPr>
      <t>Curso/Diplomado</t>
    </r>
  </si>
  <si>
    <r>
      <rPr>
        <sz val="11"/>
        <rFont val="Arial MT"/>
        <family val="2"/>
      </rPr>
      <t>Gestión del cambio</t>
    </r>
  </si>
  <si>
    <r>
      <rPr>
        <sz val="11"/>
        <rFont val="Arial MT"/>
        <family val="2"/>
      </rPr>
      <t>GCO</t>
    </r>
  </si>
  <si>
    <r>
      <rPr>
        <sz val="11"/>
        <rFont val="Arial MT"/>
        <family val="2"/>
      </rPr>
      <t>Actualización Normativa</t>
    </r>
  </si>
  <si>
    <r>
      <rPr>
        <sz val="11"/>
        <rFont val="Arial MT"/>
        <family val="2"/>
      </rPr>
      <t>Curso/seminario</t>
    </r>
  </si>
  <si>
    <r>
      <rPr>
        <sz val="11"/>
        <rFont val="Arial MT"/>
        <family val="2"/>
      </rPr>
      <t>SYT</t>
    </r>
  </si>
  <si>
    <r>
      <rPr>
        <sz val="11"/>
        <rFont val="Calibri"/>
        <family val="1"/>
      </rPr>
      <t xml:space="preserve">Fortalecimiento de Competencias y
</t>
    </r>
    <r>
      <rPr>
        <sz val="11"/>
        <rFont val="Calibri"/>
        <family val="1"/>
      </rPr>
      <t>actualización</t>
    </r>
  </si>
  <si>
    <r>
      <rPr>
        <sz val="11"/>
        <rFont val="Arial MT"/>
        <family val="2"/>
      </rPr>
      <t>AYC</t>
    </r>
  </si>
  <si>
    <r>
      <rPr>
        <sz val="11"/>
        <rFont val="Arial MT"/>
        <family val="2"/>
      </rPr>
      <t>Sistema de Conservación.</t>
    </r>
  </si>
  <si>
    <r>
      <rPr>
        <sz val="11"/>
        <rFont val="Arial MT"/>
        <family val="2"/>
      </rPr>
      <t>Virtual</t>
    </r>
  </si>
  <si>
    <r>
      <rPr>
        <sz val="11"/>
        <rFont val="Arial MT"/>
        <family val="2"/>
      </rPr>
      <t>GSG</t>
    </r>
  </si>
  <si>
    <r>
      <rPr>
        <sz val="11"/>
        <rFont val="Arial MT"/>
        <family val="2"/>
      </rPr>
      <t>Energía renovables y PESV.</t>
    </r>
  </si>
  <si>
    <t>Modernizar infraestructura tecnológica.</t>
  </si>
  <si>
    <t>PLAN ANTICORRUPCIÓN Y DE ATENCIÓN AL CIUDADANO
Componente 1: Riesgos de Corrupción</t>
  </si>
  <si>
    <t>6/05/2023
5/09/2023</t>
  </si>
  <si>
    <t>16/01/2023
15/03/2023
14/09/2023</t>
  </si>
  <si>
    <t>PLAN ANTICORRUPCIÓN Y DE ATENCIÓN AL CIUDADANO</t>
  </si>
  <si>
    <t>Componente 3: Rendición de Cuentas</t>
  </si>
  <si>
    <r>
      <t xml:space="preserve">Subcomponente 1                                          </t>
    </r>
    <r>
      <rPr>
        <sz val="11"/>
        <color rgb="FF000000"/>
        <rFont val="Arial Narrow"/>
        <family val="2"/>
      </rPr>
      <t xml:space="preserve"> Informar avances y resultados de la gestión con calidad y en lenguaje comprensible</t>
    </r>
  </si>
  <si>
    <r>
      <t xml:space="preserve">Subcomponente 2                             </t>
    </r>
    <r>
      <rPr>
        <sz val="11"/>
        <color rgb="FF000000"/>
        <rFont val="Arial Narrow"/>
        <family val="2"/>
      </rPr>
      <t xml:space="preserve">               Desarrollar escenarios de diálogo de doble via con la ciudadanía y sus organizaciones</t>
    </r>
  </si>
  <si>
    <t xml:space="preserve">Desarrollar diálogos de doble vía a través de los eventos realizados que tengan participación del público en general. </t>
  </si>
  <si>
    <t>Líder: CMC</t>
  </si>
  <si>
    <t>Se identificarán las temáticas acordes a la agenda ambiental del país</t>
  </si>
  <si>
    <t>Apoya: SCI</t>
  </si>
  <si>
    <t>Elaborar informe y publicar la evaluación de la estrategia de rendición de cuentas vigencia 2022</t>
  </si>
  <si>
    <t>Líder: COM</t>
  </si>
  <si>
    <t>Seis (6) diálogos de doble vía 2023</t>
  </si>
  <si>
    <t>El informe de actividades 2022 subido a la página web</t>
  </si>
  <si>
    <t>Realizar 1 reunión semestral con los gestores y encargados del Sistema de Peticiones, quejas, felicitaciones y sugerencias, para conocer las inquietudes y mejoras que se han realizado y las inquietudes que se pudieran presentar</t>
  </si>
  <si>
    <t>Memorias de la reunión</t>
  </si>
  <si>
    <t>30/06/23
29/12/23</t>
  </si>
  <si>
    <t>Socializar de manera semestral el Protocolo de Atención y Servicio al Ciudadano con los trabajadores del INVEMAR</t>
  </si>
  <si>
    <t>2 Actividades de socialización del Protocolo</t>
  </si>
  <si>
    <t>Lider: COM</t>
  </si>
  <si>
    <t>Lider: COM
Apoya: TAL</t>
  </si>
  <si>
    <t xml:space="preserve">Participar de actividades como ferias, seminarios, jornadas para mostrar a la ciudadanía las actividades que desarrolla el INVEMAR y dar a conocer nuestras publicaciones </t>
  </si>
  <si>
    <t>Actividades en la cuales hacer presencia el INVEMAR  para relacionamiento con el ciudadano</t>
  </si>
  <si>
    <t>30/06/2023
29/12/2023</t>
  </si>
  <si>
    <t>Informe trimestral de registro y seguimiento a las consultas recibidas a través de las redes sociales</t>
  </si>
  <si>
    <t>31/03/2023
30/06/2023
30/09/2023
29/12/2023</t>
  </si>
  <si>
    <t>Implementar encuesta de satisfacción de los requerimientos ciudadanos que ingresan por la herramienta de laserfiche</t>
  </si>
  <si>
    <t xml:space="preserve">Encuesta implementada y análisis de la información recibida  </t>
  </si>
  <si>
    <t xml:space="preserve">Lídera: COM
Apoya: SYT/JUR/LABSIS
</t>
  </si>
  <si>
    <t>30/06/23
30/11/23</t>
  </si>
  <si>
    <t>Fortalecimiento de la accesibilidad en el INVEMAR (Espacios físicos y sitemas de información y comunicación)</t>
  </si>
  <si>
    <t># de mejoras o actividades realizadas</t>
  </si>
  <si>
    <t xml:space="preserve">Líder: GSG / COM / CMC
Apoya: SYT/LABSIS </t>
  </si>
  <si>
    <t>28/02/23
31/07/23</t>
  </si>
  <si>
    <t xml:space="preserve">
30/01/2023
30/04/2023
30/7/2023
30/10/2023</t>
  </si>
  <si>
    <r>
      <rPr>
        <b/>
        <sz val="12"/>
        <color theme="1"/>
        <rFont val="Arial Narrow"/>
        <family val="2"/>
      </rPr>
      <t>Subcomponente 1</t>
    </r>
    <r>
      <rPr>
        <sz val="12"/>
        <color theme="1"/>
        <rFont val="Arial Narrow"/>
        <family val="2"/>
      </rPr>
      <t xml:space="preserve">                                                                                         Lineamientos de Transparencia Activa</t>
    </r>
  </si>
  <si>
    <t>Publicación de productos de información generados por los proyectos de investigación en el SIAM</t>
  </si>
  <si>
    <t>Indicador trimestral de oportunidad de las solicitudes formales de acceso a la información en Kawak</t>
  </si>
  <si>
    <t>30/04/2023
30/08/2023
28/12/2023</t>
  </si>
  <si>
    <r>
      <rPr>
        <b/>
        <sz val="12"/>
        <color theme="1"/>
        <rFont val="Arial Narrow"/>
        <family val="2"/>
      </rPr>
      <t>Subcomponente 2  
L</t>
    </r>
    <r>
      <rPr>
        <sz val="12"/>
        <color theme="1"/>
        <rFont val="Arial Narrow"/>
        <family val="2"/>
      </rPr>
      <t>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</si>
  <si>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</si>
  <si>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t>Elaboración e Implementación de las Tablas de Control de Acceso</t>
  </si>
  <si>
    <r>
      <rPr>
        <b/>
        <sz val="12"/>
        <color theme="1"/>
        <rFont val="Arial Narrow"/>
        <family val="2"/>
      </rPr>
      <t xml:space="preserve">Subcomponente 5                                                                                      </t>
    </r>
    <r>
      <rPr>
        <sz val="12"/>
        <color theme="1"/>
        <rFont val="Arial Narrow"/>
        <family val="2"/>
      </rPr>
      <t xml:space="preserve">   Monitoreo del Acceso a la Información Pública</t>
    </r>
  </si>
  <si>
    <t>30/01/2023
30/04/2023
30/07/2023
30/10/2023</t>
  </si>
  <si>
    <t>MAPA DE RIESGOS CORRUPCIÓN 2023</t>
  </si>
  <si>
    <t>Componente 6: Estrategia para la gestión de conflicto de intereses</t>
  </si>
  <si>
    <t>30/06/2023                               30/12/2023</t>
  </si>
  <si>
    <t>Lider TAL/ Apoya:COM</t>
  </si>
  <si>
    <t>Verificar que previa suscripción del acuerdo contractual, el proveedor haya realizado la publicación de la declaración de bienes, rentas y conflicto de intereses en el aplicativo establecido por Función Pública, en los casos que aplique según la Ley 2013 de 2019</t>
  </si>
  <si>
    <t>GCO</t>
  </si>
  <si>
    <t>Registro de las declaraciones de conflictos de intereses</t>
  </si>
  <si>
    <t xml:space="preserve">ADI  </t>
  </si>
  <si>
    <t>ADI</t>
  </si>
  <si>
    <t>31/05/2023 Trabajadores (sujetos) obligados</t>
  </si>
  <si>
    <t>Año: 2023</t>
  </si>
  <si>
    <t>10/04/2023
10/07/2023
10/10/2023
10/01/2024</t>
  </si>
  <si>
    <t>Inversión- Funcionamiento</t>
  </si>
  <si>
    <t>Gestión Documental</t>
  </si>
  <si>
    <t>Formular, estructurar, implementar y divulgar, el Sistema de Gestión de Documentos Electrónicos de Archivo – SGDEA, como propuesta del modelo de requisitos para la gestión de documentos electrónicos, enfocado en la integración e interoperabilidad de los sistemas de información, como herramientas de apoyo para la administración, custodia y conservación de la documentación.</t>
  </si>
  <si>
    <t>Realización del Sistema de Gestión de Documentos Electrónicos de Archivo - SGDEA</t>
  </si>
  <si>
    <t>Realizar el proceso de elaboración, presentación y convalidación de las Tablas de Valoración Documental con el fin de normalizar el ciclo vital de aquellos documentos con valores secundario.</t>
  </si>
  <si>
    <t>Elaborar las Tablas de Valoración Documental - TVD</t>
  </si>
  <si>
    <t>Jefe Transp/ADI</t>
  </si>
  <si>
    <t>Telefonía</t>
  </si>
  <si>
    <t xml:space="preserve">Reporte del consumo mensual de telefonía fija y móvil </t>
  </si>
  <si>
    <t xml:space="preserve">Coord SYT/ Profesional Apoyo Ambiental </t>
  </si>
  <si>
    <t>Reporte de trabajadores con dos (2) o más periodos de vacaciones acumulados al corte que no cuenten con programación de vacaciones 2023.</t>
  </si>
  <si>
    <r>
      <t>1.</t>
    </r>
    <r>
      <rPr>
        <sz val="12"/>
        <color theme="0"/>
        <rFont val="Arial Narrow"/>
        <family val="2"/>
      </rPr>
      <t>Plan Institucional de Archivos de la Entidad – PINAR</t>
    </r>
  </si>
  <si>
    <r>
      <t>2.</t>
    </r>
    <r>
      <rPr>
        <sz val="12"/>
        <color theme="0"/>
        <rFont val="Arial Narrow"/>
        <family val="2"/>
      </rPr>
      <t>Plan Anual de Adquisiciones</t>
    </r>
  </si>
  <si>
    <r>
      <t>3.</t>
    </r>
    <r>
      <rPr>
        <sz val="12"/>
        <color theme="0"/>
        <rFont val="Arial Narrow"/>
        <family val="2"/>
      </rPr>
      <t>Plan Estratégico de Talento Humano</t>
    </r>
  </si>
  <si>
    <r>
      <t>4.</t>
    </r>
    <r>
      <rPr>
        <sz val="12"/>
        <color theme="0"/>
        <rFont val="Arial Narrow"/>
        <family val="2"/>
      </rPr>
      <t>Plan Institucional de Capacitación</t>
    </r>
  </si>
  <si>
    <r>
      <t>5.</t>
    </r>
    <r>
      <rPr>
        <sz val="12"/>
        <color theme="0"/>
        <rFont val="Arial Narrow"/>
        <family val="2"/>
      </rPr>
      <t>Plan de Incentivos Institucionales</t>
    </r>
  </si>
  <si>
    <r>
      <t>6.</t>
    </r>
    <r>
      <rPr>
        <sz val="12"/>
        <color theme="0"/>
        <rFont val="Arial Narrow"/>
        <family val="2"/>
      </rPr>
      <t xml:space="preserve">Plan de Trabajo Anual en Seguridad y Salud en el Trabajo </t>
    </r>
  </si>
  <si>
    <r>
      <t>7.</t>
    </r>
    <r>
      <rPr>
        <sz val="12"/>
        <color theme="0"/>
        <rFont val="Arial Narrow"/>
        <family val="2"/>
      </rPr>
      <t>Plan Anticorrupción y de Atención al Ciudadano</t>
    </r>
  </si>
  <si>
    <r>
      <t>8.</t>
    </r>
    <r>
      <rPr>
        <sz val="12"/>
        <color theme="0"/>
        <rFont val="Arial Narrow"/>
        <family val="2"/>
      </rPr>
      <t>Plan Estratégico de Tecnologías de la Información y las Comunicaciones – PETI</t>
    </r>
  </si>
  <si>
    <r>
      <t>9.</t>
    </r>
    <r>
      <rPr>
        <sz val="12"/>
        <color theme="0"/>
        <rFont val="Arial Narrow"/>
        <family val="2"/>
      </rPr>
      <t>Plan de Tratamiento de Riesgos de Seguridad y Privacidad de la Información</t>
    </r>
  </si>
  <si>
    <r>
      <t>10.</t>
    </r>
    <r>
      <rPr>
        <sz val="12"/>
        <color theme="0"/>
        <rFont val="Arial Narrow"/>
        <family val="2"/>
      </rPr>
      <t xml:space="preserve">Plan de Seguridad y Privacidad de la Información </t>
    </r>
  </si>
  <si>
    <r>
      <t>11.</t>
    </r>
    <r>
      <rPr>
        <sz val="12"/>
        <color theme="0"/>
        <rFont val="Arial Narrow"/>
        <family val="2"/>
      </rPr>
      <t xml:space="preserve">Plan de participación ciudadana </t>
    </r>
  </si>
  <si>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</si>
  <si>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</si>
  <si>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</si>
  <si>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</si>
  <si>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PGN- Gestión General- Funcionamiento Ministerio de Ambiente y Desarrollo Sostenible ( Res. 018 de 11 de enero 2023 MADS)</t>
  </si>
  <si>
    <t>Isabella Katime</t>
  </si>
  <si>
    <t xml:space="preserve">Sandra Díaz
Zunilda Saumeth
Amira Pinedo
Eduardo Ternera
Maria Fernanda Herrera
</t>
  </si>
  <si>
    <t xml:space="preserve">Francisco Sanchez
Vladimir Garrido
</t>
  </si>
  <si>
    <t xml:space="preserve">
Janer Pontones
Constanza Soler</t>
  </si>
  <si>
    <t>x</t>
  </si>
  <si>
    <t>En esta vigencias no se priorizo OPAS para racionalización</t>
  </si>
  <si>
    <t>El informe del Estado de los Recursos 2022 subido a la página web</t>
  </si>
  <si>
    <t>Vincular a los trabajadores de la entidad al curso de integridad, transparencia y lucha contra la corrupción establecido por Función Pública para dar cumplimiento a la Ley 2016 de 2020.</t>
  </si>
  <si>
    <t>Garantizar que los trabajadores y contratistas de la entidad obligados por la Ley 2013 de 2019 publiquen la declaración de bienes, rentas y conflicto de intereses en el aplicativo establecido por Función Pública.</t>
  </si>
  <si>
    <t>Lider: SRA
Apoyo: TAL/GCO</t>
  </si>
  <si>
    <t>trabajadores: 31/05/2023
contratistas: permanente</t>
  </si>
  <si>
    <t>Revisar el cumplimiento del estándar de atención en las solicitudes de acceso a la información en número de solicitudes, oportunidad, traslados y solicitudes en las que se negó el acceso a la información</t>
  </si>
  <si>
    <t>Respuesta a las solicitudes de información en el estandar de oportunidad por encima del 80%</t>
  </si>
  <si>
    <t>Oportunidad en la atención de solicitudes de información (Informes  trimestral de oportunidad de PQFS-)</t>
  </si>
  <si>
    <t>Líder: COM
Apoya: JUR/CMC/LABSIS</t>
  </si>
  <si>
    <t>Lider: CMC
Apoya: COM</t>
  </si>
  <si>
    <t>Líder: PLA
Apoyo: LABSIS/CMC/MHNMC/programas</t>
  </si>
  <si>
    <t>Lider:  COM
Apoyo: JUR//LABSIS/CMC</t>
  </si>
  <si>
    <r>
      <rPr>
        <b/>
        <sz val="14"/>
        <color theme="8" tint="-0.249977111117893"/>
        <rFont val="Gill Sans MT"/>
        <family val="2"/>
      </rPr>
      <t>PL-PLA-</t>
    </r>
    <r>
      <rPr>
        <b/>
        <sz val="14"/>
        <color theme="8" tint="-0.249977111117893"/>
        <rFont val="Arial"/>
        <family val="2"/>
      </rPr>
      <t>17</t>
    </r>
    <r>
      <rPr>
        <sz val="14"/>
        <color theme="4" tint="-0.499984740745262"/>
        <rFont val="Gill Sans MT"/>
        <family val="2"/>
      </rPr>
      <t xml:space="preserve">
Versión 2</t>
    </r>
  </si>
  <si>
    <t>04/07/23
07/10/23</t>
  </si>
  <si>
    <t>25/05/23
22/09/23
19/01/24</t>
  </si>
  <si>
    <t xml:space="preserve">INFORME DE ACTIVIDADES </t>
  </si>
  <si>
    <t>PLAN DE TRABAJO DEL SISTEMA DE GESTIÓN DE SEGURIDAD, SALUD EN EL TRABAJO Y AMBIENTE</t>
  </si>
  <si>
    <t>CRONOGRAMA DE ACTIVIDADES EN MATERIA DE SEGURIDAD, SALUD EN EL TRABAJO Y AMBIENTE 2023</t>
  </si>
  <si>
    <t>OBJETIVO SST RELACIONADO (de acuerdo a OT-STA-13)</t>
  </si>
  <si>
    <t>RESPONSABLE</t>
  </si>
  <si>
    <t xml:space="preserve">CUMPLIMIENTO </t>
  </si>
  <si>
    <t>OBSERVACIONES</t>
  </si>
  <si>
    <t>Programa de Gestión de Riesgo Químico</t>
  </si>
  <si>
    <t>Diagnostico de madurez  del programa de gestión del riesgo químico.</t>
  </si>
  <si>
    <t>Definir acciones en Kawak para tratar hallazgos detectados en el diagnostico de madurez del programa de gestión del riesgo químico.</t>
  </si>
  <si>
    <t>Revisar y actualizar Programa de gestión integral de sustancias químicas PG-STA-3</t>
  </si>
  <si>
    <t xml:space="preserve">Definir acciones en Kawak para tratar las recomendaciones impartidas en las mediciones higiénicas </t>
  </si>
  <si>
    <t>Revisión y actualización del Sistema de vigilancia para riesgo químico PG-STA-1</t>
  </si>
  <si>
    <t>Realizar simulacro de "Control de derrame de sustancia química"</t>
  </si>
  <si>
    <t>Actualización del programa de protección contra caídas (GI-STA-4) bajo lo lineamientos definidos en la Res. 4272 de 2021</t>
  </si>
  <si>
    <t>Actualización y aprobación de permiso de trabajo de alturas</t>
  </si>
  <si>
    <t>Taller de sensibilización del nuevo procedimiento de trabajo en alturas (Permiso de trabajo, PON y Plan de rescate)</t>
  </si>
  <si>
    <t>Revisar actividad de mediciones en manglares y definir medidas de seguridad contra caídas para esta actividad.</t>
  </si>
  <si>
    <t>Seguimiento al diligenciamiento de ATS y permiso para trabajo en alturas</t>
  </si>
  <si>
    <t>Jefe STA / Jefe TRA</t>
  </si>
  <si>
    <t xml:space="preserve">Revisar y actualizar si es necesario la matriz de factores de riesgo vial. </t>
  </si>
  <si>
    <t>Simulacro vial</t>
  </si>
  <si>
    <t>Revisar y actualizar profesiograma</t>
  </si>
  <si>
    <t xml:space="preserve">Compartir profesiograma actualizado a Prevenir 1A </t>
  </si>
  <si>
    <t>Realizar charlas de sensibilización de conservación visual</t>
  </si>
  <si>
    <t>Desarrollo de jornadas de salud</t>
  </si>
  <si>
    <t>Charlas de sensibilización sobre los efectos del consumo de alcohol, tabaco y drogas</t>
  </si>
  <si>
    <t xml:space="preserve">Intervenir las recomendaciones impartidas en el informe de morbilidad sentidas osteomuscular </t>
  </si>
  <si>
    <t>Intervenir las recomendaciones impartidas en el informe de inspecciones ergonómicas de puestos de trabajo</t>
  </si>
  <si>
    <t>Revisión de estándar ergonómico para manipulación manual de cargas</t>
  </si>
  <si>
    <t>Revisar y actualizar si es necesario el SVE para la prevención de patologías osteomusculares PG-STA-5</t>
  </si>
  <si>
    <t>Charlas de sensibilización sobre prevención de lesiones musculoesqueléticas</t>
  </si>
  <si>
    <t>Diagnóstico,  informe, plan de intervención de riesgo psicosocial</t>
  </si>
  <si>
    <t>Desarrollo de jornadas de bienestar</t>
  </si>
  <si>
    <t>Taller de estilos de vida saludable</t>
  </si>
  <si>
    <t>Realizar jornadas deportivas con el fin de incentivar hábitos y estilos de vida saludable</t>
  </si>
  <si>
    <t>Simulacro integral (Accidente vial, primeros auxilios con personal herido, derrame de sustancia química y conato)</t>
  </si>
  <si>
    <t>Validar distribución de brigadistas por área y nombrar lideres por área</t>
  </si>
  <si>
    <t>Boletín de gestión STA</t>
  </si>
  <si>
    <t>Actualización y aprobación de ATS para Servicios Generales</t>
  </si>
  <si>
    <t>Revisar proceso gestión del cambio STA</t>
  </si>
  <si>
    <t>Revisar lineamientos de cumplimiento SST a trabajadores independientes (Servicios profesionales)</t>
  </si>
  <si>
    <t>Seguimiento a cumplimiento de lineamientos STA de  trabajadores independientes (Servicios profesionales)</t>
  </si>
  <si>
    <t>Desarrollar día de la seguridad, salud en el trabajo y ambiente</t>
  </si>
  <si>
    <t>Charlas sobre aspectos relevantes en SG-SST (Directrices, objetivos y metas, funciones y responsabilidades STA, representantes del SG-SST, afines)</t>
  </si>
  <si>
    <t xml:space="preserve">Sensibilizar al personal sobre la importancia de reportar accidentes y anomalías del estado de salud </t>
  </si>
  <si>
    <t>Realizar campaña de  "SEMALMANGLE"</t>
  </si>
  <si>
    <t>Actualización de documentos SST según requerimiento de Kawak y/o necesidades propias del SG-SST</t>
  </si>
  <si>
    <r>
      <t xml:space="preserve">Nota: </t>
    </r>
    <r>
      <rPr>
        <sz val="12"/>
        <rFont val="Calibri"/>
        <family val="2"/>
        <scheme val="minor"/>
      </rPr>
      <t>Las fechas previstas en el cronograma están sujetas a la disponibilidad de la ARL u otros prestadores del servicio específico, así como las prioridades institucionales.</t>
    </r>
  </si>
  <si>
    <t>PORCENTAJE DE CUMPLIMIENTO</t>
  </si>
  <si>
    <t>Elementos de protección contra caídas</t>
  </si>
  <si>
    <t>Observación de comportamiento vial</t>
  </si>
  <si>
    <t>Analizar el comportamiento durante el manejo por parte del personal con rol de conductor, orientada hacia una adecuada cultura de seguridad vial en el instituto.</t>
  </si>
  <si>
    <t>Jefe TRA / Profesional de apoyo TRA</t>
  </si>
  <si>
    <t>Inspección general de seguridad sedes Cispatá y Buenaventura</t>
  </si>
  <si>
    <t xml:space="preserve">Verificar las condiciones generales de seguridad y salud en el trabajo en las sedes de Cispatá y Buenaventura </t>
  </si>
  <si>
    <t>Proveedores y contratistas</t>
  </si>
  <si>
    <t>PROCENTAJE DE CUMPLIMIENTO</t>
  </si>
  <si>
    <t># de participantes en la actividad acumulado</t>
  </si>
  <si>
    <t>Cobertura Lograda</t>
  </si>
  <si>
    <t>Total Participantes</t>
  </si>
  <si>
    <t>Coordinador de trabajo en alturas bajo la Resolución 4272 de 2021</t>
  </si>
  <si>
    <t>Coordinadores de trabajo en alturas vigentes</t>
  </si>
  <si>
    <t>- Definición de SG-SST, programa de prevención y protección contra caídas.
- Naturaleza de peligros y, metodología de identificación y valoración de riesgos en trabajo en alturas para su control. Factores de riesgo conexos a los trabajos en alturas acorde al sector (por ejemplo; trabajos eléctricos, factores climáticos, etc.).
- Fomento del autocuidado de las personas.
- Metodología de identificación de peligros de caída.
- Requisitos legales en protección contra caídas para trabajo en alturas, de acuerdo a la actividad económica.
- Responsabilidad laboral, civil, penal, laboral y administrativa. 9. Conceptos técnicos de protección contra caídas para trabajo en alturas.
- Medidas de prevención y protección contra caídas en trabajo desarrollados en alturas.
- Programa de prevención y protección contra caídas de alturas.
- Procedimientos de trabajo en alturas.
- Listas de chequeo.
- Procedimientos para manipular, almacenar, seleccionar, compatibilidad, inspección y reposición de equipos utilizados para protección contra caídas.
- Sistemas de acceso para trabajo en alturas y uso seguro de los mismos.
- Equipos de protección personal contra caídas (selección, compatibilidad y reposición) y sistemas de anclaje.
- Limitantes y posibles restricciones en el uso de sistemas o equipos de protección contra caídas.
- Efectos en el organismo de la detención de una caída y la suspensión posterior.
- Fundamentos de primeros auxilios.
- Conceptos básicos de autorescate, rescate, y plan rescate.
- Elaboración del permiso de trabajo en alturas y,
- Técnicas de inspección de equipos de protección contra caídas.</t>
  </si>
  <si>
    <t>- Definición de trabajo en altura
- Principales riesgos 
- Sistemas y equipos para trabajo seguro en alturas en manglares
- Técnicas seguras de ascenso y descenso en manglares
- Inspección preoperacional de elementos de protección contra caídas en manglares
- Principales peligros y consecuencia del trabajo en alturas
- Mecanismos y técnicas de anclaje a manglares 
- Limitantes y posibles restricciones en el uso del sistemas o equipos de protección contra caídas.
- Efectos en el organismo de la detención de una caída y la suspensión posterior.
- Conceptos básicos de autorescate, rescate y fundamentos de primeros auxilios asociados al peligro de trabajo en alturas.
- Permiso de trabajo en alturas.</t>
  </si>
  <si>
    <t xml:space="preserve"> Procedimientos específicos para trabajo seguro en alturas.</t>
  </si>
  <si>
    <t>Personal autorizado para trabajo en alturas en Invemar</t>
  </si>
  <si>
    <t>- Picnic pales cambios de la Res. 4272 de 2021 aplicables en las organizaciones
- Sistemas de acceso, restricción o posicionamiento
- Plan de rescate para trabajo en alturas
- Procedimientos operativos normalizados para trabajos en altura
- Inspecciones de equipos de protección contra caídas.
- Facto de seguridad (factor caída)
- Formatos de ATS Y permisos de trabajo en alturas</t>
  </si>
  <si>
    <t>No. de evaluaciones teóricas realizadas a asistentes aprobadas/ # total de asistentes</t>
  </si>
  <si>
    <t>Manejo seguro de químicos - Control de derrames</t>
  </si>
  <si>
    <t>- Generalidades sobre derrames.
- Clasificación de derrames: pequeños, medianos y grandes.
- NOM-STPS-018-2015. SGA. (generalidades).
- Hoja de seguridad.
- Kit para derrames.
- Equipo de protección personal.
- Material absorbente.
- Equipo de limpieza.
- Prevención de derrames de productos químicos.
- Procedimiento básico de actuación en caso de contaminación de personas con productos químicos.</t>
  </si>
  <si>
    <t>Uso y cuidado de los Elementos de Protección Personal y   seguridad para manejo de equipos y herramientas críticas</t>
  </si>
  <si>
    <t xml:space="preserve">Grupo de servicios generales y personal de laboratorio </t>
  </si>
  <si>
    <t>- ¿Qué son los EPP?
- Tipos de EPP
- Uso correcto de los EPP
- Cuidado y limpieza de los EPP
'- Clasificación de las herramientas y equipos críticos
- Manual de funciones a instrucciones de uso de equipos y herramientas críticos
- Medidas de seguridad para el manejo de herramientas y equipos críticos
- Preoperacional y mantenimiento adecuado para el manejo seguro de herramientas y equipos críticos.
- Epp para el manejo de equipos y herramientas</t>
  </si>
  <si>
    <t>Evitar accidentes de trabajo a causa de inadecuadas condiciones o uso incorrecto de los elementos de protección personal y las herramientas y/o equipos críticos de trabajo</t>
  </si>
  <si>
    <t>#  de accidentes de trabajo a causa de inadecuadas condicione so uso incorrecto de los elementos de protección personal y las herramientas y/o equipos críticos de trabajo</t>
  </si>
  <si>
    <t>0  accidentes de trabajo a causa de inadecuadas condicione so uso incorrecto de los elementos de protección personal y las herramientas y/o equipos críticos de trabajo</t>
  </si>
  <si>
    <t>Fortalecimiento al comité de convivencia laboral en técnicas de negociación y resolución de conflictos, manejo de casos prácticos.</t>
  </si>
  <si>
    <t>- Definición de comunicación asertiva
- Definición de conflicto
- Características de la comunicación asertiva
- Manejo de las emociones
- Aspectos claves de la comunicación y el lenguaje
- Resolver conflictos usando la comunicación asertiva
- Caso practico</t>
  </si>
  <si>
    <t>Fortalecimiento de la brigada de emergencias</t>
  </si>
  <si>
    <t>- Funciones de la brigada de emergencias.
- Plan de emergencias y Procedimientos operativos normalizados.
- Primeros auxilios: Valoración primaria y secundaria.
- Inmovilización y manejo de esguinces.
- manejo de camilla y transporte de lesionados.
- Uso de red contra incendio</t>
  </si>
  <si>
    <t>Higiene postural y manejo adecuado de cargas</t>
  </si>
  <si>
    <t>- Higiene postural
- Habitos posturales
- Factores de riesgo osteomusculares
 - Ergonomía
- La carga de trabajo
- Manipulación, transporte y almacenamiento de cargas
- Carga postural y movimientos repetitivos</t>
  </si>
  <si>
    <t>Personal que no tiene rol de conductor directo dentro de la organización</t>
  </si>
  <si>
    <t>- Seguridad pasiva y activa de los vehículos
- Inspección preoperativa de vehículo 
- Normas y comportamientos, reglas generales y educación en el tránsito
- Señales de transito
- Prelación vial
- Alcohol y drogas en la conducción</t>
  </si>
  <si>
    <t>Primer respondiente ante incidentes y accidentes de tránsito.</t>
  </si>
  <si>
    <t>- Normatividad nacional que regula la actuación de accidentes de tránsito en Colombia
- Pautas de actuación básicas y elementales en caso de accidente
- Breves nociones de actuación sobre heridos</t>
  </si>
  <si>
    <t>Diplomada gestión integral de la seguridad vial bajo el enfoque de mejora continua - Auditor interno en seguridad vial ISO 39001 bajo el decreto 1079 de 2015.</t>
  </si>
  <si>
    <t>Certificar a los mimebros del comité en los principios y fundamentos de la gestión integral de la seguridad vial y de los riesgos viales bajo el enfoque de la  mejora continua.</t>
  </si>
  <si>
    <t>CUMPLIMIENTO DEL PROGRAMA DE CAPACITACIÓN SSTA 2023</t>
  </si>
  <si>
    <t>PL-STA-2
Versión 10</t>
  </si>
  <si>
    <r>
      <t xml:space="preserve">Evaluaciones aprobadas por personal asistente </t>
    </r>
    <r>
      <rPr>
        <sz val="12"/>
        <color theme="1"/>
        <rFont val="Calibri"/>
        <family val="2"/>
      </rPr>
      <t>≥ 80%</t>
    </r>
  </si>
  <si>
    <r>
      <rPr>
        <u/>
        <sz val="12"/>
        <color theme="1"/>
        <rFont val="Arial"/>
        <family val="2"/>
      </rPr>
      <t>MODULO 1</t>
    </r>
    <r>
      <rPr>
        <sz val="12"/>
        <color theme="1"/>
        <rFont val="Arial"/>
        <family val="2"/>
      </rPr>
      <t xml:space="preserve">
- Fundamentos de la seguridad vial
- Contexto de la seguridad vial
</t>
    </r>
    <r>
      <rPr>
        <u/>
        <sz val="12"/>
        <color theme="1"/>
        <rFont val="Arial"/>
        <family val="2"/>
      </rPr>
      <t>MODULO 2</t>
    </r>
    <r>
      <rPr>
        <sz val="12"/>
        <color theme="1"/>
        <rFont val="Arial"/>
        <family val="2"/>
      </rPr>
      <t xml:space="preserve">
- Marco legal, normativo y prospectiva en seguridad vial y SST
</t>
    </r>
    <r>
      <rPr>
        <u/>
        <sz val="12"/>
        <color theme="1"/>
        <rFont val="Arial"/>
        <family val="2"/>
      </rPr>
      <t xml:space="preserve">MODULO 3
</t>
    </r>
    <r>
      <rPr>
        <sz val="12"/>
        <color theme="1"/>
        <rFont val="Arial"/>
        <family val="2"/>
      </rPr>
      <t xml:space="preserve">- Marzo legal y técnico del transporte y transito de Colombia
</t>
    </r>
    <r>
      <rPr>
        <u/>
        <sz val="12"/>
        <color theme="1"/>
        <rFont val="Arial"/>
        <family val="2"/>
      </rPr>
      <t xml:space="preserve">MODULO 4
</t>
    </r>
    <r>
      <rPr>
        <sz val="12"/>
        <color theme="1"/>
        <rFont val="Arial"/>
        <family val="2"/>
      </rPr>
      <t xml:space="preserve">- Gestión de la seguridad vial
</t>
    </r>
    <r>
      <rPr>
        <u/>
        <sz val="12"/>
        <color theme="1"/>
        <rFont val="Arial"/>
        <family val="2"/>
      </rPr>
      <t>MODULO 5</t>
    </r>
    <r>
      <rPr>
        <sz val="12"/>
        <color theme="1"/>
        <rFont val="Arial"/>
        <family val="2"/>
      </rPr>
      <t xml:space="preserve">
- Ciclo de mejoramiento continuo en la gestión en seguridad vial
</t>
    </r>
    <r>
      <rPr>
        <u/>
        <sz val="12"/>
        <color theme="1"/>
        <rFont val="Arial"/>
        <family val="2"/>
      </rPr>
      <t>MODULO 6</t>
    </r>
    <r>
      <rPr>
        <sz val="12"/>
        <color theme="1"/>
        <rFont val="Arial"/>
        <family val="2"/>
      </rPr>
      <t xml:space="preserve">
- Control operacional del riesgo
</t>
    </r>
    <r>
      <rPr>
        <u/>
        <sz val="12"/>
        <color theme="1"/>
        <rFont val="Arial"/>
        <family val="2"/>
      </rPr>
      <t xml:space="preserve">MODULO 7
</t>
    </r>
    <r>
      <rPr>
        <sz val="12"/>
        <color theme="1"/>
        <rFont val="Arial"/>
        <family val="2"/>
      </rPr>
      <t xml:space="preserve">- Auditoria a la gestión de la seguridad vial </t>
    </r>
  </si>
  <si>
    <r>
      <rPr>
        <u/>
        <sz val="12"/>
        <color theme="1"/>
        <rFont val="Arial"/>
        <family val="2"/>
      </rPr>
      <t># de actividades de capacitación eficaces SSTA * 100%</t>
    </r>
    <r>
      <rPr>
        <sz val="12"/>
        <color theme="1"/>
        <rFont val="Arial"/>
        <family val="2"/>
      </rPr>
      <t xml:space="preserve">
# de actividades de capacitación implementadas</t>
    </r>
  </si>
  <si>
    <r>
      <rPr>
        <u/>
        <sz val="12"/>
        <color theme="1"/>
        <rFont val="Arial"/>
        <family val="2"/>
      </rPr>
      <t xml:space="preserve">Actividades Realizadas * 100% </t>
    </r>
    <r>
      <rPr>
        <sz val="12"/>
        <color theme="1"/>
        <rFont val="Arial"/>
        <family val="2"/>
      </rPr>
      <t xml:space="preserve">
Actividades Programadas</t>
    </r>
  </si>
  <si>
    <t>Jesus Antonio Garay Tinoco</t>
  </si>
  <si>
    <t>Director  ( E )</t>
  </si>
  <si>
    <t>Inventario de activos de información actualizado a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</si>
</sst>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 #,##0_-;\-&quot;$&quot;\ * #,##0_-;_-&quot;$&quot;\ * &quot;-&quot;_-;_-@_-"/>
    <numFmt numFmtId="44" formatCode="_-&quot;$&quot;\ * #,##0.00_-;\-&quot;$&quot;\ * #,##0.00_-;_-&quot;$&quot;\ * &quot;-&quot;??_-;_-@_-"/>
    <numFmt numFmtId="164" formatCode="&quot;$&quot;#,##0;[Red]\-&quot;$&quot;#,##0"/>
    <numFmt numFmtId="165" formatCode="_ &quot;$&quot;\ * #,##0.00_ ;_ &quot;$&quot;\ * \-#,##0.00_ ;_ &quot;$&quot;\ * &quot;-&quot;??_ ;_ @_ "/>
    <numFmt numFmtId="166" formatCode="&quot;$&quot;\ #,##0"/>
    <numFmt numFmtId="167" formatCode="yyyy\-mm\-dd"/>
    <numFmt numFmtId="168" formatCode="&quot;No aplica&quot;"/>
    <numFmt numFmtId="169" formatCode="mmmm"/>
    <numFmt numFmtId="170" formatCode="0.0%"/>
  </numFmts>
  <fonts count="123">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b/>
      <sz val="11"/>
      <color theme="1" tint="0.249977111117893"/>
      <name val="Arial Narrow"/>
      <family val="2"/>
    </font>
    <font>
      <sz val="10"/>
      <color theme="1"/>
      <name val="Arial Narrow"/>
      <family val="2"/>
    </font>
    <font>
      <sz val="10"/>
      <name val="Arial Narrow"/>
      <family val="2"/>
    </font>
    <font>
      <sz val="12"/>
      <color theme="1"/>
      <name val="Arial Narrow"/>
      <family val="2"/>
    </font>
    <font>
      <b/>
      <sz val="12"/>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b/>
      <sz val="26"/>
      <color theme="1" tint="0.249977111117893"/>
      <name val="Arial Narrow"/>
      <family val="2"/>
    </font>
    <font>
      <b/>
      <sz val="22"/>
      <color theme="1"/>
      <name val="Arial"/>
      <family val="2"/>
    </font>
    <font>
      <sz val="14"/>
      <name val="Gill Sans MT"/>
      <family val="2"/>
    </font>
    <font>
      <sz val="11"/>
      <color indexed="8"/>
      <name val="Arial Narrow"/>
      <family val="2"/>
    </font>
    <font>
      <b/>
      <sz val="14"/>
      <color theme="0"/>
      <name val="Arial Narrow"/>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1"/>
      <color indexed="8"/>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name val="Arial"/>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b/>
      <sz val="14"/>
      <color theme="8" tint="-0.249977111117893"/>
      <name val="Gill Sans MT"/>
      <family val="2"/>
    </font>
    <font>
      <b/>
      <sz val="14"/>
      <color theme="8" tint="-0.249977111117893"/>
      <name val="Arial"/>
      <family val="2"/>
    </font>
    <font>
      <b/>
      <sz val="18"/>
      <color indexed="8"/>
      <name val="Arial"/>
      <family val="2"/>
    </font>
    <font>
      <sz val="11"/>
      <name val="Calibri"/>
      <family val="2"/>
      <scheme val="minor"/>
    </font>
    <font>
      <b/>
      <sz val="11"/>
      <color theme="1"/>
      <name val="Calibri"/>
      <family val="2"/>
      <scheme val="minor"/>
    </font>
    <font>
      <sz val="10"/>
      <name val="Arial"/>
      <family val="2"/>
    </font>
    <font>
      <sz val="12"/>
      <name val="Calibri"/>
      <family val="2"/>
      <scheme val="minor"/>
    </font>
    <font>
      <sz val="11"/>
      <color indexed="8"/>
      <name val="Calibri"/>
      <family val="2"/>
    </font>
    <font>
      <sz val="10"/>
      <color indexed="62"/>
      <name val="Tahoma"/>
      <family val="2"/>
    </font>
    <font>
      <b/>
      <sz val="12"/>
      <color theme="0"/>
      <name val="Tahoma"/>
      <family val="2"/>
    </font>
    <font>
      <sz val="12"/>
      <color indexed="62"/>
      <name val="Tahoma"/>
      <family val="2"/>
    </font>
    <font>
      <b/>
      <sz val="18"/>
      <color indexed="62"/>
      <name val="Tahoma"/>
      <family val="2"/>
    </font>
    <font>
      <sz val="11"/>
      <color indexed="62"/>
      <name val="Tahoma"/>
      <family val="2"/>
    </font>
    <font>
      <b/>
      <sz val="10"/>
      <color indexed="62"/>
      <name val="Tahoma"/>
      <family val="2"/>
    </font>
    <font>
      <sz val="9"/>
      <color indexed="62"/>
      <name val="Arial"/>
      <family val="2"/>
    </font>
    <font>
      <sz val="12"/>
      <color indexed="62"/>
      <name val="Arial Narrow"/>
      <family val="2"/>
    </font>
    <font>
      <sz val="10"/>
      <color indexed="62"/>
      <name val="Arial Narrow"/>
      <family val="2"/>
    </font>
    <font>
      <sz val="11"/>
      <color indexed="62"/>
      <name val="Arial Narrow"/>
      <family val="2"/>
    </font>
    <font>
      <b/>
      <sz val="10"/>
      <color indexed="62"/>
      <name val="Arial Narrow"/>
      <family val="2"/>
    </font>
    <font>
      <sz val="11"/>
      <color rgb="FFFF0000"/>
      <name val="Calibri"/>
      <family val="2"/>
      <scheme val="minor"/>
    </font>
    <font>
      <b/>
      <sz val="11"/>
      <name val="Arial"/>
      <family val="2"/>
    </font>
    <font>
      <b/>
      <sz val="11"/>
      <color rgb="FFFFFFFF"/>
      <name val="Arial"/>
      <family val="2"/>
    </font>
    <font>
      <sz val="11"/>
      <name val="Arial MT"/>
    </font>
    <font>
      <sz val="11"/>
      <name val="Arial MT"/>
      <family val="2"/>
    </font>
    <font>
      <sz val="11"/>
      <color rgb="FF000000"/>
      <name val="Arial MT"/>
      <family val="2"/>
    </font>
    <font>
      <sz val="11"/>
      <name val="Calibri"/>
      <family val="1"/>
    </font>
    <font>
      <sz val="11"/>
      <color rgb="FF000000"/>
      <name val="Calibri"/>
      <family val="2"/>
      <scheme val="minor"/>
    </font>
    <font>
      <sz val="11"/>
      <color rgb="FF000000"/>
      <name val="Arial"/>
      <family val="2"/>
    </font>
    <font>
      <b/>
      <sz val="24"/>
      <color rgb="FF000000"/>
      <name val="Arial"/>
      <family val="2"/>
    </font>
    <font>
      <b/>
      <sz val="12"/>
      <color rgb="FFFFFFFF"/>
      <name val="Arial Narrow"/>
      <family val="2"/>
    </font>
    <font>
      <sz val="48"/>
      <color theme="4" tint="-0.249977111117893"/>
      <name val="Arial"/>
      <family val="2"/>
    </font>
    <font>
      <sz val="12"/>
      <color rgb="FF000000"/>
      <name val="Arial Narrow"/>
      <family val="2"/>
    </font>
    <font>
      <b/>
      <sz val="16"/>
      <color rgb="FFFF0000"/>
      <name val="Calibri"/>
      <family val="2"/>
      <scheme val="minor"/>
    </font>
    <font>
      <b/>
      <sz val="24"/>
      <color theme="1"/>
      <name val="Arial Narrow"/>
      <family val="2"/>
    </font>
    <font>
      <sz val="12"/>
      <color theme="1"/>
      <name val="Arial"/>
      <family val="2"/>
    </font>
    <font>
      <b/>
      <sz val="12"/>
      <color theme="1" tint="0.249977111117893"/>
      <name val="Arial Narrow"/>
      <family val="2"/>
    </font>
    <font>
      <b/>
      <sz val="12"/>
      <color theme="1"/>
      <name val="Arial"/>
      <family val="2"/>
    </font>
    <font>
      <b/>
      <sz val="12"/>
      <name val="Calibri"/>
      <family val="2"/>
      <scheme val="minor"/>
    </font>
    <font>
      <u/>
      <sz val="12"/>
      <color theme="1"/>
      <name val="Arial"/>
      <family val="2"/>
    </font>
    <font>
      <sz val="12"/>
      <color theme="1" tint="0.249977111117893"/>
      <name val="Arial Narrow"/>
      <family val="2"/>
    </font>
    <font>
      <sz val="12"/>
      <color theme="1"/>
      <name val="Microsoft PhagsPa"/>
      <family val="2"/>
    </font>
    <font>
      <b/>
      <sz val="12"/>
      <color theme="1"/>
      <name val="Microsoft PhagsPa"/>
      <family val="2"/>
    </font>
    <font>
      <b/>
      <sz val="12"/>
      <name val="Microsoft PhagsPa"/>
      <family val="2"/>
    </font>
    <font>
      <sz val="12"/>
      <name val="Microsoft PhagsPa"/>
      <family val="2"/>
    </font>
    <font>
      <b/>
      <sz val="12"/>
      <color theme="1"/>
      <name val="Calibri"/>
      <family val="2"/>
      <scheme val="minor"/>
    </font>
    <font>
      <sz val="12"/>
      <color indexed="8"/>
      <name val="Calibri"/>
      <family val="2"/>
      <scheme val="minor"/>
    </font>
    <font>
      <sz val="12"/>
      <name val="Arial"/>
      <family val="2"/>
    </font>
    <font>
      <sz val="12"/>
      <color theme="1"/>
      <name val="Calibri"/>
      <family val="2"/>
    </font>
    <font>
      <sz val="12"/>
      <color theme="0"/>
      <name val="Arial"/>
      <family val="2"/>
    </font>
    <font>
      <sz val="28"/>
      <color theme="1"/>
      <name val="Arial"/>
      <family val="2"/>
    </font>
    <font>
      <u/>
      <sz val="28"/>
      <color theme="10"/>
      <name val="Calibri"/>
      <family val="2"/>
      <scheme val="minor"/>
    </font>
  </fonts>
  <fills count="36">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9"/>
        <bgColor indexed="64"/>
      </patternFill>
    </fill>
    <fill>
      <patternFill patternType="solid">
        <fgColor theme="9" tint="0.39997558519241921"/>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FFA40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indexed="8"/>
      </patternFill>
    </fill>
    <fill>
      <patternFill patternType="solid">
        <fgColor rgb="FFFF0000"/>
        <bgColor indexed="8"/>
      </patternFill>
    </fill>
    <fill>
      <patternFill patternType="solid">
        <fgColor rgb="FFFFFF00"/>
        <bgColor indexed="8"/>
      </patternFill>
    </fill>
    <fill>
      <patternFill patternType="solid">
        <fgColor rgb="FF2E75B5"/>
      </patternFill>
    </fill>
    <fill>
      <patternFill patternType="solid">
        <fgColor rgb="FFFFFFFF"/>
        <bgColor rgb="FF000000"/>
      </patternFill>
    </fill>
    <fill>
      <patternFill patternType="solid">
        <fgColor rgb="FF2F75B5"/>
        <bgColor rgb="FF000000"/>
      </patternFill>
    </fill>
    <fill>
      <patternFill patternType="solid">
        <fgColor rgb="FFCDFFF2"/>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theme="3"/>
      </left>
      <right style="medium">
        <color theme="3"/>
      </right>
      <top/>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366092"/>
      </right>
      <top/>
      <bottom/>
      <diagonal/>
    </border>
    <border>
      <left style="medium">
        <color rgb="FF366092"/>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style="medium">
        <color rgb="FF366092"/>
      </top>
      <bottom/>
      <diagonal/>
    </border>
    <border>
      <left style="medium">
        <color rgb="FF366092"/>
      </left>
      <right style="medium">
        <color rgb="FF366092"/>
      </right>
      <top/>
      <bottom style="medium">
        <color rgb="FF366092"/>
      </bottom>
      <diagonal/>
    </border>
    <border>
      <left style="medium">
        <color rgb="FF366092"/>
      </left>
      <right/>
      <top/>
      <bottom style="medium">
        <color rgb="FF366092"/>
      </bottom>
      <diagonal/>
    </border>
    <border>
      <left style="medium">
        <color rgb="FF366092"/>
      </left>
      <right style="thin">
        <color indexed="64"/>
      </right>
      <top style="medium">
        <color rgb="FF366092"/>
      </top>
      <bottom/>
      <diagonal/>
    </border>
    <border>
      <left style="medium">
        <color rgb="FF366092"/>
      </left>
      <right style="thin">
        <color indexed="64"/>
      </right>
      <top/>
      <bottom style="medium">
        <color rgb="FF36609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dashDot">
        <color theme="5" tint="-0.249977111117893"/>
      </left>
      <right/>
      <top style="dashDot">
        <color theme="5" tint="-0.249977111117893"/>
      </top>
      <bottom style="dashDot">
        <color theme="5" tint="-0.249977111117893"/>
      </bottom>
      <diagonal/>
    </border>
    <border>
      <left/>
      <right/>
      <top style="dashDot">
        <color theme="5" tint="-0.249977111117893"/>
      </top>
      <bottom style="dashDot">
        <color theme="5" tint="-0.249977111117893"/>
      </bottom>
      <diagonal/>
    </border>
    <border>
      <left/>
      <right style="dashDot">
        <color theme="5" tint="-0.249977111117893"/>
      </right>
      <top style="dashDot">
        <color theme="5" tint="-0.249977111117893"/>
      </top>
      <bottom style="dashDot">
        <color theme="5"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8">
    <xf numFmtId="0" fontId="0" fillId="0" borderId="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17" fillId="0" borderId="0" applyNumberFormat="0" applyFill="0" applyBorder="0" applyAlignment="0" applyProtection="0"/>
    <xf numFmtId="0" fontId="24" fillId="0" borderId="0"/>
    <xf numFmtId="9" fontId="29" fillId="0" borderId="0" applyFont="0" applyFill="0" applyBorder="0" applyAlignment="0" applyProtection="0"/>
    <xf numFmtId="44" fontId="29" fillId="0" borderId="0" applyFont="0" applyFill="0" applyBorder="0" applyAlignment="0" applyProtection="0"/>
    <xf numFmtId="0" fontId="77" fillId="0" borderId="0"/>
    <xf numFmtId="0" fontId="29" fillId="0" borderId="0"/>
    <xf numFmtId="0" fontId="79" fillId="0" borderId="0"/>
    <xf numFmtId="9" fontId="29" fillId="0" borderId="0" applyFont="0" applyFill="0" applyBorder="0" applyAlignment="0" applyProtection="0"/>
    <xf numFmtId="42" fontId="29" fillId="0" borderId="0" applyFont="0" applyFill="0" applyBorder="0" applyAlignment="0" applyProtection="0"/>
    <xf numFmtId="0" fontId="29" fillId="0" borderId="0"/>
    <xf numFmtId="9" fontId="29" fillId="0" borderId="0" applyFont="0" applyFill="0" applyBorder="0" applyAlignment="0" applyProtection="0"/>
    <xf numFmtId="0" fontId="29" fillId="0" borderId="0"/>
  </cellStyleXfs>
  <cellXfs count="981">
    <xf numFmtId="0" fontId="0" fillId="0" borderId="0" xfId="0"/>
    <xf numFmtId="0" fontId="2" fillId="0" borderId="0" xfId="0" applyFont="1" applyFill="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xf numFmtId="0" fontId="6" fillId="0" borderId="0" xfId="0" applyFont="1" applyAlignment="1">
      <alignment horizontal="left" vertical="center" wrapText="1"/>
    </xf>
    <xf numFmtId="0" fontId="6" fillId="0" borderId="0" xfId="0" applyFont="1" applyFill="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14" fontId="6" fillId="0" borderId="0" xfId="0" applyNumberFormat="1" applyFont="1" applyFill="1" applyAlignment="1">
      <alignment horizontal="center" vertical="center" wrapText="1"/>
    </xf>
    <xf numFmtId="15" fontId="6"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9"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11" fillId="3" borderId="0" xfId="0" applyFont="1" applyFill="1" applyBorder="1" applyAlignment="1">
      <alignment horizontal="center" vertical="center" wrapText="1"/>
    </xf>
    <xf numFmtId="0" fontId="11" fillId="3" borderId="0" xfId="0" applyFont="1" applyFill="1" applyBorder="1" applyAlignment="1">
      <alignment horizontal="center" vertical="top" wrapText="1"/>
    </xf>
    <xf numFmtId="0" fontId="4" fillId="2" borderId="1"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9" fillId="3"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6" fillId="0" borderId="0" xfId="0" applyFont="1" applyAlignment="1">
      <alignment horizontal="left" vertical="center" wrapText="1"/>
    </xf>
    <xf numFmtId="0" fontId="11" fillId="3" borderId="1" xfId="0" applyFont="1" applyFill="1" applyBorder="1" applyAlignment="1">
      <alignment horizontal="left" vertical="center" wrapText="1"/>
    </xf>
    <xf numFmtId="0" fontId="13" fillId="3" borderId="11" xfId="0" applyFont="1" applyFill="1" applyBorder="1" applyAlignment="1">
      <alignment horizontal="center" vertical="center" wrapText="1"/>
    </xf>
    <xf numFmtId="0" fontId="6" fillId="0" borderId="0" xfId="0" applyFont="1" applyAlignment="1">
      <alignment horizontal="left" vertical="center" wrapText="1"/>
    </xf>
    <xf numFmtId="0" fontId="9" fillId="3" borderId="1" xfId="0" applyFont="1" applyFill="1" applyBorder="1" applyAlignment="1">
      <alignment horizontal="center" vertical="center" wrapText="1"/>
    </xf>
    <xf numFmtId="0" fontId="7" fillId="0" borderId="0" xfId="0" applyFont="1" applyAlignment="1">
      <alignment horizontal="center" vertical="center" wrapText="1"/>
    </xf>
    <xf numFmtId="14" fontId="4" fillId="2" borderId="2" xfId="0" applyNumberFormat="1"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0" fontId="3" fillId="3" borderId="0" xfId="0" applyFont="1" applyFill="1" applyAlignment="1">
      <alignment horizontal="center" vertical="center" wrapText="1"/>
    </xf>
    <xf numFmtId="0" fontId="27" fillId="0" borderId="0" xfId="0" applyFont="1"/>
    <xf numFmtId="0" fontId="28" fillId="0" borderId="0" xfId="6" applyFont="1"/>
    <xf numFmtId="0" fontId="26" fillId="0" borderId="0" xfId="0" applyFont="1" applyAlignment="1"/>
    <xf numFmtId="10" fontId="21" fillId="0" borderId="1" xfId="8" applyNumberFormat="1" applyFont="1" applyFill="1" applyBorder="1" applyAlignment="1">
      <alignment horizontal="center" vertical="center" wrapText="1"/>
    </xf>
    <xf numFmtId="0" fontId="20" fillId="8" borderId="1" xfId="0" applyFont="1" applyFill="1" applyBorder="1" applyAlignment="1">
      <alignment horizontal="left" vertical="center" wrapText="1"/>
    </xf>
    <xf numFmtId="10" fontId="0" fillId="0" borderId="0" xfId="0" applyNumberFormat="1"/>
    <xf numFmtId="0" fontId="3" fillId="3" borderId="0" xfId="0" applyFont="1" applyFill="1" applyAlignment="1">
      <alignment vertical="center" wrapText="1"/>
    </xf>
    <xf numFmtId="0" fontId="31" fillId="0" borderId="0" xfId="0" applyFont="1" applyAlignment="1">
      <alignment vertical="center" wrapText="1"/>
    </xf>
    <xf numFmtId="0" fontId="0" fillId="0" borderId="0" xfId="0" applyBorder="1"/>
    <xf numFmtId="0" fontId="9" fillId="3" borderId="1" xfId="0" applyFont="1" applyFill="1" applyBorder="1" applyAlignment="1">
      <alignment horizontal="left" vertical="center" wrapText="1"/>
    </xf>
    <xf numFmtId="0" fontId="6" fillId="0" borderId="0" xfId="0" applyFont="1" applyAlignment="1">
      <alignment horizontal="left" vertical="center" wrapText="1"/>
    </xf>
    <xf numFmtId="15" fontId="1" fillId="3" borderId="1" xfId="0" applyNumberFormat="1" applyFont="1" applyFill="1" applyBorder="1" applyAlignment="1" applyProtection="1">
      <alignment horizontal="center" vertical="center" wrapText="1"/>
      <protection hidden="1"/>
    </xf>
    <xf numFmtId="0" fontId="13" fillId="3" borderId="4" xfId="0" applyFont="1" applyFill="1" applyBorder="1" applyAlignment="1">
      <alignment vertical="center" wrapText="1"/>
    </xf>
    <xf numFmtId="0" fontId="13" fillId="3" borderId="17" xfId="0" applyFont="1" applyFill="1" applyBorder="1" applyAlignment="1">
      <alignment horizontal="center" vertical="center" wrapText="1"/>
    </xf>
    <xf numFmtId="0" fontId="11" fillId="3" borderId="2" xfId="0" applyFont="1" applyFill="1" applyBorder="1" applyAlignment="1">
      <alignment vertical="center" wrapText="1"/>
    </xf>
    <xf numFmtId="0" fontId="36" fillId="10" borderId="1" xfId="0" applyFont="1" applyFill="1" applyBorder="1" applyAlignment="1">
      <alignment horizontal="center" vertical="center" wrapText="1"/>
    </xf>
    <xf numFmtId="0" fontId="21" fillId="5" borderId="19" xfId="0" applyFont="1" applyFill="1" applyBorder="1" applyAlignment="1">
      <alignment horizontal="left" vertical="center" wrapText="1"/>
    </xf>
    <xf numFmtId="0" fontId="10" fillId="5" borderId="19" xfId="0" applyFont="1" applyFill="1" applyBorder="1" applyAlignment="1">
      <alignment horizontal="center" vertical="center" wrapText="1"/>
    </xf>
    <xf numFmtId="14" fontId="10" fillId="5" borderId="19" xfId="0" applyNumberFormat="1" applyFont="1" applyFill="1" applyBorder="1" applyAlignment="1">
      <alignment horizontal="center" vertical="center" wrapText="1"/>
    </xf>
    <xf numFmtId="14" fontId="21" fillId="3" borderId="11" xfId="0" applyNumberFormat="1" applyFont="1" applyFill="1" applyBorder="1" applyAlignment="1">
      <alignment horizontal="center" vertical="center" wrapText="1"/>
    </xf>
    <xf numFmtId="0" fontId="20" fillId="3" borderId="11" xfId="0" applyFont="1" applyFill="1" applyBorder="1" applyAlignment="1">
      <alignment horizontal="center" vertical="center"/>
    </xf>
    <xf numFmtId="0" fontId="21" fillId="3" borderId="11" xfId="0" applyFont="1" applyFill="1" applyBorder="1" applyAlignment="1">
      <alignment horizontal="center" vertical="center" wrapText="1"/>
    </xf>
    <xf numFmtId="0" fontId="13" fillId="3" borderId="11" xfId="0" applyFont="1" applyFill="1" applyBorder="1" applyAlignment="1">
      <alignment horizontal="left" vertical="center" wrapText="1"/>
    </xf>
    <xf numFmtId="0" fontId="13" fillId="3" borderId="17" xfId="0" applyFont="1" applyFill="1" applyBorder="1" applyAlignment="1">
      <alignment horizontal="left" vertical="center" wrapText="1"/>
    </xf>
    <xf numFmtId="0" fontId="23" fillId="9" borderId="16" xfId="0" applyFont="1" applyFill="1" applyBorder="1" applyAlignment="1">
      <alignment horizontal="center" vertical="center"/>
    </xf>
    <xf numFmtId="15" fontId="13" fillId="0" borderId="1" xfId="0" applyNumberFormat="1" applyFont="1" applyBorder="1" applyAlignment="1">
      <alignment horizontal="center" vertical="center" wrapText="1"/>
    </xf>
    <xf numFmtId="0" fontId="20" fillId="3" borderId="17" xfId="0" applyFont="1" applyFill="1" applyBorder="1" applyAlignment="1">
      <alignment horizontal="center" vertical="center" wrapText="1"/>
    </xf>
    <xf numFmtId="14" fontId="13" fillId="3" borderId="17" xfId="0" applyNumberFormat="1" applyFont="1" applyFill="1" applyBorder="1" applyAlignment="1">
      <alignment horizontal="center" vertical="center" wrapText="1"/>
    </xf>
    <xf numFmtId="0" fontId="33" fillId="0" borderId="0" xfId="0" applyFont="1" applyAlignment="1">
      <alignment vertical="center" wrapText="1"/>
    </xf>
    <xf numFmtId="0" fontId="39" fillId="3" borderId="0" xfId="0" applyFont="1" applyFill="1" applyBorder="1"/>
    <xf numFmtId="0" fontId="6" fillId="0" borderId="0" xfId="0" applyFont="1" applyAlignment="1">
      <alignment horizontal="left" vertical="center" wrapText="1"/>
    </xf>
    <xf numFmtId="0" fontId="11" fillId="3" borderId="1" xfId="0" applyFont="1" applyFill="1" applyBorder="1" applyAlignment="1">
      <alignment horizontal="center" vertical="center" wrapText="1"/>
    </xf>
    <xf numFmtId="0" fontId="43" fillId="7" borderId="0" xfId="0" applyFont="1" applyFill="1" applyBorder="1" applyAlignment="1" applyProtection="1">
      <alignment horizontal="left" vertical="top" wrapText="1"/>
    </xf>
    <xf numFmtId="0" fontId="23" fillId="9" borderId="1" xfId="0" applyFont="1" applyFill="1" applyBorder="1" applyAlignment="1">
      <alignment horizontal="center" vertical="center"/>
    </xf>
    <xf numFmtId="14" fontId="11" fillId="3" borderId="1" xfId="0" applyNumberFormat="1" applyFont="1" applyFill="1" applyBorder="1" applyAlignment="1">
      <alignment horizontal="center" vertical="center"/>
    </xf>
    <xf numFmtId="0" fontId="13" fillId="9" borderId="11" xfId="0" applyFont="1" applyFill="1" applyBorder="1" applyAlignment="1">
      <alignment horizontal="center" vertical="center" wrapText="1"/>
    </xf>
    <xf numFmtId="0" fontId="13" fillId="0" borderId="1" xfId="0" applyFont="1" applyBorder="1" applyAlignment="1">
      <alignment horizontal="center" vertical="center" wrapText="1"/>
    </xf>
    <xf numFmtId="14" fontId="2" fillId="0" borderId="0" xfId="0" applyNumberFormat="1" applyFont="1" applyFill="1" applyAlignment="1">
      <alignment horizontal="center" vertical="center" wrapText="1"/>
    </xf>
    <xf numFmtId="14" fontId="13" fillId="0" borderId="1" xfId="0" applyNumberFormat="1" applyFont="1" applyBorder="1" applyAlignment="1">
      <alignment horizontal="center" vertical="center" wrapText="1"/>
    </xf>
    <xf numFmtId="0" fontId="13" fillId="3"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6" fillId="0" borderId="0" xfId="0" applyFont="1" applyAlignment="1">
      <alignment horizontal="left" vertical="center" wrapText="1"/>
    </xf>
    <xf numFmtId="0" fontId="13" fillId="0" borderId="1" xfId="0" applyFont="1" applyBorder="1" applyAlignment="1">
      <alignment vertical="center" wrapText="1"/>
    </xf>
    <xf numFmtId="0" fontId="21" fillId="5" borderId="39" xfId="0" applyFont="1" applyFill="1" applyBorder="1" applyAlignment="1">
      <alignment vertical="center" wrapText="1"/>
    </xf>
    <xf numFmtId="0" fontId="21" fillId="5" borderId="39" xfId="0" applyFont="1" applyFill="1" applyBorder="1" applyAlignment="1">
      <alignment horizontal="center" vertical="center"/>
    </xf>
    <xf numFmtId="14" fontId="21" fillId="5" borderId="39" xfId="0" applyNumberFormat="1" applyFont="1" applyFill="1" applyBorder="1" applyAlignment="1">
      <alignment horizontal="center" vertical="center"/>
    </xf>
    <xf numFmtId="0" fontId="21" fillId="5" borderId="40" xfId="0" applyFont="1" applyFill="1" applyBorder="1" applyAlignment="1">
      <alignment vertical="center" wrapText="1"/>
    </xf>
    <xf numFmtId="0" fontId="21" fillId="5" borderId="40" xfId="0" applyFont="1" applyFill="1" applyBorder="1" applyAlignment="1">
      <alignment horizontal="center" vertical="center" wrapText="1"/>
    </xf>
    <xf numFmtId="14" fontId="21" fillId="5" borderId="40" xfId="0" applyNumberFormat="1" applyFont="1" applyFill="1" applyBorder="1" applyAlignment="1">
      <alignment horizontal="center" vertical="center" wrapText="1"/>
    </xf>
    <xf numFmtId="14" fontId="21" fillId="5" borderId="39" xfId="0" applyNumberFormat="1" applyFont="1" applyFill="1" applyBorder="1" applyAlignment="1">
      <alignment horizontal="center" vertical="center" wrapText="1"/>
    </xf>
    <xf numFmtId="0" fontId="45" fillId="7" borderId="1"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20" fillId="0" borderId="17" xfId="0" applyFont="1" applyBorder="1" applyAlignment="1">
      <alignment horizontal="center" vertical="center" wrapText="1"/>
    </xf>
    <xf numFmtId="0" fontId="18" fillId="0" borderId="1" xfId="0" applyFont="1" applyBorder="1" applyAlignment="1" applyProtection="1">
      <alignment horizontal="justify" vertical="center" wrapText="1"/>
      <protection locked="0"/>
    </xf>
    <xf numFmtId="0" fontId="18" fillId="0" borderId="1" xfId="0" applyFont="1" applyBorder="1" applyAlignment="1" applyProtection="1">
      <alignment horizontal="left" vertical="center" wrapText="1"/>
      <protection locked="0"/>
    </xf>
    <xf numFmtId="0" fontId="18" fillId="3" borderId="1" xfId="0" applyFont="1" applyFill="1" applyBorder="1" applyAlignment="1" applyProtection="1">
      <alignment horizontal="left" vertical="center" wrapText="1"/>
      <protection locked="0"/>
    </xf>
    <xf numFmtId="0" fontId="18" fillId="3" borderId="1" xfId="0" applyFont="1" applyFill="1" applyBorder="1" applyAlignment="1" applyProtection="1">
      <alignment horizontal="justify" vertical="center" wrapText="1"/>
      <protection locked="0"/>
    </xf>
    <xf numFmtId="15" fontId="56" fillId="3" borderId="1" xfId="0" applyNumberFormat="1" applyFont="1" applyFill="1" applyBorder="1" applyAlignment="1" applyProtection="1">
      <alignment horizontal="center" vertical="center" wrapText="1"/>
      <protection hidden="1"/>
    </xf>
    <xf numFmtId="0" fontId="61" fillId="2" borderId="1" xfId="0" applyFont="1" applyFill="1" applyBorder="1" applyAlignment="1">
      <alignment horizontal="center" vertical="center" wrapText="1"/>
    </xf>
    <xf numFmtId="0" fontId="54" fillId="2" borderId="1" xfId="0" applyFont="1" applyFill="1" applyBorder="1" applyAlignment="1">
      <alignment horizontal="center" vertical="center" wrapText="1"/>
    </xf>
    <xf numFmtId="0" fontId="60" fillId="3"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4" xfId="0" applyFont="1" applyFill="1" applyBorder="1" applyAlignment="1">
      <alignment horizontal="center" vertical="center" wrapText="1"/>
    </xf>
    <xf numFmtId="10" fontId="25" fillId="2" borderId="1" xfId="0" applyNumberFormat="1" applyFont="1" applyFill="1" applyBorder="1" applyAlignment="1">
      <alignment horizontal="center" vertical="center" wrapText="1"/>
    </xf>
    <xf numFmtId="0" fontId="69" fillId="7" borderId="1" xfId="0" applyFont="1" applyFill="1" applyBorder="1" applyAlignment="1">
      <alignment horizontal="center" vertical="center"/>
    </xf>
    <xf numFmtId="0" fontId="69" fillId="7" borderId="1" xfId="0" applyFont="1" applyFill="1" applyBorder="1" applyAlignment="1">
      <alignment horizontal="center" vertical="justify"/>
    </xf>
    <xf numFmtId="0" fontId="71" fillId="2" borderId="1" xfId="0" applyFont="1" applyFill="1" applyBorder="1" applyAlignment="1">
      <alignment horizontal="center" vertical="center" wrapText="1"/>
    </xf>
    <xf numFmtId="0" fontId="0" fillId="19" borderId="0" xfId="0" applyFill="1"/>
    <xf numFmtId="0" fontId="75" fillId="20" borderId="0" xfId="0" applyFont="1" applyFill="1"/>
    <xf numFmtId="0" fontId="0" fillId="20" borderId="0" xfId="0" applyFill="1"/>
    <xf numFmtId="0" fontId="20" fillId="0" borderId="17" xfId="0" applyFont="1" applyFill="1" applyBorder="1" applyAlignment="1">
      <alignment horizontal="center" vertical="center" wrapText="1"/>
    </xf>
    <xf numFmtId="0" fontId="0" fillId="0" borderId="54" xfId="0" applyBorder="1" applyAlignment="1">
      <alignment vertical="center" wrapText="1"/>
    </xf>
    <xf numFmtId="0" fontId="0" fillId="0" borderId="59" xfId="0" applyBorder="1" applyAlignment="1">
      <alignment vertical="center" wrapText="1"/>
    </xf>
    <xf numFmtId="0" fontId="0" fillId="0" borderId="57" xfId="0" applyBorder="1" applyAlignment="1">
      <alignment vertical="center" wrapText="1"/>
    </xf>
    <xf numFmtId="0" fontId="0" fillId="0" borderId="60" xfId="0" applyBorder="1" applyAlignment="1">
      <alignment vertical="center" wrapText="1"/>
    </xf>
    <xf numFmtId="0" fontId="0" fillId="0" borderId="41" xfId="0" applyBorder="1" applyAlignment="1">
      <alignment vertical="center" wrapText="1"/>
    </xf>
    <xf numFmtId="0" fontId="76" fillId="0" borderId="58" xfId="0" applyFont="1" applyBorder="1" applyAlignment="1">
      <alignment vertical="center" wrapText="1"/>
    </xf>
    <xf numFmtId="0" fontId="76" fillId="0" borderId="55" xfId="0" applyFont="1" applyBorder="1" applyAlignment="1">
      <alignment vertical="center" wrapText="1"/>
    </xf>
    <xf numFmtId="0" fontId="0" fillId="0" borderId="0" xfId="0" applyAlignment="1">
      <alignment horizontal="center"/>
    </xf>
    <xf numFmtId="0" fontId="7"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xf>
    <xf numFmtId="0" fontId="4" fillId="2" borderId="1" xfId="0" applyFont="1" applyFill="1" applyBorder="1" applyAlignment="1">
      <alignment horizontal="center" vertical="center" wrapText="1"/>
    </xf>
    <xf numFmtId="0" fontId="80" fillId="10" borderId="1" xfId="0" applyFont="1" applyFill="1" applyBorder="1" applyAlignment="1" applyProtection="1">
      <alignment horizontal="center" vertical="center" wrapText="1"/>
      <protection hidden="1"/>
    </xf>
    <xf numFmtId="1" fontId="85" fillId="27" borderId="1" xfId="0" applyNumberFormat="1" applyFont="1" applyFill="1" applyBorder="1" applyAlignment="1" applyProtection="1">
      <alignment horizontal="center" vertical="center" wrapText="1"/>
      <protection hidden="1"/>
    </xf>
    <xf numFmtId="15" fontId="80" fillId="0" borderId="1" xfId="0" applyNumberFormat="1" applyFont="1" applyFill="1" applyBorder="1" applyAlignment="1" applyProtection="1">
      <alignment horizontal="justify" vertical="center" wrapText="1"/>
      <protection locked="0"/>
    </xf>
    <xf numFmtId="15" fontId="81" fillId="2" borderId="1" xfId="0" applyNumberFormat="1" applyFont="1" applyFill="1" applyBorder="1" applyAlignment="1" applyProtection="1">
      <alignment horizontal="center" vertical="center" wrapText="1"/>
      <protection hidden="1"/>
    </xf>
    <xf numFmtId="0" fontId="82" fillId="0" borderId="1" xfId="0" applyFont="1" applyBorder="1" applyAlignment="1" applyProtection="1">
      <alignment horizontal="center" vertical="center" wrapText="1"/>
      <protection locked="0"/>
    </xf>
    <xf numFmtId="0" fontId="80" fillId="0" borderId="1" xfId="0" applyFont="1" applyBorder="1" applyAlignment="1" applyProtection="1">
      <alignment horizontal="left" vertical="center" wrapText="1"/>
      <protection locked="0"/>
    </xf>
    <xf numFmtId="9" fontId="83" fillId="0" borderId="1" xfId="5" applyNumberFormat="1" applyFont="1" applyFill="1" applyBorder="1" applyAlignment="1" applyProtection="1">
      <alignment horizontal="center" vertical="center" wrapText="1"/>
      <protection locked="0"/>
    </xf>
    <xf numFmtId="9" fontId="86" fillId="0" borderId="1" xfId="5" applyNumberFormat="1" applyFont="1" applyBorder="1" applyAlignment="1" applyProtection="1">
      <alignment horizontal="center" vertical="center" wrapText="1"/>
      <protection locked="0"/>
    </xf>
    <xf numFmtId="15" fontId="85" fillId="27" borderId="1" xfId="0" applyNumberFormat="1" applyFont="1" applyFill="1" applyBorder="1" applyAlignment="1" applyProtection="1">
      <alignment horizontal="center" vertical="center" wrapText="1"/>
      <protection hidden="1"/>
    </xf>
    <xf numFmtId="15" fontId="80" fillId="0" borderId="1" xfId="0" applyNumberFormat="1" applyFont="1" applyBorder="1" applyAlignment="1" applyProtection="1">
      <alignment horizontal="center" vertical="center" wrapText="1"/>
      <protection locked="0"/>
    </xf>
    <xf numFmtId="15" fontId="80" fillId="0" borderId="1" xfId="0" applyNumberFormat="1" applyFont="1" applyFill="1" applyBorder="1" applyAlignment="1" applyProtection="1">
      <alignment horizontal="center" vertical="center" wrapText="1"/>
      <protection locked="0"/>
    </xf>
    <xf numFmtId="0" fontId="87" fillId="0" borderId="1" xfId="0" applyFont="1" applyBorder="1" applyAlignment="1" applyProtection="1">
      <alignment horizontal="center" vertical="center" wrapText="1"/>
      <protection locked="0"/>
    </xf>
    <xf numFmtId="15" fontId="90" fillId="27" borderId="1" xfId="0" applyNumberFormat="1" applyFont="1" applyFill="1" applyBorder="1" applyAlignment="1" applyProtection="1">
      <alignment horizontal="justify" vertical="center" wrapText="1"/>
      <protection hidden="1"/>
    </xf>
    <xf numFmtId="0" fontId="87" fillId="0" borderId="2" xfId="0" applyFont="1" applyBorder="1" applyAlignment="1" applyProtection="1">
      <alignment horizontal="center" vertical="center" wrapText="1"/>
      <protection locked="0"/>
    </xf>
    <xf numFmtId="0" fontId="88" fillId="0" borderId="1" xfId="0" applyFont="1" applyBorder="1" applyAlignment="1" applyProtection="1">
      <alignment horizontal="left" vertical="center" wrapText="1"/>
      <protection locked="0"/>
    </xf>
    <xf numFmtId="0" fontId="88" fillId="0" borderId="2" xfId="0" applyFont="1" applyBorder="1" applyAlignment="1" applyProtection="1">
      <alignment horizontal="left" vertical="center" wrapText="1"/>
      <protection locked="0"/>
    </xf>
    <xf numFmtId="0" fontId="88" fillId="0" borderId="1" xfId="0" applyFont="1" applyFill="1" applyBorder="1" applyAlignment="1" applyProtection="1">
      <alignment horizontal="left" vertical="center" wrapText="1"/>
      <protection locked="0"/>
    </xf>
    <xf numFmtId="0" fontId="80" fillId="0" borderId="1" xfId="0" applyFont="1" applyBorder="1" applyAlignment="1" applyProtection="1">
      <alignment vertical="top" wrapText="1"/>
      <protection locked="0"/>
    </xf>
    <xf numFmtId="0" fontId="6" fillId="0" borderId="0" xfId="0" applyFont="1" applyAlignment="1">
      <alignment horizontal="left" vertical="center" wrapText="1"/>
    </xf>
    <xf numFmtId="0" fontId="6" fillId="0" borderId="0" xfId="0" applyFont="1" applyAlignment="1">
      <alignment horizontal="left" vertical="center" wrapText="1"/>
    </xf>
    <xf numFmtId="0" fontId="21" fillId="0" borderId="1" xfId="0" applyFont="1" applyBorder="1" applyAlignment="1">
      <alignment horizontal="center" vertical="center" wrapText="1"/>
    </xf>
    <xf numFmtId="0" fontId="21" fillId="0" borderId="1" xfId="0" applyFont="1" applyBorder="1" applyAlignment="1">
      <alignment horizontal="justify" vertical="top" wrapText="1"/>
    </xf>
    <xf numFmtId="0" fontId="13" fillId="0" borderId="1" xfId="0" applyFont="1" applyBorder="1" applyAlignment="1">
      <alignment horizontal="justify" vertical="top" wrapText="1"/>
    </xf>
    <xf numFmtId="0" fontId="21" fillId="0" borderId="1" xfId="0" applyFont="1" applyBorder="1" applyAlignment="1">
      <alignment vertical="top" wrapText="1"/>
    </xf>
    <xf numFmtId="0" fontId="0" fillId="0" borderId="1" xfId="0" applyBorder="1" applyAlignment="1">
      <alignment vertical="center" wrapText="1"/>
    </xf>
    <xf numFmtId="0" fontId="21" fillId="0" borderId="1" xfId="0" applyFont="1" applyBorder="1" applyAlignment="1">
      <alignment horizontal="center" vertical="top" wrapText="1"/>
    </xf>
    <xf numFmtId="0" fontId="21" fillId="0" borderId="1" xfId="0" applyFont="1" applyBorder="1" applyAlignment="1">
      <alignment horizontal="justify" vertical="center" wrapText="1"/>
    </xf>
    <xf numFmtId="0" fontId="21" fillId="0" borderId="1" xfId="0" applyFont="1" applyBorder="1" applyAlignment="1">
      <alignment vertical="center" wrapText="1"/>
    </xf>
    <xf numFmtId="0" fontId="6" fillId="0" borderId="0" xfId="0" applyFont="1" applyFill="1" applyAlignment="1">
      <alignment horizontal="justify" vertical="center" wrapText="1"/>
    </xf>
    <xf numFmtId="0" fontId="6" fillId="0" borderId="0" xfId="0" applyFont="1" applyAlignment="1">
      <alignment horizontal="justify" vertical="center" wrapText="1"/>
    </xf>
    <xf numFmtId="14" fontId="6" fillId="0" borderId="0" xfId="0" applyNumberFormat="1" applyFont="1" applyAlignment="1">
      <alignment horizontal="justify" vertical="center" wrapText="1"/>
    </xf>
    <xf numFmtId="0" fontId="0" fillId="13" borderId="1" xfId="0" applyFill="1" applyBorder="1" applyAlignment="1">
      <alignment horizontal="center" vertical="center" wrapText="1"/>
    </xf>
    <xf numFmtId="0" fontId="0" fillId="16" borderId="1" xfId="0" applyFill="1" applyBorder="1" applyAlignment="1">
      <alignment horizontal="center" vertical="center" wrapText="1"/>
    </xf>
    <xf numFmtId="0" fontId="0" fillId="29" borderId="1" xfId="0" applyFill="1" applyBorder="1" applyAlignment="1">
      <alignment horizontal="center" vertical="center" wrapText="1"/>
    </xf>
    <xf numFmtId="0" fontId="0" fillId="0" borderId="0" xfId="0" applyAlignment="1">
      <alignment horizontal="left" vertical="center"/>
    </xf>
    <xf numFmtId="0" fontId="0" fillId="30" borderId="1" xfId="0" applyFill="1" applyBorder="1" applyAlignment="1">
      <alignment horizontal="center" vertical="center" wrapText="1"/>
    </xf>
    <xf numFmtId="0" fontId="0" fillId="0" borderId="0" xfId="0" applyBorder="1" applyAlignment="1">
      <alignment horizontal="justify" vertical="center" wrapText="1"/>
    </xf>
    <xf numFmtId="0" fontId="0" fillId="31" borderId="1" xfId="0" applyFill="1" applyBorder="1" applyAlignment="1">
      <alignment horizontal="center" vertical="center" wrapText="1"/>
    </xf>
    <xf numFmtId="0" fontId="92" fillId="32" borderId="91" xfId="0" applyFont="1" applyFill="1" applyBorder="1" applyAlignment="1">
      <alignment horizontal="center" vertical="center" wrapText="1"/>
    </xf>
    <xf numFmtId="0" fontId="94" fillId="0" borderId="91" xfId="0" applyFont="1" applyFill="1" applyBorder="1" applyAlignment="1">
      <alignment horizontal="center" vertical="center" wrapText="1"/>
    </xf>
    <xf numFmtId="1" fontId="96" fillId="0" borderId="91" xfId="0" applyNumberFormat="1" applyFont="1" applyFill="1" applyBorder="1" applyAlignment="1">
      <alignment horizontal="center" vertical="center" shrinkToFit="1"/>
    </xf>
    <xf numFmtId="0" fontId="94" fillId="0" borderId="92" xfId="0" applyFont="1" applyFill="1" applyBorder="1" applyAlignment="1">
      <alignment horizontal="center" wrapText="1"/>
    </xf>
    <xf numFmtId="0" fontId="94" fillId="0" borderId="94" xfId="0" applyFont="1" applyFill="1" applyBorder="1" applyAlignment="1">
      <alignment horizontal="center" wrapText="1"/>
    </xf>
    <xf numFmtId="0" fontId="0" fillId="0" borderId="91" xfId="0" applyFill="1" applyBorder="1" applyAlignment="1">
      <alignment horizontal="center" vertical="center" wrapText="1"/>
    </xf>
    <xf numFmtId="0" fontId="6" fillId="0" borderId="0" xfId="0" applyNumberFormat="1" applyFont="1" applyAlignment="1">
      <alignment horizontal="center" vertical="center" wrapText="1"/>
    </xf>
    <xf numFmtId="0" fontId="12" fillId="2" borderId="1" xfId="0" applyFont="1" applyFill="1" applyBorder="1" applyAlignment="1">
      <alignment horizontal="center" vertical="center" wrapText="1"/>
    </xf>
    <xf numFmtId="0" fontId="20" fillId="10" borderId="11" xfId="0" applyFont="1" applyFill="1" applyBorder="1" applyAlignment="1">
      <alignment horizontal="center" vertical="center"/>
    </xf>
    <xf numFmtId="0" fontId="12" fillId="2"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2" xfId="0" applyBorder="1" applyAlignment="1">
      <alignment horizontal="justify" vertical="center" wrapText="1"/>
    </xf>
    <xf numFmtId="0" fontId="0" fillId="31"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167" fontId="0" fillId="0" borderId="3" xfId="0" applyNumberFormat="1" applyBorder="1" applyAlignment="1">
      <alignment horizontal="center" vertical="center" wrapText="1"/>
    </xf>
    <xf numFmtId="0" fontId="0" fillId="0" borderId="1" xfId="0" applyBorder="1" applyAlignment="1">
      <alignment horizontal="center" vertical="center" wrapText="1"/>
    </xf>
    <xf numFmtId="0" fontId="0" fillId="14" borderId="1" xfId="0" applyFill="1" applyBorder="1" applyAlignment="1">
      <alignment horizontal="center" vertical="center" wrapText="1"/>
    </xf>
    <xf numFmtId="0" fontId="0" fillId="12" borderId="1" xfId="0" applyFill="1" applyBorder="1" applyAlignment="1">
      <alignment horizontal="center" vertical="center" wrapText="1"/>
    </xf>
    <xf numFmtId="167" fontId="0" fillId="0" borderId="1" xfId="0" applyNumberFormat="1" applyBorder="1" applyAlignment="1">
      <alignment horizontal="justify" vertical="center" wrapText="1"/>
    </xf>
    <xf numFmtId="0" fontId="0" fillId="0" borderId="1" xfId="0" applyBorder="1" applyAlignment="1">
      <alignment horizontal="justify" vertical="center" wrapText="1"/>
    </xf>
    <xf numFmtId="0" fontId="11" fillId="3" borderId="2" xfId="0" applyFont="1" applyFill="1" applyBorder="1" applyAlignment="1">
      <alignment horizontal="center" vertical="center" wrapText="1"/>
    </xf>
    <xf numFmtId="0" fontId="0" fillId="3" borderId="0" xfId="0" applyFill="1" applyAlignment="1"/>
    <xf numFmtId="0" fontId="19" fillId="3" borderId="0" xfId="0" applyFont="1" applyFill="1" applyAlignment="1">
      <alignment vertical="center" wrapText="1"/>
    </xf>
    <xf numFmtId="0" fontId="13" fillId="3" borderId="0" xfId="0" applyFont="1" applyFill="1"/>
    <xf numFmtId="0" fontId="21" fillId="5" borderId="39" xfId="0" applyFont="1" applyFill="1" applyBorder="1" applyAlignment="1">
      <alignment horizontal="left" vertical="center" wrapText="1"/>
    </xf>
    <xf numFmtId="0" fontId="21" fillId="5" borderId="39" xfId="0" applyFont="1" applyFill="1" applyBorder="1" applyAlignment="1">
      <alignment horizontal="left" vertical="center"/>
    </xf>
    <xf numFmtId="0" fontId="21" fillId="5" borderId="40" xfId="0" applyFont="1" applyFill="1" applyBorder="1" applyAlignment="1">
      <alignment horizontal="left" vertical="center" wrapText="1"/>
    </xf>
    <xf numFmtId="0" fontId="98" fillId="33" borderId="0" xfId="0" applyFont="1" applyFill="1"/>
    <xf numFmtId="0" fontId="99" fillId="33" borderId="0" xfId="0" applyFont="1" applyFill="1" applyAlignment="1">
      <alignment horizontal="left" vertical="center" wrapText="1"/>
    </xf>
    <xf numFmtId="0" fontId="99" fillId="33" borderId="0" xfId="0" applyFont="1" applyFill="1" applyAlignment="1">
      <alignment horizontal="center" vertical="center" wrapText="1"/>
    </xf>
    <xf numFmtId="0" fontId="100" fillId="33" borderId="0" xfId="0" applyFont="1" applyFill="1" applyAlignment="1">
      <alignment vertical="center" wrapText="1"/>
    </xf>
    <xf numFmtId="0" fontId="99" fillId="0" borderId="0" xfId="0" applyFont="1" applyAlignment="1">
      <alignment horizontal="left" vertical="center" wrapText="1"/>
    </xf>
    <xf numFmtId="0" fontId="100" fillId="33" borderId="0" xfId="0" applyFont="1" applyFill="1" applyAlignment="1">
      <alignment horizontal="center" vertical="center" wrapText="1"/>
    </xf>
    <xf numFmtId="0" fontId="101" fillId="34" borderId="19" xfId="0" applyFont="1" applyFill="1" applyBorder="1" applyAlignment="1">
      <alignment horizontal="center" vertical="center"/>
    </xf>
    <xf numFmtId="0" fontId="101" fillId="34" borderId="19" xfId="0" applyFont="1" applyFill="1" applyBorder="1" applyAlignment="1">
      <alignment horizontal="center" vertical="center" wrapText="1"/>
    </xf>
    <xf numFmtId="14" fontId="10" fillId="5" borderId="98" xfId="0" applyNumberFormat="1" applyFont="1" applyFill="1" applyBorder="1" applyAlignment="1">
      <alignment horizontal="center" vertical="center" wrapText="1"/>
    </xf>
    <xf numFmtId="14" fontId="10" fillId="5" borderId="100" xfId="0" applyNumberFormat="1" applyFont="1" applyFill="1" applyBorder="1" applyAlignment="1">
      <alignment horizontal="center" vertical="center" wrapText="1"/>
    </xf>
    <xf numFmtId="0" fontId="21" fillId="5" borderId="20" xfId="0" applyFont="1" applyFill="1" applyBorder="1" applyAlignment="1">
      <alignment horizontal="left" vertical="center" wrapText="1"/>
    </xf>
    <xf numFmtId="0" fontId="10" fillId="5" borderId="20" xfId="0" applyFont="1" applyFill="1" applyBorder="1" applyAlignment="1">
      <alignment horizontal="center" vertical="center" wrapText="1"/>
    </xf>
    <xf numFmtId="0" fontId="21" fillId="5" borderId="99" xfId="0" applyFont="1" applyFill="1" applyBorder="1" applyAlignment="1">
      <alignment horizontal="left" vertical="center" wrapText="1"/>
    </xf>
    <xf numFmtId="0" fontId="10" fillId="5" borderId="99" xfId="0" applyFont="1" applyFill="1" applyBorder="1" applyAlignment="1">
      <alignment horizontal="center" vertical="center" wrapText="1"/>
    </xf>
    <xf numFmtId="0" fontId="98" fillId="0" borderId="0" xfId="0" applyFont="1"/>
    <xf numFmtId="0" fontId="35" fillId="2" borderId="2" xfId="0" applyFont="1" applyFill="1" applyBorder="1" applyAlignment="1">
      <alignment horizontal="center" vertical="center" wrapText="1"/>
    </xf>
    <xf numFmtId="0" fontId="20" fillId="0" borderId="11" xfId="0" applyFont="1" applyBorder="1" applyAlignment="1">
      <alignment horizontal="center" vertical="center"/>
    </xf>
    <xf numFmtId="14" fontId="13" fillId="3" borderId="11" xfId="0" applyNumberFormat="1" applyFont="1" applyFill="1" applyBorder="1" applyAlignment="1">
      <alignment horizontal="center" vertical="center" wrapText="1"/>
    </xf>
    <xf numFmtId="0" fontId="21" fillId="3" borderId="11"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4" fillId="3" borderId="11" xfId="0" applyFont="1" applyFill="1" applyBorder="1" applyAlignment="1">
      <alignment horizontal="center" vertical="center" wrapText="1"/>
    </xf>
    <xf numFmtId="0" fontId="21" fillId="3" borderId="0"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3" fillId="0" borderId="0" xfId="0" applyFont="1"/>
    <xf numFmtId="0" fontId="47" fillId="17" borderId="1" xfId="0" applyFont="1" applyFill="1" applyBorder="1" applyAlignment="1">
      <alignment vertical="center"/>
    </xf>
    <xf numFmtId="0" fontId="21" fillId="5" borderId="0" xfId="0" applyFont="1" applyFill="1" applyBorder="1" applyAlignment="1">
      <alignment horizontal="center" vertical="center" wrapText="1"/>
    </xf>
    <xf numFmtId="0" fontId="103" fillId="5" borderId="1" xfId="0" applyFont="1" applyFill="1" applyBorder="1" applyAlignment="1">
      <alignment horizontal="left" vertical="center" wrapText="1"/>
    </xf>
    <xf numFmtId="0" fontId="103" fillId="5" borderId="1" xfId="0" applyFont="1" applyFill="1" applyBorder="1" applyAlignment="1">
      <alignment horizontal="center" vertical="center" wrapText="1"/>
    </xf>
    <xf numFmtId="0" fontId="104" fillId="0" borderId="0" xfId="0" applyFont="1"/>
    <xf numFmtId="0" fontId="32" fillId="0" borderId="0" xfId="0" applyFont="1" applyAlignment="1">
      <alignment vertical="center" wrapText="1"/>
    </xf>
    <xf numFmtId="0" fontId="13" fillId="3" borderId="0" xfId="0" applyFont="1" applyFill="1" applyAlignment="1">
      <alignment horizontal="left" vertical="center" wrapText="1"/>
    </xf>
    <xf numFmtId="0" fontId="13" fillId="0" borderId="0" xfId="0" applyFont="1" applyAlignment="1">
      <alignment horizontal="left" vertical="center" wrapText="1"/>
    </xf>
    <xf numFmtId="0" fontId="105" fillId="3" borderId="0" xfId="0" applyFont="1" applyFill="1" applyAlignment="1">
      <alignment vertical="center" wrapText="1"/>
    </xf>
    <xf numFmtId="0" fontId="13" fillId="3" borderId="17" xfId="0" applyFont="1" applyFill="1" applyBorder="1" applyAlignment="1">
      <alignment vertical="top" wrapText="1"/>
    </xf>
    <xf numFmtId="0" fontId="13" fillId="3" borderId="17" xfId="0" applyFont="1" applyFill="1" applyBorder="1" applyAlignment="1">
      <alignment horizontal="center" vertical="top" wrapText="1"/>
    </xf>
    <xf numFmtId="0" fontId="21" fillId="3" borderId="17" xfId="0" applyFont="1" applyFill="1" applyBorder="1" applyAlignment="1">
      <alignment horizontal="left" vertical="center"/>
    </xf>
    <xf numFmtId="0" fontId="11" fillId="9" borderId="17"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13" fillId="3" borderId="4" xfId="0" applyFont="1" applyFill="1" applyBorder="1" applyAlignment="1">
      <alignment horizontal="justify" vertical="center" wrapText="1"/>
    </xf>
    <xf numFmtId="10" fontId="14" fillId="0" borderId="1" xfId="8" applyNumberFormat="1" applyFont="1" applyFill="1" applyBorder="1" applyAlignment="1">
      <alignment horizontal="center" vertical="center" wrapText="1"/>
    </xf>
    <xf numFmtId="0" fontId="13" fillId="0" borderId="1" xfId="0" applyFont="1" applyBorder="1" applyAlignment="1">
      <alignment horizontal="justify" vertical="center" wrapText="1"/>
    </xf>
    <xf numFmtId="14" fontId="21" fillId="0" borderId="1" xfId="0" applyNumberFormat="1" applyFont="1" applyBorder="1" applyAlignment="1">
      <alignment horizontal="center" vertical="center" wrapText="1"/>
    </xf>
    <xf numFmtId="0" fontId="14" fillId="0" borderId="1" xfId="0" applyFont="1" applyBorder="1" applyAlignment="1">
      <alignment horizontal="justify" vertical="center" wrapText="1"/>
    </xf>
    <xf numFmtId="0" fontId="13" fillId="0" borderId="51" xfId="0" applyFont="1" applyBorder="1" applyAlignment="1">
      <alignment horizontal="center" vertical="center"/>
    </xf>
    <xf numFmtId="0" fontId="14" fillId="0" borderId="1"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11" fillId="0" borderId="1" xfId="0" applyFont="1" applyFill="1" applyBorder="1" applyAlignment="1">
      <alignment vertical="center" wrapText="1"/>
    </xf>
    <xf numFmtId="0" fontId="11" fillId="0" borderId="1" xfId="0" applyFont="1" applyFill="1" applyBorder="1" applyAlignment="1">
      <alignment horizontal="left" wrapText="1"/>
    </xf>
    <xf numFmtId="0" fontId="11" fillId="0" borderId="0" xfId="0" applyFont="1" applyFill="1" applyAlignment="1">
      <alignment horizontal="left" vertical="center" wrapText="1"/>
    </xf>
    <xf numFmtId="0" fontId="11" fillId="0" borderId="1" xfId="0" applyFont="1" applyFill="1" applyBorder="1" applyAlignment="1">
      <alignment horizontal="left" vertical="center" wrapText="1"/>
    </xf>
    <xf numFmtId="0" fontId="106" fillId="0" borderId="0" xfId="0" applyFont="1" applyAlignment="1">
      <alignment horizontal="left" vertical="center" wrapText="1"/>
    </xf>
    <xf numFmtId="14" fontId="106" fillId="0" borderId="0" xfId="0" applyNumberFormat="1" applyFont="1" applyAlignment="1">
      <alignment horizontal="center" vertical="center" wrapText="1"/>
    </xf>
    <xf numFmtId="0" fontId="107" fillId="0" borderId="0" xfId="0" applyFont="1" applyAlignment="1">
      <alignment vertical="center" wrapText="1"/>
    </xf>
    <xf numFmtId="0" fontId="106" fillId="0" borderId="0" xfId="0" applyFont="1" applyBorder="1" applyAlignment="1">
      <alignment horizontal="left" vertical="center" wrapText="1"/>
    </xf>
    <xf numFmtId="0" fontId="108" fillId="0" borderId="0" xfId="0" applyFont="1" applyAlignment="1">
      <alignment vertical="center" wrapText="1"/>
    </xf>
    <xf numFmtId="0" fontId="12" fillId="2" borderId="10" xfId="0" applyNumberFormat="1" applyFont="1" applyFill="1" applyBorder="1" applyAlignment="1">
      <alignment horizontal="center" vertical="top" wrapText="1"/>
    </xf>
    <xf numFmtId="0" fontId="12" fillId="2" borderId="3" xfId="0" applyNumberFormat="1" applyFont="1" applyFill="1" applyBorder="1" applyAlignment="1">
      <alignment horizontal="center" vertical="top" wrapText="1"/>
    </xf>
    <xf numFmtId="0" fontId="11" fillId="6"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3" borderId="1" xfId="0" applyFont="1" applyFill="1" applyBorder="1" applyAlignment="1">
      <alignment vertical="center" wrapText="1"/>
    </xf>
    <xf numFmtId="164" fontId="11"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44" fontId="11" fillId="3" borderId="53" xfId="9" applyFont="1" applyFill="1" applyBorder="1" applyAlignment="1">
      <alignment vertical="center" wrapText="1"/>
    </xf>
    <xf numFmtId="44" fontId="11" fillId="3" borderId="0" xfId="9" applyFont="1" applyFill="1" applyBorder="1" applyAlignment="1">
      <alignment vertical="center" wrapText="1"/>
    </xf>
    <xf numFmtId="44" fontId="23" fillId="3" borderId="56" xfId="9" applyFont="1" applyFill="1" applyBorder="1" applyAlignment="1">
      <alignment vertical="center" wrapText="1"/>
    </xf>
    <xf numFmtId="0" fontId="87" fillId="0" borderId="1" xfId="0" applyFont="1" applyFill="1" applyBorder="1" applyAlignment="1" applyProtection="1">
      <alignment horizontal="center" vertical="center" wrapText="1"/>
      <protection locked="0"/>
    </xf>
    <xf numFmtId="0" fontId="34" fillId="7" borderId="1" xfId="0" applyFont="1" applyFill="1" applyBorder="1" applyAlignment="1">
      <alignment horizontal="center" vertical="center" wrapText="1"/>
    </xf>
    <xf numFmtId="0" fontId="11" fillId="9" borderId="17"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14" fontId="13" fillId="3" borderId="1" xfId="0" applyNumberFormat="1" applyFont="1" applyFill="1" applyBorder="1" applyAlignment="1">
      <alignment horizontal="center" vertical="center" wrapText="1"/>
    </xf>
    <xf numFmtId="0" fontId="111" fillId="0" borderId="0" xfId="0" applyFont="1" applyAlignment="1">
      <alignment horizontal="left" vertical="center" wrapText="1"/>
    </xf>
    <xf numFmtId="0" fontId="112" fillId="3" borderId="0" xfId="11" applyFont="1" applyFill="1" applyAlignment="1">
      <alignment horizontal="center"/>
    </xf>
    <xf numFmtId="0" fontId="112" fillId="3" borderId="60" xfId="11" applyFont="1" applyFill="1" applyBorder="1" applyAlignment="1">
      <alignment horizontal="center"/>
    </xf>
    <xf numFmtId="0" fontId="60" fillId="3" borderId="0" xfId="11" applyFont="1" applyFill="1" applyAlignment="1" applyProtection="1">
      <alignment wrapText="1"/>
      <protection locked="0"/>
    </xf>
    <xf numFmtId="0" fontId="60" fillId="3" borderId="0" xfId="11" applyFont="1" applyFill="1" applyAlignment="1" applyProtection="1">
      <alignment horizontal="left" wrapText="1"/>
      <protection locked="0"/>
    </xf>
    <xf numFmtId="0" fontId="60" fillId="3" borderId="0" xfId="11" applyFont="1" applyFill="1" applyAlignment="1" applyProtection="1">
      <alignment vertical="center" wrapText="1"/>
      <protection locked="0"/>
    </xf>
    <xf numFmtId="0" fontId="60" fillId="3" borderId="0" xfId="11" applyFont="1" applyFill="1" applyAlignment="1" applyProtection="1">
      <alignment horizontal="center" vertical="center"/>
      <protection locked="0"/>
    </xf>
    <xf numFmtId="0" fontId="60" fillId="3" borderId="0" xfId="11" applyFont="1" applyFill="1" applyProtection="1">
      <protection locked="0"/>
    </xf>
    <xf numFmtId="0" fontId="62" fillId="3" borderId="0" xfId="11" applyFont="1" applyFill="1" applyAlignment="1" applyProtection="1">
      <alignment horizontal="center" wrapText="1"/>
      <protection locked="0"/>
    </xf>
    <xf numFmtId="9" fontId="109" fillId="0" borderId="1" xfId="13" applyFont="1" applyFill="1" applyBorder="1" applyAlignment="1" applyProtection="1">
      <alignment horizontal="center" vertical="center" wrapText="1"/>
      <protection hidden="1"/>
    </xf>
    <xf numFmtId="9" fontId="78" fillId="0" borderId="1" xfId="11" applyNumberFormat="1" applyFont="1" applyBorder="1" applyAlignment="1" applyProtection="1">
      <alignment horizontal="center" vertical="center" wrapText="1"/>
      <protection locked="0"/>
    </xf>
    <xf numFmtId="0" fontId="60" fillId="0" borderId="65" xfId="11" applyFont="1" applyBorder="1" applyAlignment="1" applyProtection="1">
      <alignment horizontal="center" vertical="center" wrapText="1"/>
      <protection locked="0"/>
    </xf>
    <xf numFmtId="0" fontId="60" fillId="0" borderId="107" xfId="11" applyFont="1" applyBorder="1" applyAlignment="1" applyProtection="1">
      <alignment horizontal="center" vertical="center" wrapText="1"/>
      <protection locked="0"/>
    </xf>
    <xf numFmtId="0" fontId="60" fillId="0" borderId="60" xfId="11" applyFont="1" applyBorder="1" applyAlignment="1" applyProtection="1">
      <alignment horizontal="center" vertical="center" wrapText="1"/>
      <protection locked="0"/>
    </xf>
    <xf numFmtId="0" fontId="60" fillId="0" borderId="28" xfId="11" applyFont="1" applyBorder="1" applyAlignment="1" applyProtection="1">
      <alignment horizontal="center" vertical="center" wrapText="1"/>
      <protection locked="0"/>
    </xf>
    <xf numFmtId="0" fontId="60" fillId="0" borderId="77" xfId="11" applyFont="1" applyBorder="1" applyAlignment="1" applyProtection="1">
      <alignment horizontal="center" vertical="center" wrapText="1"/>
      <protection locked="0"/>
    </xf>
    <xf numFmtId="0" fontId="60" fillId="0" borderId="108" xfId="11" applyFont="1" applyBorder="1" applyAlignment="1" applyProtection="1">
      <alignment horizontal="center" vertical="center" wrapText="1"/>
      <protection locked="0"/>
    </xf>
    <xf numFmtId="9" fontId="109" fillId="0" borderId="43" xfId="13" applyFont="1" applyFill="1" applyBorder="1" applyAlignment="1" applyProtection="1">
      <alignment horizontal="center" vertical="center" wrapText="1"/>
      <protection hidden="1"/>
    </xf>
    <xf numFmtId="9" fontId="78" fillId="0" borderId="43" xfId="11" applyNumberFormat="1" applyFont="1" applyBorder="1" applyAlignment="1" applyProtection="1">
      <alignment horizontal="center" vertical="center" wrapText="1"/>
      <protection locked="0"/>
    </xf>
    <xf numFmtId="0" fontId="60" fillId="0" borderId="44" xfId="11" applyFont="1" applyBorder="1" applyAlignment="1" applyProtection="1">
      <alignment horizontal="center" vertical="center" wrapText="1"/>
      <protection locked="0"/>
    </xf>
    <xf numFmtId="9" fontId="109" fillId="0" borderId="74" xfId="13" applyFont="1" applyFill="1" applyBorder="1" applyAlignment="1" applyProtection="1">
      <alignment horizontal="center" vertical="center" wrapText="1"/>
      <protection hidden="1"/>
    </xf>
    <xf numFmtId="9" fontId="78" fillId="0" borderId="74" xfId="11" applyNumberFormat="1" applyFont="1" applyBorder="1" applyAlignment="1" applyProtection="1">
      <alignment horizontal="center" vertical="center" wrapText="1"/>
      <protection locked="0"/>
    </xf>
    <xf numFmtId="0" fontId="60" fillId="0" borderId="80" xfId="11" applyFont="1" applyBorder="1" applyAlignment="1" applyProtection="1">
      <alignment horizontal="center" vertical="center" wrapText="1"/>
      <protection locked="0"/>
    </xf>
    <xf numFmtId="9" fontId="109" fillId="0" borderId="2" xfId="13" applyFont="1" applyFill="1" applyBorder="1" applyAlignment="1" applyProtection="1">
      <alignment horizontal="center" vertical="center" wrapText="1"/>
      <protection hidden="1"/>
    </xf>
    <xf numFmtId="9" fontId="78" fillId="0" borderId="2" xfId="11" applyNumberFormat="1" applyFont="1" applyBorder="1" applyAlignment="1" applyProtection="1">
      <alignment horizontal="center" vertical="center" wrapText="1"/>
      <protection locked="0"/>
    </xf>
    <xf numFmtId="0" fontId="60" fillId="3" borderId="79" xfId="11" applyFont="1" applyFill="1" applyBorder="1" applyAlignment="1" applyProtection="1">
      <alignment horizontal="center" vertical="center" wrapText="1"/>
      <protection locked="0"/>
    </xf>
    <xf numFmtId="0" fontId="60" fillId="3" borderId="74" xfId="11" applyFont="1" applyFill="1" applyBorder="1" applyAlignment="1" applyProtection="1">
      <alignment horizontal="center" vertical="center" wrapText="1"/>
      <protection locked="0"/>
    </xf>
    <xf numFmtId="0" fontId="60" fillId="3" borderId="2" xfId="11" applyFont="1" applyFill="1" applyBorder="1" applyAlignment="1" applyProtection="1">
      <alignment horizontal="center" vertical="center" wrapText="1"/>
      <protection locked="0"/>
    </xf>
    <xf numFmtId="0" fontId="60" fillId="3" borderId="1" xfId="11" applyFont="1" applyFill="1" applyBorder="1" applyAlignment="1" applyProtection="1">
      <alignment horizontal="center" vertical="center" wrapText="1"/>
      <protection locked="0"/>
    </xf>
    <xf numFmtId="0" fontId="60" fillId="0" borderId="46" xfId="11" applyFont="1" applyBorder="1" applyAlignment="1" applyProtection="1">
      <alignment horizontal="center" vertical="center" wrapText="1"/>
      <protection locked="0"/>
    </xf>
    <xf numFmtId="0" fontId="60" fillId="0" borderId="109" xfId="11" applyFont="1" applyBorder="1" applyAlignment="1" applyProtection="1">
      <alignment horizontal="center" vertical="center" wrapText="1"/>
      <protection locked="0"/>
    </xf>
    <xf numFmtId="0" fontId="60" fillId="0" borderId="104" xfId="11" applyFont="1" applyBorder="1" applyAlignment="1" applyProtection="1">
      <alignment horizontal="center" vertical="center" wrapText="1"/>
      <protection locked="0"/>
    </xf>
    <xf numFmtId="0" fontId="60" fillId="3" borderId="3" xfId="11" applyFont="1" applyFill="1" applyBorder="1" applyAlignment="1" applyProtection="1">
      <alignment horizontal="center" vertical="center" wrapText="1"/>
      <protection locked="0"/>
    </xf>
    <xf numFmtId="9" fontId="109" fillId="0" borderId="79" xfId="13" applyFont="1" applyFill="1" applyBorder="1" applyAlignment="1" applyProtection="1">
      <alignment horizontal="center" vertical="center" wrapText="1"/>
      <protection hidden="1"/>
    </xf>
    <xf numFmtId="9" fontId="78" fillId="0" borderId="79" xfId="11" applyNumberFormat="1" applyFont="1" applyBorder="1" applyAlignment="1" applyProtection="1">
      <alignment horizontal="center" vertical="center" wrapText="1"/>
      <protection locked="0"/>
    </xf>
    <xf numFmtId="0" fontId="60" fillId="3" borderId="43" xfId="11" applyFont="1" applyFill="1" applyBorder="1" applyAlignment="1" applyProtection="1">
      <alignment horizontal="center" vertical="center" wrapText="1"/>
      <protection locked="0"/>
    </xf>
    <xf numFmtId="0" fontId="109" fillId="3" borderId="0" xfId="11" applyFont="1" applyFill="1" applyAlignment="1" applyProtection="1">
      <alignment vertical="center"/>
      <protection locked="0"/>
    </xf>
    <xf numFmtId="0" fontId="116" fillId="0" borderId="82" xfId="11" applyFont="1" applyBorder="1" applyAlignment="1" applyProtection="1">
      <alignment horizontal="center" vertical="center"/>
      <protection locked="0"/>
    </xf>
    <xf numFmtId="0" fontId="109" fillId="3" borderId="60" xfId="11" applyFont="1" applyFill="1" applyBorder="1" applyAlignment="1" applyProtection="1">
      <alignment vertical="center"/>
      <protection locked="0"/>
    </xf>
    <xf numFmtId="0" fontId="116" fillId="0" borderId="62" xfId="11" applyFont="1" applyBorder="1" applyAlignment="1" applyProtection="1">
      <alignment horizontal="center" vertical="center"/>
      <protection locked="0"/>
    </xf>
    <xf numFmtId="9" fontId="109" fillId="3" borderId="0" xfId="13" applyFont="1" applyFill="1" applyBorder="1" applyAlignment="1" applyProtection="1">
      <alignment horizontal="center" vertical="center" wrapText="1"/>
      <protection hidden="1"/>
    </xf>
    <xf numFmtId="0" fontId="116" fillId="3" borderId="0" xfId="11" applyFont="1" applyFill="1" applyAlignment="1" applyProtection="1">
      <alignment horizontal="center" vertical="center" wrapText="1"/>
      <protection locked="0"/>
    </xf>
    <xf numFmtId="0" fontId="116" fillId="3" borderId="0" xfId="11" applyFont="1" applyFill="1" applyAlignment="1" applyProtection="1">
      <alignment horizontal="center" vertical="center"/>
      <protection locked="0"/>
    </xf>
    <xf numFmtId="9" fontId="60" fillId="3" borderId="0" xfId="11" applyNumberFormat="1" applyFont="1" applyFill="1" applyAlignment="1" applyProtection="1">
      <alignment horizontal="center" vertical="center"/>
      <protection locked="0"/>
    </xf>
    <xf numFmtId="0" fontId="60" fillId="3" borderId="0" xfId="15" applyFont="1" applyFill="1" applyAlignment="1">
      <alignment horizontal="center" vertical="center" wrapText="1"/>
    </xf>
    <xf numFmtId="0" fontId="60" fillId="3" borderId="0" xfId="15" applyFont="1" applyFill="1" applyAlignment="1">
      <alignment horizontal="center" vertical="center"/>
    </xf>
    <xf numFmtId="0" fontId="60" fillId="3" borderId="0" xfId="15" applyFont="1" applyFill="1"/>
    <xf numFmtId="0" fontId="60" fillId="3" borderId="0" xfId="0" applyFont="1" applyFill="1"/>
    <xf numFmtId="0" fontId="108" fillId="3" borderId="0" xfId="15" applyFont="1" applyFill="1" applyAlignment="1">
      <alignment horizontal="center" vertical="center" wrapText="1"/>
    </xf>
    <xf numFmtId="0" fontId="106" fillId="21" borderId="113" xfId="15" applyFont="1" applyFill="1" applyBorder="1" applyAlignment="1">
      <alignment horizontal="center" vertical="center" wrapText="1"/>
    </xf>
    <xf numFmtId="0" fontId="106" fillId="23" borderId="114" xfId="15" applyFont="1" applyFill="1" applyBorder="1" applyAlignment="1">
      <alignment horizontal="center" vertical="center" wrapText="1"/>
    </xf>
    <xf numFmtId="0" fontId="106" fillId="24" borderId="114" xfId="15" applyFont="1" applyFill="1" applyBorder="1" applyAlignment="1">
      <alignment horizontal="center" vertical="center" wrapText="1"/>
    </xf>
    <xf numFmtId="0" fontId="106" fillId="3" borderId="0" xfId="15" applyFont="1" applyFill="1" applyAlignment="1">
      <alignment horizontal="center" vertical="center" wrapText="1"/>
    </xf>
    <xf numFmtId="0" fontId="106" fillId="26" borderId="115" xfId="15" applyFont="1" applyFill="1" applyBorder="1" applyAlignment="1">
      <alignment horizontal="center" vertical="center" wrapText="1"/>
    </xf>
    <xf numFmtId="0" fontId="108" fillId="22" borderId="41" xfId="15" applyFont="1" applyFill="1" applyBorder="1" applyAlignment="1">
      <alignment horizontal="center" vertical="center" wrapText="1"/>
    </xf>
    <xf numFmtId="0" fontId="106" fillId="0" borderId="1" xfId="0" applyFont="1" applyBorder="1" applyAlignment="1">
      <alignment horizontal="justify" vertical="center" wrapText="1"/>
    </xf>
    <xf numFmtId="0" fontId="106" fillId="3" borderId="1" xfId="0" applyFont="1" applyFill="1" applyBorder="1" applyAlignment="1">
      <alignment horizontal="justify" vertical="center" wrapText="1"/>
    </xf>
    <xf numFmtId="0" fontId="106" fillId="0" borderId="3" xfId="0" applyFont="1" applyBorder="1" applyAlignment="1">
      <alignment horizontal="center" vertical="center" wrapText="1"/>
    </xf>
    <xf numFmtId="9" fontId="63" fillId="0" borderId="16" xfId="13" applyFont="1" applyFill="1" applyBorder="1" applyAlignment="1" applyProtection="1">
      <alignment horizontal="center" vertical="center" wrapText="1"/>
      <protection hidden="1"/>
    </xf>
    <xf numFmtId="9" fontId="78" fillId="0" borderId="10" xfId="11" applyNumberFormat="1" applyFont="1" applyBorder="1" applyAlignment="1" applyProtection="1">
      <alignment horizontal="center" vertical="center" wrapText="1"/>
      <protection locked="0"/>
    </xf>
    <xf numFmtId="0" fontId="106" fillId="0" borderId="1" xfId="0" applyFont="1" applyBorder="1" applyAlignment="1">
      <alignment horizontal="center" vertical="center" wrapText="1"/>
    </xf>
    <xf numFmtId="9" fontId="63" fillId="0" borderId="1" xfId="13" applyFont="1" applyFill="1" applyBorder="1" applyAlignment="1" applyProtection="1">
      <alignment horizontal="center" vertical="center" wrapText="1"/>
      <protection hidden="1"/>
    </xf>
    <xf numFmtId="0" fontId="118" fillId="0" borderId="1" xfId="0" applyFont="1" applyBorder="1" applyAlignment="1">
      <alignment horizontal="left" vertical="center" wrapText="1"/>
    </xf>
    <xf numFmtId="0" fontId="118" fillId="3" borderId="1" xfId="0" applyFont="1" applyFill="1" applyBorder="1" applyAlignment="1">
      <alignment horizontal="justify" vertical="center" wrapText="1"/>
    </xf>
    <xf numFmtId="0" fontId="118" fillId="0" borderId="1" xfId="0" applyFont="1" applyBorder="1" applyAlignment="1">
      <alignment horizontal="justify" vertical="center" wrapText="1"/>
    </xf>
    <xf numFmtId="0" fontId="106" fillId="0" borderId="2" xfId="0" applyFont="1" applyBorder="1" applyAlignment="1">
      <alignment horizontal="justify" vertical="center" wrapText="1"/>
    </xf>
    <xf numFmtId="0" fontId="118" fillId="3" borderId="2" xfId="0" applyFont="1" applyFill="1" applyBorder="1" applyAlignment="1">
      <alignment horizontal="justify" vertical="center" wrapText="1"/>
    </xf>
    <xf numFmtId="0" fontId="118" fillId="3" borderId="0" xfId="15" applyFont="1" applyFill="1" applyAlignment="1">
      <alignment horizontal="center" vertical="center" wrapText="1"/>
    </xf>
    <xf numFmtId="0" fontId="63" fillId="0" borderId="41" xfId="15" applyFont="1" applyBorder="1" applyAlignment="1">
      <alignment horizontal="center" vertical="center" wrapText="1"/>
    </xf>
    <xf numFmtId="0" fontId="118" fillId="3" borderId="0" xfId="0" applyFont="1" applyFill="1"/>
    <xf numFmtId="0" fontId="106" fillId="21" borderId="64" xfId="15" applyFont="1" applyFill="1" applyBorder="1" applyAlignment="1">
      <alignment vertical="center" wrapText="1"/>
    </xf>
    <xf numFmtId="0" fontId="106" fillId="21" borderId="65" xfId="15" applyFont="1" applyFill="1" applyBorder="1" applyAlignment="1">
      <alignment vertical="center" wrapText="1"/>
    </xf>
    <xf numFmtId="0" fontId="106" fillId="23" borderId="4" xfId="15" applyFont="1" applyFill="1" applyBorder="1" applyAlignment="1">
      <alignment vertical="center" wrapText="1"/>
    </xf>
    <xf numFmtId="0" fontId="106" fillId="23" borderId="77" xfId="15" applyFont="1" applyFill="1" applyBorder="1" applyAlignment="1">
      <alignment vertical="center" wrapText="1"/>
    </xf>
    <xf numFmtId="0" fontId="106" fillId="24" borderId="4" xfId="15" applyFont="1" applyFill="1" applyBorder="1" applyAlignment="1">
      <alignment vertical="center" wrapText="1"/>
    </xf>
    <xf numFmtId="0" fontId="106" fillId="24" borderId="77" xfId="15" applyFont="1" applyFill="1" applyBorder="1" applyAlignment="1">
      <alignment vertical="center" wrapText="1"/>
    </xf>
    <xf numFmtId="0" fontId="106" fillId="26" borderId="2" xfId="15" applyFont="1" applyFill="1" applyBorder="1" applyAlignment="1">
      <alignment vertical="center" wrapText="1"/>
    </xf>
    <xf numFmtId="0" fontId="106" fillId="26" borderId="108" xfId="15" applyFont="1" applyFill="1" applyBorder="1" applyAlignment="1">
      <alignment vertical="center" wrapText="1"/>
    </xf>
    <xf numFmtId="0" fontId="108" fillId="22" borderId="58" xfId="15" applyFont="1" applyFill="1" applyBorder="1" applyAlignment="1">
      <alignment horizontal="center" vertical="center" wrapText="1"/>
    </xf>
    <xf numFmtId="0" fontId="108" fillId="22" borderId="47" xfId="15" applyFont="1" applyFill="1" applyBorder="1" applyAlignment="1">
      <alignment horizontal="center" vertical="center" wrapText="1"/>
    </xf>
    <xf numFmtId="0" fontId="108" fillId="22" borderId="58" xfId="15" applyFont="1" applyFill="1" applyBorder="1" applyAlignment="1">
      <alignment horizontal="center" vertical="center"/>
    </xf>
    <xf numFmtId="1" fontId="106" fillId="3" borderId="74" xfId="15" applyNumberFormat="1" applyFont="1" applyFill="1" applyBorder="1" applyAlignment="1">
      <alignment horizontal="center" vertical="center"/>
    </xf>
    <xf numFmtId="1" fontId="106" fillId="3" borderId="6" xfId="15" applyNumberFormat="1" applyFont="1" applyFill="1" applyBorder="1" applyAlignment="1">
      <alignment horizontal="center" vertical="center"/>
    </xf>
    <xf numFmtId="1" fontId="106" fillId="3" borderId="1" xfId="15" applyNumberFormat="1" applyFont="1" applyFill="1" applyBorder="1" applyAlignment="1">
      <alignment horizontal="center" vertical="center"/>
    </xf>
    <xf numFmtId="0" fontId="106" fillId="3" borderId="1" xfId="15" applyFont="1" applyFill="1" applyBorder="1" applyAlignment="1">
      <alignment horizontal="center" vertical="center"/>
    </xf>
    <xf numFmtId="0" fontId="118" fillId="0" borderId="14" xfId="0" applyFont="1" applyBorder="1" applyAlignment="1">
      <alignment horizontal="center" vertical="center" wrapText="1"/>
    </xf>
    <xf numFmtId="0" fontId="106" fillId="0" borderId="1" xfId="15" applyFont="1" applyBorder="1" applyAlignment="1">
      <alignment horizontal="center" vertical="center" wrapText="1"/>
    </xf>
    <xf numFmtId="0" fontId="106" fillId="0" borderId="1" xfId="15" quotePrefix="1" applyFont="1" applyBorder="1" applyAlignment="1">
      <alignment horizontal="justify" vertical="center" wrapText="1"/>
    </xf>
    <xf numFmtId="9" fontId="106" fillId="0" borderId="1" xfId="0" applyNumberFormat="1" applyFont="1" applyBorder="1" applyAlignment="1">
      <alignment horizontal="center" vertical="center" wrapText="1"/>
    </xf>
    <xf numFmtId="9" fontId="106" fillId="35" borderId="1" xfId="16" applyFont="1" applyFill="1" applyBorder="1" applyAlignment="1">
      <alignment horizontal="center" vertical="center"/>
    </xf>
    <xf numFmtId="0" fontId="118" fillId="35" borderId="28" xfId="15" applyFont="1" applyFill="1" applyBorder="1" applyAlignment="1">
      <alignment horizontal="center" vertical="center" wrapText="1"/>
    </xf>
    <xf numFmtId="0" fontId="60" fillId="0" borderId="1" xfId="0" applyFont="1" applyBorder="1" applyAlignment="1">
      <alignment horizontal="center" vertical="center" wrapText="1"/>
    </xf>
    <xf numFmtId="0" fontId="119" fillId="0" borderId="1" xfId="0" applyFont="1" applyBorder="1" applyAlignment="1">
      <alignment horizontal="center" vertical="center" wrapText="1"/>
    </xf>
    <xf numFmtId="0" fontId="118" fillId="0" borderId="14" xfId="0" applyFont="1" applyBorder="1" applyAlignment="1">
      <alignment horizontal="center" vertical="center"/>
    </xf>
    <xf numFmtId="0" fontId="60" fillId="0" borderId="1" xfId="0" quotePrefix="1" applyFont="1" applyBorder="1" applyAlignment="1">
      <alignment horizontal="left" vertical="center" wrapText="1"/>
    </xf>
    <xf numFmtId="0" fontId="106" fillId="0" borderId="1" xfId="0" quotePrefix="1" applyFont="1" applyBorder="1" applyAlignment="1">
      <alignment horizontal="left" vertical="center" wrapText="1"/>
    </xf>
    <xf numFmtId="0" fontId="118" fillId="25" borderId="14" xfId="0" applyFont="1" applyFill="1" applyBorder="1" applyAlignment="1">
      <alignment horizontal="center" vertical="center" wrapText="1"/>
    </xf>
    <xf numFmtId="0" fontId="106" fillId="0" borderId="14" xfId="0" applyFont="1" applyBorder="1" applyAlignment="1">
      <alignment horizontal="center" vertical="center" wrapText="1"/>
    </xf>
    <xf numFmtId="0" fontId="118" fillId="0" borderId="1" xfId="15" applyFont="1" applyBorder="1" applyAlignment="1">
      <alignment horizontal="center" vertical="center" wrapText="1"/>
    </xf>
    <xf numFmtId="0" fontId="106" fillId="0" borderId="1" xfId="0" quotePrefix="1" applyFont="1" applyBorder="1" applyAlignment="1">
      <alignment horizontal="justify" vertical="center" wrapText="1"/>
    </xf>
    <xf numFmtId="1" fontId="106" fillId="3" borderId="1" xfId="17" applyNumberFormat="1" applyFont="1" applyFill="1" applyBorder="1" applyAlignment="1">
      <alignment horizontal="center" vertical="center"/>
    </xf>
    <xf numFmtId="0" fontId="60" fillId="0" borderId="42" xfId="0" applyFont="1" applyBorder="1" applyAlignment="1">
      <alignment horizontal="center" vertical="center" wrapText="1"/>
    </xf>
    <xf numFmtId="0" fontId="60" fillId="0" borderId="43" xfId="0" applyFont="1" applyBorder="1" applyAlignment="1">
      <alignment horizontal="center" vertical="center" wrapText="1"/>
    </xf>
    <xf numFmtId="0" fontId="60" fillId="0" borderId="43" xfId="0" quotePrefix="1" applyFont="1" applyBorder="1" applyAlignment="1">
      <alignment horizontal="left" vertical="center" wrapText="1"/>
    </xf>
    <xf numFmtId="0" fontId="119" fillId="0" borderId="43" xfId="0" applyFont="1" applyBorder="1" applyAlignment="1">
      <alignment horizontal="center" vertical="center" wrapText="1"/>
    </xf>
    <xf numFmtId="0" fontId="118" fillId="0" borderId="43" xfId="15" applyFont="1" applyBorder="1" applyAlignment="1">
      <alignment horizontal="center" vertical="center" wrapText="1"/>
    </xf>
    <xf numFmtId="0" fontId="106" fillId="0" borderId="43" xfId="0" applyFont="1" applyBorder="1" applyAlignment="1">
      <alignment horizontal="center" vertical="center" wrapText="1"/>
    </xf>
    <xf numFmtId="9" fontId="106" fillId="0" borderId="43" xfId="0" applyNumberFormat="1" applyFont="1" applyBorder="1" applyAlignment="1">
      <alignment horizontal="center" vertical="center" wrapText="1"/>
    </xf>
    <xf numFmtId="1" fontId="106" fillId="3" borderId="43" xfId="15" applyNumberFormat="1" applyFont="1" applyFill="1" applyBorder="1" applyAlignment="1">
      <alignment horizontal="center" vertical="center"/>
    </xf>
    <xf numFmtId="9" fontId="106" fillId="35" borderId="43" xfId="16" applyFont="1" applyFill="1" applyBorder="1" applyAlignment="1">
      <alignment horizontal="center" vertical="center"/>
    </xf>
    <xf numFmtId="0" fontId="118" fillId="35" borderId="44" xfId="15" applyFont="1" applyFill="1" applyBorder="1" applyAlignment="1">
      <alignment horizontal="center" vertical="center" wrapText="1"/>
    </xf>
    <xf numFmtId="1" fontId="108" fillId="9" borderId="3" xfId="16" applyNumberFormat="1" applyFont="1" applyFill="1" applyBorder="1" applyAlignment="1">
      <alignment horizontal="center" vertical="center"/>
    </xf>
    <xf numFmtId="9" fontId="108" fillId="9" borderId="46" xfId="0" applyNumberFormat="1" applyFont="1" applyFill="1" applyBorder="1" applyAlignment="1">
      <alignment horizontal="center" vertical="center" wrapText="1"/>
    </xf>
    <xf numFmtId="0" fontId="120" fillId="3" borderId="0" xfId="15" applyFont="1" applyFill="1" applyAlignment="1">
      <alignment horizontal="center" vertical="center"/>
    </xf>
    <xf numFmtId="9" fontId="108" fillId="35" borderId="62" xfId="16" applyFont="1" applyFill="1" applyBorder="1" applyAlignment="1">
      <alignment horizontal="center" vertical="center"/>
    </xf>
    <xf numFmtId="9" fontId="108" fillId="35" borderId="57" xfId="16" applyFont="1" applyFill="1" applyBorder="1" applyAlignment="1">
      <alignment horizontal="center" vertical="center" wrapText="1"/>
    </xf>
    <xf numFmtId="1" fontId="108" fillId="9" borderId="43" xfId="16" applyNumberFormat="1" applyFont="1" applyFill="1" applyBorder="1" applyAlignment="1">
      <alignment horizontal="center" vertical="center"/>
    </xf>
    <xf numFmtId="0" fontId="108" fillId="9" borderId="44" xfId="0" applyFont="1" applyFill="1" applyBorder="1" applyAlignment="1">
      <alignment horizontal="center" vertical="center" wrapText="1"/>
    </xf>
    <xf numFmtId="170" fontId="106" fillId="3" borderId="0" xfId="16" applyNumberFormat="1" applyFont="1" applyFill="1" applyBorder="1" applyAlignment="1">
      <alignment horizontal="center" vertical="center"/>
    </xf>
    <xf numFmtId="0" fontId="120" fillId="3" borderId="0" xfId="15" applyFont="1" applyFill="1"/>
    <xf numFmtId="9" fontId="108" fillId="22" borderId="85" xfId="16" applyFont="1" applyFill="1" applyBorder="1" applyAlignment="1">
      <alignment horizontal="center" vertical="center"/>
    </xf>
    <xf numFmtId="0" fontId="108" fillId="22" borderId="87" xfId="15" applyFont="1" applyFill="1" applyBorder="1" applyAlignment="1">
      <alignment horizontal="center" vertical="center" wrapText="1"/>
    </xf>
    <xf numFmtId="9" fontId="118" fillId="3" borderId="0" xfId="15" applyNumberFormat="1" applyFont="1" applyFill="1"/>
    <xf numFmtId="0" fontId="121" fillId="0" borderId="0" xfId="0" applyFont="1" applyAlignment="1">
      <alignment horizontal="left" vertical="center" wrapText="1"/>
    </xf>
    <xf numFmtId="0" fontId="121" fillId="0" borderId="0" xfId="0" applyFont="1" applyAlignment="1">
      <alignment horizontal="center" vertical="center" wrapText="1"/>
    </xf>
    <xf numFmtId="14" fontId="121" fillId="0" borderId="0" xfId="0" applyNumberFormat="1" applyFont="1" applyAlignment="1">
      <alignment horizontal="center" vertical="center" wrapText="1"/>
    </xf>
    <xf numFmtId="0" fontId="122" fillId="0" borderId="0" xfId="6" applyFont="1"/>
    <xf numFmtId="0" fontId="0" fillId="0" borderId="0" xfId="0" applyAlignment="1">
      <alignment vertical="center" wrapText="1"/>
    </xf>
    <xf numFmtId="0" fontId="0" fillId="3" borderId="0" xfId="0" applyFill="1" applyAlignment="1">
      <alignment vertical="center"/>
    </xf>
    <xf numFmtId="0" fontId="41" fillId="3" borderId="16" xfId="0" applyFont="1" applyFill="1" applyBorder="1" applyAlignment="1">
      <alignment wrapText="1"/>
    </xf>
    <xf numFmtId="0" fontId="41" fillId="3" borderId="0" xfId="0" applyFont="1" applyFill="1" applyBorder="1" applyAlignment="1">
      <alignment wrapText="1"/>
    </xf>
    <xf numFmtId="0" fontId="0" fillId="0" borderId="0" xfId="0" applyAlignment="1"/>
    <xf numFmtId="0" fontId="40" fillId="0" borderId="29"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37"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38"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34" xfId="0" applyFont="1" applyBorder="1" applyAlignment="1">
      <alignment horizontal="center" vertical="center" wrapText="1"/>
    </xf>
    <xf numFmtId="0" fontId="40" fillId="0" borderId="35" xfId="0" applyFont="1" applyBorder="1" applyAlignment="1">
      <alignment horizontal="center" vertical="center" wrapText="1"/>
    </xf>
    <xf numFmtId="0" fontId="40" fillId="0" borderId="36" xfId="0" applyFont="1" applyBorder="1" applyAlignment="1">
      <alignment horizontal="center" vertical="center" wrapText="1"/>
    </xf>
    <xf numFmtId="0" fontId="50" fillId="0" borderId="0" xfId="0" applyFont="1" applyAlignment="1">
      <alignment horizontal="center"/>
    </xf>
    <xf numFmtId="0" fontId="33" fillId="0" borderId="0" xfId="0" applyFont="1" applyAlignment="1">
      <alignment horizontal="center" vertical="center" wrapText="1"/>
    </xf>
    <xf numFmtId="0" fontId="11" fillId="3" borderId="2"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2" xfId="0" applyFont="1" applyFill="1" applyBorder="1" applyAlignment="1">
      <alignment horizontal="justify" vertical="center" wrapText="1"/>
    </xf>
    <xf numFmtId="0" fontId="11" fillId="0" borderId="10" xfId="0" applyFont="1" applyFill="1" applyBorder="1" applyAlignment="1">
      <alignment horizontal="justify" vertical="center" wrapText="1"/>
    </xf>
    <xf numFmtId="0" fontId="11" fillId="3" borderId="55" xfId="0" applyFont="1" applyFill="1" applyBorder="1" applyAlignment="1">
      <alignment horizontal="center" vertical="center" wrapText="1"/>
    </xf>
    <xf numFmtId="0" fontId="11" fillId="3" borderId="54" xfId="0" applyFont="1" applyFill="1" applyBorder="1" applyAlignment="1">
      <alignment horizontal="center" vertical="center" wrapText="1"/>
    </xf>
    <xf numFmtId="0" fontId="23" fillId="3" borderId="0" xfId="0" applyFont="1" applyFill="1" applyAlignment="1">
      <alignment horizontal="left" vertical="center" wrapText="1"/>
    </xf>
    <xf numFmtId="0" fontId="107" fillId="0" borderId="0" xfId="0" applyFont="1" applyAlignment="1">
      <alignment horizontal="center" vertical="center" wrapText="1"/>
    </xf>
    <xf numFmtId="14" fontId="12" fillId="2" borderId="1" xfId="0" applyNumberFormat="1"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168" fontId="11" fillId="3" borderId="2" xfId="0" applyNumberFormat="1" applyFont="1" applyFill="1" applyBorder="1" applyAlignment="1">
      <alignment horizontal="center" vertical="center" wrapText="1"/>
    </xf>
    <xf numFmtId="168" fontId="11" fillId="3" borderId="10" xfId="0" applyNumberFormat="1" applyFont="1" applyFill="1" applyBorder="1" applyAlignment="1">
      <alignment horizontal="center" vertical="center" wrapText="1"/>
    </xf>
    <xf numFmtId="168" fontId="11" fillId="3" borderId="3" xfId="0" applyNumberFormat="1" applyFont="1" applyFill="1" applyBorder="1" applyAlignment="1">
      <alignment horizontal="center" vertical="center" wrapText="1"/>
    </xf>
    <xf numFmtId="168" fontId="11" fillId="3" borderId="2" xfId="9" applyNumberFormat="1" applyFont="1" applyFill="1" applyBorder="1" applyAlignment="1">
      <alignment horizontal="center" vertical="center" wrapText="1"/>
    </xf>
    <xf numFmtId="168" fontId="11" fillId="3" borderId="10" xfId="9" applyNumberFormat="1" applyFont="1" applyFill="1" applyBorder="1" applyAlignment="1">
      <alignment horizontal="center" vertical="center" wrapText="1"/>
    </xf>
    <xf numFmtId="168" fontId="11" fillId="3" borderId="3" xfId="9"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justify" vertical="center" wrapText="1"/>
    </xf>
    <xf numFmtId="0" fontId="18" fillId="0" borderId="2"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justify" vertical="center" wrapText="1"/>
    </xf>
    <xf numFmtId="0" fontId="18" fillId="0" borderId="10" xfId="0" applyFont="1" applyFill="1" applyBorder="1" applyAlignment="1">
      <alignment horizontal="justify" vertical="center" wrapText="1"/>
    </xf>
    <xf numFmtId="0" fontId="18" fillId="0" borderId="3" xfId="0" applyFont="1" applyFill="1" applyBorder="1" applyAlignment="1">
      <alignment horizontal="justify" vertical="center" wrapText="1"/>
    </xf>
    <xf numFmtId="15" fontId="11" fillId="0" borderId="2" xfId="0" applyNumberFormat="1" applyFont="1" applyFill="1" applyBorder="1" applyAlignment="1">
      <alignment horizontal="center" vertical="center" wrapText="1"/>
    </xf>
    <xf numFmtId="15" fontId="11" fillId="0" borderId="10" xfId="0" applyNumberFormat="1" applyFont="1" applyFill="1" applyBorder="1" applyAlignment="1">
      <alignment horizontal="center" vertical="center" wrapText="1"/>
    </xf>
    <xf numFmtId="15" fontId="11" fillId="0" borderId="3" xfId="0" applyNumberFormat="1" applyFont="1" applyFill="1" applyBorder="1" applyAlignment="1">
      <alignment horizontal="center" vertical="center" wrapText="1"/>
    </xf>
    <xf numFmtId="15" fontId="11" fillId="0" borderId="1" xfId="0" applyNumberFormat="1"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44" fontId="11" fillId="0" borderId="2" xfId="9" applyFont="1" applyFill="1" applyBorder="1" applyAlignment="1">
      <alignment horizontal="center" vertical="center" wrapText="1"/>
    </xf>
    <xf numFmtId="44" fontId="11" fillId="0" borderId="10" xfId="9" applyFont="1" applyFill="1" applyBorder="1" applyAlignment="1">
      <alignment horizontal="center" vertical="center" wrapText="1"/>
    </xf>
    <xf numFmtId="0" fontId="11" fillId="0" borderId="10" xfId="0" applyFont="1" applyFill="1" applyBorder="1" applyAlignment="1">
      <alignment horizontal="left" vertical="center" wrapText="1"/>
    </xf>
    <xf numFmtId="44" fontId="11" fillId="0" borderId="3" xfId="9"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0" xfId="0" applyFont="1" applyFill="1" applyBorder="1" applyAlignment="1">
      <alignment horizontal="center" vertical="center" wrapText="1"/>
    </xf>
    <xf numFmtId="14" fontId="12" fillId="2" borderId="2" xfId="0" applyNumberFormat="1" applyFont="1" applyFill="1" applyBorder="1" applyAlignment="1">
      <alignment horizontal="center" vertical="center" wrapText="1"/>
    </xf>
    <xf numFmtId="14" fontId="12" fillId="2" borderId="10" xfId="0" applyNumberFormat="1"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3" xfId="0" applyFont="1" applyFill="1" applyBorder="1" applyAlignment="1">
      <alignment horizontal="center" vertical="center" wrapText="1"/>
    </xf>
    <xf numFmtId="14" fontId="12"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44" fontId="11" fillId="0" borderId="1" xfId="9" applyFont="1" applyFill="1" applyBorder="1" applyAlignment="1">
      <alignment horizontal="center" vertical="center" wrapText="1"/>
    </xf>
    <xf numFmtId="44" fontId="11" fillId="3" borderId="2" xfId="9" applyFont="1" applyFill="1" applyBorder="1" applyAlignment="1">
      <alignment horizontal="center" vertical="center" wrapText="1"/>
    </xf>
    <xf numFmtId="44" fontId="11" fillId="11" borderId="3" xfId="9" applyFont="1" applyFill="1" applyBorder="1" applyAlignment="1">
      <alignment horizontal="center" vertical="center" wrapText="1"/>
    </xf>
    <xf numFmtId="0" fontId="11" fillId="28" borderId="2" xfId="0" applyFont="1" applyFill="1" applyBorder="1" applyAlignment="1">
      <alignment horizontal="left" vertical="center" wrapText="1"/>
    </xf>
    <xf numFmtId="0" fontId="11" fillId="28" borderId="10" xfId="0" applyFont="1" applyFill="1" applyBorder="1" applyAlignment="1">
      <alignment horizontal="left" vertical="center" wrapText="1"/>
    </xf>
    <xf numFmtId="0" fontId="11" fillId="28" borderId="3" xfId="0" applyFont="1" applyFill="1" applyBorder="1" applyAlignment="1">
      <alignment horizontal="left" vertical="center" wrapText="1"/>
    </xf>
    <xf numFmtId="166" fontId="11" fillId="0" borderId="1" xfId="0" applyNumberFormat="1" applyFont="1" applyFill="1" applyBorder="1" applyAlignment="1">
      <alignment horizontal="left" vertical="center" wrapText="1"/>
    </xf>
    <xf numFmtId="0" fontId="18" fillId="28" borderId="2" xfId="0" applyFont="1" applyFill="1" applyBorder="1" applyAlignment="1">
      <alignment horizontal="left" vertical="center" wrapText="1"/>
    </xf>
    <xf numFmtId="0" fontId="18" fillId="28" borderId="10" xfId="0" applyFont="1" applyFill="1" applyBorder="1" applyAlignment="1">
      <alignment horizontal="left" vertical="center" wrapText="1"/>
    </xf>
    <xf numFmtId="0" fontId="18" fillId="28" borderId="3" xfId="0" applyFont="1" applyFill="1" applyBorder="1" applyAlignment="1">
      <alignment horizontal="left" vertical="center" wrapText="1"/>
    </xf>
    <xf numFmtId="0" fontId="11" fillId="3" borderId="1" xfId="0" applyFont="1" applyFill="1" applyBorder="1" applyAlignment="1">
      <alignment horizontal="left" wrapText="1"/>
    </xf>
    <xf numFmtId="44" fontId="11" fillId="11" borderId="10" xfId="9" applyFont="1" applyFill="1" applyBorder="1" applyAlignment="1">
      <alignment horizontal="center" vertical="center" wrapText="1"/>
    </xf>
    <xf numFmtId="0" fontId="11" fillId="28" borderId="2" xfId="0" applyFont="1" applyFill="1" applyBorder="1" applyAlignment="1">
      <alignment horizontal="center" vertical="center" wrapText="1"/>
    </xf>
    <xf numFmtId="0" fontId="11" fillId="28" borderId="10" xfId="0" applyFont="1" applyFill="1" applyBorder="1" applyAlignment="1">
      <alignment horizontal="center" vertical="center" wrapText="1"/>
    </xf>
    <xf numFmtId="0" fontId="11" fillId="28" borderId="3" xfId="0" applyFont="1" applyFill="1" applyBorder="1" applyAlignment="1">
      <alignment horizontal="center" vertical="center" wrapText="1"/>
    </xf>
    <xf numFmtId="0" fontId="11" fillId="3" borderId="10" xfId="0" applyFont="1" applyFill="1" applyBorder="1" applyAlignment="1">
      <alignment horizontal="left" vertical="center" wrapText="1"/>
    </xf>
    <xf numFmtId="0" fontId="7" fillId="0" borderId="0" xfId="0" applyFont="1" applyAlignment="1">
      <alignment horizontal="center" vertical="center" wrapText="1"/>
    </xf>
    <xf numFmtId="0" fontId="121" fillId="0" borderId="0" xfId="0" applyFont="1" applyAlignment="1">
      <alignment horizontal="left" vertical="center" wrapText="1"/>
    </xf>
    <xf numFmtId="0" fontId="59" fillId="3" borderId="1" xfId="0" applyFont="1" applyFill="1" applyBorder="1" applyAlignment="1">
      <alignment horizontal="center" vertical="center"/>
    </xf>
    <xf numFmtId="0" fontId="61" fillId="2" borderId="1" xfId="0" applyFont="1" applyFill="1" applyBorder="1" applyAlignment="1">
      <alignment horizontal="center" vertical="center"/>
    </xf>
    <xf numFmtId="0" fontId="62" fillId="2" borderId="1" xfId="0" applyFont="1" applyFill="1" applyBorder="1" applyAlignment="1">
      <alignment vertical="center"/>
    </xf>
    <xf numFmtId="0" fontId="5" fillId="0" borderId="0" xfId="0" applyFont="1" applyAlignment="1">
      <alignment horizontal="left" vertical="center" wrapText="1"/>
    </xf>
    <xf numFmtId="0" fontId="94" fillId="0" borderId="92" xfId="0" applyFont="1" applyFill="1" applyBorder="1" applyAlignment="1">
      <alignment horizontal="center" vertical="center" wrapText="1"/>
    </xf>
    <xf numFmtId="0" fontId="94" fillId="0" borderId="94" xfId="0" applyFont="1" applyFill="1" applyBorder="1" applyAlignment="1">
      <alignment horizontal="center" vertical="center" wrapText="1"/>
    </xf>
    <xf numFmtId="0" fontId="92" fillId="32" borderId="88" xfId="0" applyFont="1" applyFill="1" applyBorder="1" applyAlignment="1">
      <alignment horizontal="center" vertical="center" wrapText="1"/>
    </xf>
    <xf numFmtId="0" fontId="92" fillId="32" borderId="89" xfId="0" applyFont="1" applyFill="1" applyBorder="1" applyAlignment="1">
      <alignment horizontal="center" vertical="center" wrapText="1"/>
    </xf>
    <xf numFmtId="0" fontId="92" fillId="32" borderId="90" xfId="0" applyFont="1" applyFill="1" applyBorder="1" applyAlignment="1">
      <alignment horizontal="center" vertical="center" wrapText="1"/>
    </xf>
    <xf numFmtId="0" fontId="94" fillId="0" borderId="93" xfId="0" applyFont="1" applyFill="1" applyBorder="1" applyAlignment="1">
      <alignment horizontal="center" vertical="center" wrapText="1"/>
    </xf>
    <xf numFmtId="0" fontId="69" fillId="7" borderId="4" xfId="0" applyFont="1" applyFill="1" applyBorder="1" applyAlignment="1">
      <alignment horizontal="justify" vertical="top" wrapText="1"/>
    </xf>
    <xf numFmtId="0" fontId="69" fillId="7" borderId="5" xfId="0" applyFont="1" applyFill="1" applyBorder="1" applyAlignment="1">
      <alignment horizontal="justify" vertical="top" wrapText="1"/>
    </xf>
    <xf numFmtId="0" fontId="69" fillId="7" borderId="6" xfId="0" applyFont="1" applyFill="1" applyBorder="1" applyAlignment="1">
      <alignment horizontal="justify" vertical="top" wrapText="1"/>
    </xf>
    <xf numFmtId="0" fontId="71" fillId="2" borderId="4" xfId="0" applyFont="1" applyFill="1" applyBorder="1" applyAlignment="1">
      <alignment horizontal="center" vertical="center" wrapText="1"/>
    </xf>
    <xf numFmtId="0" fontId="71" fillId="2" borderId="5" xfId="0" applyFont="1" applyFill="1" applyBorder="1" applyAlignment="1">
      <alignment horizontal="center" vertical="center" wrapText="1"/>
    </xf>
    <xf numFmtId="0" fontId="71" fillId="2" borderId="6" xfId="0" applyFont="1" applyFill="1" applyBorder="1" applyAlignment="1">
      <alignment horizontal="center" vertical="center" wrapText="1"/>
    </xf>
    <xf numFmtId="0" fontId="63" fillId="3" borderId="12" xfId="0" applyFont="1" applyFill="1" applyBorder="1" applyAlignment="1">
      <alignment horizontal="center" vertical="center" wrapText="1"/>
    </xf>
    <xf numFmtId="0" fontId="63" fillId="3" borderId="15" xfId="0" applyFont="1" applyFill="1" applyBorder="1" applyAlignment="1">
      <alignment horizontal="center" vertical="center" wrapText="1"/>
    </xf>
    <xf numFmtId="0" fontId="63" fillId="3" borderId="13" xfId="0" applyFont="1" applyFill="1" applyBorder="1" applyAlignment="1">
      <alignment horizontal="center" vertical="center" wrapText="1"/>
    </xf>
    <xf numFmtId="165" fontId="69" fillId="7" borderId="4" xfId="3" applyFont="1" applyFill="1" applyBorder="1" applyAlignment="1">
      <alignment vertical="center" wrapText="1"/>
    </xf>
    <xf numFmtId="165" fontId="69" fillId="7" borderId="5" xfId="3" applyFont="1" applyFill="1" applyBorder="1" applyAlignment="1">
      <alignment vertical="center" wrapText="1"/>
    </xf>
    <xf numFmtId="165" fontId="69" fillId="7" borderId="6" xfId="3" applyFont="1" applyFill="1" applyBorder="1" applyAlignment="1">
      <alignment vertical="center" wrapText="1"/>
    </xf>
    <xf numFmtId="0" fontId="70" fillId="7" borderId="4" xfId="0" applyFont="1" applyFill="1" applyBorder="1" applyAlignment="1">
      <alignment horizontal="center" vertical="center"/>
    </xf>
    <xf numFmtId="0" fontId="70" fillId="7" borderId="5" xfId="0" applyFont="1" applyFill="1" applyBorder="1" applyAlignment="1">
      <alignment horizontal="center" vertical="center"/>
    </xf>
    <xf numFmtId="0" fontId="70" fillId="7" borderId="6" xfId="0" applyFont="1" applyFill="1" applyBorder="1" applyAlignment="1">
      <alignment horizontal="center" vertical="center"/>
    </xf>
    <xf numFmtId="0" fontId="69" fillId="7" borderId="4" xfId="0" applyFont="1" applyFill="1" applyBorder="1" applyAlignment="1">
      <alignment horizontal="justify" vertical="center" wrapText="1"/>
    </xf>
    <xf numFmtId="0" fontId="69" fillId="7" borderId="5" xfId="0" applyFont="1" applyFill="1" applyBorder="1" applyAlignment="1">
      <alignment horizontal="justify" vertical="center"/>
    </xf>
    <xf numFmtId="0" fontId="69" fillId="7" borderId="6" xfId="0" applyFont="1" applyFill="1" applyBorder="1" applyAlignment="1">
      <alignment horizontal="justify" vertical="center"/>
    </xf>
    <xf numFmtId="0" fontId="70" fillId="7" borderId="4" xfId="0" applyFont="1" applyFill="1" applyBorder="1" applyAlignment="1">
      <alignment horizontal="center" vertical="justify"/>
    </xf>
    <xf numFmtId="0" fontId="70" fillId="7" borderId="5" xfId="0" applyFont="1" applyFill="1" applyBorder="1" applyAlignment="1">
      <alignment horizontal="center" vertical="justify"/>
    </xf>
    <xf numFmtId="0" fontId="70" fillId="7" borderId="6" xfId="0" applyFont="1" applyFill="1" applyBorder="1" applyAlignment="1">
      <alignment horizontal="center" vertical="justify"/>
    </xf>
    <xf numFmtId="0" fontId="108" fillId="22" borderId="83" xfId="15" applyFont="1" applyFill="1" applyBorder="1" applyAlignment="1">
      <alignment horizontal="center" vertical="center" wrapText="1"/>
    </xf>
    <xf numFmtId="0" fontId="108" fillId="22" borderId="117" xfId="15" applyFont="1" applyFill="1" applyBorder="1" applyAlignment="1">
      <alignment horizontal="center" vertical="center" wrapText="1"/>
    </xf>
    <xf numFmtId="0" fontId="106" fillId="22" borderId="117" xfId="15" applyFont="1" applyFill="1" applyBorder="1" applyAlignment="1">
      <alignment horizontal="center" vertical="center" wrapText="1"/>
    </xf>
    <xf numFmtId="9" fontId="106" fillId="22" borderId="118" xfId="15" applyNumberFormat="1" applyFont="1" applyFill="1" applyBorder="1" applyAlignment="1">
      <alignment horizontal="center" vertical="center"/>
    </xf>
    <xf numFmtId="9" fontId="106" fillId="22" borderId="86" xfId="15" applyNumberFormat="1" applyFont="1" applyFill="1" applyBorder="1" applyAlignment="1">
      <alignment horizontal="center" vertical="center"/>
    </xf>
    <xf numFmtId="0" fontId="118" fillId="0" borderId="48" xfId="15" applyFont="1" applyBorder="1" applyAlignment="1">
      <alignment horizontal="center" vertical="center" wrapText="1"/>
    </xf>
    <xf numFmtId="0" fontId="118" fillId="0" borderId="49" xfId="15" applyFont="1" applyBorder="1" applyAlignment="1">
      <alignment horizontal="center" vertical="center" wrapText="1"/>
    </xf>
    <xf numFmtId="0" fontId="106" fillId="0" borderId="2" xfId="15" applyFont="1" applyBorder="1" applyAlignment="1">
      <alignment horizontal="center" vertical="center" wrapText="1"/>
    </xf>
    <xf numFmtId="0" fontId="106" fillId="0" borderId="3" xfId="15" applyFont="1" applyBorder="1" applyAlignment="1">
      <alignment horizontal="center" vertical="center" wrapText="1"/>
    </xf>
    <xf numFmtId="0" fontId="106" fillId="0" borderId="2" xfId="15" quotePrefix="1" applyFont="1" applyBorder="1" applyAlignment="1">
      <alignment horizontal="justify" vertical="center" wrapText="1"/>
    </xf>
    <xf numFmtId="0" fontId="106" fillId="0" borderId="3" xfId="15" quotePrefix="1" applyFont="1" applyBorder="1" applyAlignment="1">
      <alignment horizontal="justify" vertical="center" wrapText="1"/>
    </xf>
    <xf numFmtId="0" fontId="106" fillId="0" borderId="2" xfId="0" applyFont="1" applyBorder="1" applyAlignment="1">
      <alignment horizontal="center" vertical="center" wrapText="1"/>
    </xf>
    <xf numFmtId="0" fontId="106" fillId="0" borderId="3" xfId="0" applyFont="1" applyBorder="1" applyAlignment="1">
      <alignment horizontal="center" vertical="center" wrapText="1"/>
    </xf>
    <xf numFmtId="9" fontId="106" fillId="0" borderId="2" xfId="0" applyNumberFormat="1" applyFont="1" applyBorder="1" applyAlignment="1">
      <alignment horizontal="center" vertical="center" wrapText="1"/>
    </xf>
    <xf numFmtId="9" fontId="106" fillId="0" borderId="3" xfId="0" applyNumberFormat="1" applyFont="1" applyBorder="1" applyAlignment="1">
      <alignment horizontal="center" vertical="center" wrapText="1"/>
    </xf>
    <xf numFmtId="0" fontId="106" fillId="9" borderId="16" xfId="15" applyFont="1" applyFill="1" applyBorder="1" applyAlignment="1">
      <alignment horizontal="center" vertical="center"/>
    </xf>
    <xf numFmtId="0" fontId="106" fillId="9" borderId="0" xfId="15" applyFont="1" applyFill="1" applyAlignment="1">
      <alignment horizontal="center" vertical="center"/>
    </xf>
    <xf numFmtId="9" fontId="106" fillId="35" borderId="56" xfId="16" applyFont="1" applyFill="1" applyBorder="1" applyAlignment="1">
      <alignment horizontal="center" vertical="center"/>
    </xf>
    <xf numFmtId="9" fontId="106" fillId="35" borderId="13" xfId="16" applyFont="1" applyFill="1" applyBorder="1" applyAlignment="1">
      <alignment horizontal="center" vertical="center"/>
    </xf>
    <xf numFmtId="0" fontId="118" fillId="35" borderId="108" xfId="15" applyFont="1" applyFill="1" applyBorder="1" applyAlignment="1">
      <alignment horizontal="center" vertical="center" wrapText="1"/>
    </xf>
    <xf numFmtId="0" fontId="118" fillId="35" borderId="46" xfId="15" applyFont="1" applyFill="1" applyBorder="1" applyAlignment="1">
      <alignment horizontal="center" vertical="center" wrapText="1"/>
    </xf>
    <xf numFmtId="0" fontId="108" fillId="9" borderId="49" xfId="15" applyFont="1" applyFill="1" applyBorder="1" applyAlignment="1">
      <alignment horizontal="center" vertical="center" wrapText="1"/>
    </xf>
    <xf numFmtId="0" fontId="108" fillId="9" borderId="3" xfId="15" applyFont="1" applyFill="1" applyBorder="1" applyAlignment="1">
      <alignment horizontal="center" vertical="center" wrapText="1"/>
    </xf>
    <xf numFmtId="0" fontId="108" fillId="9" borderId="42" xfId="15" applyFont="1" applyFill="1" applyBorder="1" applyAlignment="1">
      <alignment horizontal="center" vertical="center" wrapText="1"/>
    </xf>
    <xf numFmtId="0" fontId="108" fillId="9" borderId="43" xfId="15" applyFont="1" applyFill="1" applyBorder="1" applyAlignment="1">
      <alignment horizontal="center" vertical="center" wrapText="1"/>
    </xf>
    <xf numFmtId="0" fontId="106" fillId="9" borderId="3" xfId="15" applyFont="1" applyFill="1" applyBorder="1" applyAlignment="1">
      <alignment horizontal="center" vertical="center" wrapText="1"/>
    </xf>
    <xf numFmtId="0" fontId="106" fillId="9" borderId="43" xfId="15" applyFont="1" applyFill="1" applyBorder="1" applyAlignment="1">
      <alignment horizontal="center" vertical="center" wrapText="1"/>
    </xf>
    <xf numFmtId="0" fontId="108" fillId="0" borderId="66" xfId="15" applyFont="1" applyBorder="1" applyAlignment="1">
      <alignment horizontal="center" vertical="center" wrapText="1"/>
    </xf>
    <xf numFmtId="0" fontId="108" fillId="0" borderId="67" xfId="15" applyFont="1" applyBorder="1" applyAlignment="1">
      <alignment horizontal="center" vertical="center" wrapText="1"/>
    </xf>
    <xf numFmtId="0" fontId="106" fillId="9" borderId="66" xfId="15" applyFont="1" applyFill="1" applyBorder="1" applyAlignment="1">
      <alignment horizontal="center" vertical="center"/>
    </xf>
    <xf numFmtId="0" fontId="106" fillId="9" borderId="68" xfId="15" applyFont="1" applyFill="1" applyBorder="1" applyAlignment="1">
      <alignment horizontal="center" vertical="center"/>
    </xf>
    <xf numFmtId="0" fontId="106" fillId="9" borderId="69" xfId="15" applyFont="1" applyFill="1" applyBorder="1" applyAlignment="1">
      <alignment horizontal="center" vertical="center"/>
    </xf>
    <xf numFmtId="0" fontId="106" fillId="9" borderId="70" xfId="15" applyFont="1" applyFill="1" applyBorder="1" applyAlignment="1">
      <alignment horizontal="center" vertical="center"/>
    </xf>
    <xf numFmtId="0" fontId="60" fillId="3" borderId="43" xfId="11" applyFont="1" applyFill="1" applyBorder="1" applyAlignment="1" applyProtection="1">
      <alignment horizontal="center" vertical="center"/>
      <protection locked="0"/>
    </xf>
    <xf numFmtId="0" fontId="108" fillId="0" borderId="82" xfId="15" applyFont="1" applyBorder="1" applyAlignment="1">
      <alignment horizontal="center" vertical="center" wrapText="1"/>
    </xf>
    <xf numFmtId="0" fontId="108" fillId="0" borderId="15" xfId="15" applyFont="1" applyBorder="1" applyAlignment="1">
      <alignment horizontal="center" vertical="center" wrapText="1"/>
    </xf>
    <xf numFmtId="0" fontId="106" fillId="9" borderId="51" xfId="15" applyFont="1" applyFill="1" applyBorder="1" applyAlignment="1">
      <alignment horizontal="center" vertical="center"/>
    </xf>
    <xf numFmtId="9" fontId="78" fillId="0" borderId="106" xfId="11" applyNumberFormat="1" applyFont="1" applyBorder="1" applyAlignment="1" applyProtection="1">
      <alignment horizontal="center" vertical="center"/>
      <protection locked="0"/>
    </xf>
    <xf numFmtId="0" fontId="78" fillId="0" borderId="53" xfId="11" applyFont="1" applyBorder="1" applyAlignment="1" applyProtection="1">
      <alignment horizontal="center" vertical="center"/>
      <protection locked="0"/>
    </xf>
    <xf numFmtId="0" fontId="78" fillId="0" borderId="57" xfId="11" applyFont="1" applyBorder="1" applyAlignment="1" applyProtection="1">
      <alignment horizontal="center" vertical="center"/>
      <protection locked="0"/>
    </xf>
    <xf numFmtId="0" fontId="108" fillId="22" borderId="58" xfId="15" applyFont="1" applyFill="1" applyBorder="1" applyAlignment="1">
      <alignment horizontal="center" vertical="center" wrapText="1"/>
    </xf>
    <xf numFmtId="0" fontId="108" fillId="22" borderId="55" xfId="15" applyFont="1" applyFill="1" applyBorder="1" applyAlignment="1">
      <alignment horizontal="center" vertical="center" wrapText="1"/>
    </xf>
    <xf numFmtId="0" fontId="108" fillId="22" borderId="71" xfId="15" applyFont="1" applyFill="1" applyBorder="1" applyAlignment="1">
      <alignment horizontal="center" vertical="center"/>
    </xf>
    <xf numFmtId="0" fontId="108" fillId="22" borderId="74" xfId="15" applyFont="1" applyFill="1" applyBorder="1" applyAlignment="1">
      <alignment horizontal="center" vertical="center"/>
    </xf>
    <xf numFmtId="0" fontId="108" fillId="22" borderId="80" xfId="15" applyFont="1" applyFill="1" applyBorder="1" applyAlignment="1">
      <alignment horizontal="center" vertical="center"/>
    </xf>
    <xf numFmtId="0" fontId="108" fillId="22" borderId="14" xfId="15" applyFont="1" applyFill="1" applyBorder="1" applyAlignment="1">
      <alignment horizontal="center" vertical="center"/>
    </xf>
    <xf numFmtId="0" fontId="108" fillId="22" borderId="1" xfId="15" applyFont="1" applyFill="1" applyBorder="1" applyAlignment="1">
      <alignment horizontal="center" vertical="center"/>
    </xf>
    <xf numFmtId="0" fontId="108" fillId="22" borderId="28" xfId="15" applyFont="1" applyFill="1" applyBorder="1" applyAlignment="1">
      <alignment horizontal="center" vertical="center"/>
    </xf>
    <xf numFmtId="0" fontId="108" fillId="22" borderId="42" xfId="15" applyFont="1" applyFill="1" applyBorder="1" applyAlignment="1">
      <alignment horizontal="center" vertical="center"/>
    </xf>
    <xf numFmtId="0" fontId="108" fillId="22" borderId="43" xfId="15" applyFont="1" applyFill="1" applyBorder="1" applyAlignment="1">
      <alignment horizontal="center" vertical="center"/>
    </xf>
    <xf numFmtId="0" fontId="108" fillId="22" borderId="44" xfId="15" applyFont="1" applyFill="1" applyBorder="1" applyAlignment="1">
      <alignment horizontal="center" vertical="center"/>
    </xf>
    <xf numFmtId="0" fontId="108" fillId="22" borderId="113" xfId="15" applyFont="1" applyFill="1" applyBorder="1" applyAlignment="1">
      <alignment horizontal="center" vertical="center" wrapText="1"/>
    </xf>
    <xf numFmtId="0" fontId="108" fillId="22" borderId="114" xfId="15" applyFont="1" applyFill="1" applyBorder="1" applyAlignment="1">
      <alignment horizontal="center" vertical="center" wrapText="1"/>
    </xf>
    <xf numFmtId="0" fontId="108" fillId="22" borderId="116" xfId="15" applyFont="1" applyFill="1" applyBorder="1" applyAlignment="1">
      <alignment horizontal="center" vertical="center" wrapText="1"/>
    </xf>
    <xf numFmtId="0" fontId="108" fillId="22" borderId="71" xfId="15" applyFont="1" applyFill="1" applyBorder="1" applyAlignment="1">
      <alignment horizontal="center" vertical="center" wrapText="1"/>
    </xf>
    <xf numFmtId="0" fontId="108" fillId="22" borderId="80" xfId="15" applyFont="1" applyFill="1" applyBorder="1" applyAlignment="1">
      <alignment horizontal="center" vertical="center" wrapText="1"/>
    </xf>
    <xf numFmtId="0" fontId="108" fillId="22" borderId="14" xfId="15" applyFont="1" applyFill="1" applyBorder="1" applyAlignment="1">
      <alignment horizontal="center" vertical="center" wrapText="1"/>
    </xf>
    <xf numFmtId="0" fontId="108" fillId="22" borderId="28" xfId="15" applyFont="1" applyFill="1" applyBorder="1" applyAlignment="1">
      <alignment horizontal="center" vertical="center" wrapText="1"/>
    </xf>
    <xf numFmtId="0" fontId="108" fillId="22" borderId="48" xfId="15" applyFont="1" applyFill="1" applyBorder="1" applyAlignment="1">
      <alignment horizontal="center" vertical="center" wrapText="1"/>
    </xf>
    <xf numFmtId="0" fontId="108" fillId="22" borderId="108" xfId="15" applyFont="1" applyFill="1" applyBorder="1" applyAlignment="1">
      <alignment horizontal="center" vertical="center" wrapText="1"/>
    </xf>
    <xf numFmtId="0" fontId="118" fillId="0" borderId="81" xfId="15" applyFont="1" applyBorder="1" applyAlignment="1">
      <alignment horizontal="center" vertical="center" wrapText="1"/>
    </xf>
    <xf numFmtId="0" fontId="106" fillId="0" borderId="73" xfId="15" applyFont="1" applyBorder="1" applyAlignment="1">
      <alignment horizontal="center" vertical="center" wrapText="1"/>
    </xf>
    <xf numFmtId="0" fontId="106" fillId="0" borderId="73" xfId="15" quotePrefix="1" applyFont="1" applyBorder="1" applyAlignment="1">
      <alignment horizontal="justify" vertical="center" wrapText="1"/>
    </xf>
    <xf numFmtId="0" fontId="106" fillId="0" borderId="73" xfId="0" applyFont="1" applyBorder="1" applyAlignment="1">
      <alignment horizontal="center" vertical="center" wrapText="1"/>
    </xf>
    <xf numFmtId="9" fontId="106" fillId="0" borderId="74" xfId="0" applyNumberFormat="1" applyFont="1" applyBorder="1" applyAlignment="1">
      <alignment horizontal="center" vertical="center" wrapText="1"/>
    </xf>
    <xf numFmtId="0" fontId="106" fillId="0" borderId="74" xfId="0" applyFont="1" applyBorder="1" applyAlignment="1">
      <alignment horizontal="center" vertical="center" wrapText="1"/>
    </xf>
    <xf numFmtId="9" fontId="106" fillId="0" borderId="1" xfId="0" applyNumberFormat="1" applyFont="1" applyBorder="1" applyAlignment="1">
      <alignment horizontal="center" vertical="center" wrapText="1"/>
    </xf>
    <xf numFmtId="9" fontId="106" fillId="35" borderId="72" xfId="16" applyFont="1" applyFill="1" applyBorder="1" applyAlignment="1">
      <alignment horizontal="center" vertical="center"/>
    </xf>
    <xf numFmtId="0" fontId="118" fillId="35" borderId="103" xfId="15" applyFont="1" applyFill="1" applyBorder="1" applyAlignment="1">
      <alignment horizontal="center" vertical="center" wrapText="1"/>
    </xf>
    <xf numFmtId="0" fontId="106" fillId="3" borderId="16" xfId="15" applyFont="1" applyFill="1" applyBorder="1" applyAlignment="1">
      <alignment horizontal="center" vertical="center"/>
    </xf>
    <xf numFmtId="0" fontId="106" fillId="3" borderId="56" xfId="15" applyFont="1" applyFill="1" applyBorder="1" applyAlignment="1">
      <alignment horizontal="center" vertical="center"/>
    </xf>
    <xf numFmtId="9" fontId="109" fillId="0" borderId="13" xfId="13" applyFont="1" applyFill="1" applyBorder="1" applyAlignment="1" applyProtection="1">
      <alignment horizontal="center" vertical="center" wrapText="1"/>
      <protection hidden="1"/>
    </xf>
    <xf numFmtId="9" fontId="109" fillId="0" borderId="68" xfId="13" applyFont="1" applyFill="1" applyBorder="1" applyAlignment="1" applyProtection="1">
      <alignment horizontal="center" vertical="center" wrapText="1"/>
      <protection hidden="1"/>
    </xf>
    <xf numFmtId="0" fontId="109" fillId="0" borderId="3" xfId="11" applyFont="1" applyBorder="1" applyAlignment="1" applyProtection="1">
      <alignment horizontal="center" vertical="center" wrapText="1"/>
      <protection locked="0"/>
    </xf>
    <xf numFmtId="0" fontId="109" fillId="0" borderId="43" xfId="11" applyFont="1" applyBorder="1" applyAlignment="1" applyProtection="1">
      <alignment horizontal="center" vertical="center" wrapText="1"/>
      <protection locked="0"/>
    </xf>
    <xf numFmtId="0" fontId="78" fillId="0" borderId="46" xfId="11" applyFont="1" applyBorder="1" applyAlignment="1" applyProtection="1">
      <alignment horizontal="center" vertical="center"/>
      <protection locked="0"/>
    </xf>
    <xf numFmtId="0" fontId="78" fillId="0" borderId="44" xfId="11" applyFont="1" applyBorder="1" applyAlignment="1" applyProtection="1">
      <alignment horizontal="center" vertical="center"/>
      <protection locked="0"/>
    </xf>
    <xf numFmtId="0" fontId="118" fillId="3" borderId="42" xfId="0" applyFont="1" applyFill="1" applyBorder="1" applyAlignment="1">
      <alignment horizontal="center" vertical="center"/>
    </xf>
    <xf numFmtId="0" fontId="118" fillId="3" borderId="43" xfId="0" applyFont="1" applyFill="1" applyBorder="1" applyAlignment="1">
      <alignment horizontal="center" vertical="center"/>
    </xf>
    <xf numFmtId="0" fontId="118" fillId="3" borderId="68" xfId="0" applyFont="1" applyFill="1" applyBorder="1" applyAlignment="1">
      <alignment horizontal="center" vertical="center"/>
    </xf>
    <xf numFmtId="0" fontId="118" fillId="3" borderId="44" xfId="0" applyFont="1" applyFill="1" applyBorder="1" applyAlignment="1">
      <alignment horizontal="center" vertical="center"/>
    </xf>
    <xf numFmtId="0" fontId="63" fillId="0" borderId="58" xfId="15" applyFont="1" applyBorder="1" applyAlignment="1">
      <alignment horizontal="center" vertical="center" wrapText="1"/>
    </xf>
    <xf numFmtId="0" fontId="63" fillId="0" borderId="54" xfId="15" applyFont="1" applyBorder="1" applyAlignment="1">
      <alignment horizontal="center" vertical="center" wrapText="1"/>
    </xf>
    <xf numFmtId="9" fontId="78" fillId="3" borderId="61" xfId="11" applyNumberFormat="1" applyFont="1" applyFill="1" applyBorder="1" applyAlignment="1" applyProtection="1">
      <alignment horizontal="center" vertical="center"/>
      <protection locked="0"/>
    </xf>
    <xf numFmtId="9" fontId="78" fillId="3" borderId="72" xfId="11" applyNumberFormat="1" applyFont="1" applyFill="1" applyBorder="1" applyAlignment="1" applyProtection="1">
      <alignment horizontal="center" vertical="center"/>
      <protection locked="0"/>
    </xf>
    <xf numFmtId="9" fontId="78" fillId="3" borderId="75" xfId="11" applyNumberFormat="1" applyFont="1" applyFill="1" applyBorder="1" applyAlignment="1" applyProtection="1">
      <alignment horizontal="center" vertical="center"/>
      <protection locked="0"/>
    </xf>
    <xf numFmtId="9" fontId="78" fillId="3" borderId="59" xfId="11" applyNumberFormat="1" applyFont="1" applyFill="1" applyBorder="1" applyAlignment="1" applyProtection="1">
      <alignment horizontal="center" vertical="center"/>
      <protection locked="0"/>
    </xf>
    <xf numFmtId="9" fontId="78" fillId="0" borderId="62" xfId="11" applyNumberFormat="1" applyFont="1" applyBorder="1" applyAlignment="1" applyProtection="1">
      <alignment horizontal="center" vertical="center"/>
      <protection locked="0"/>
    </xf>
    <xf numFmtId="0" fontId="60" fillId="3" borderId="1" xfId="11" applyFont="1" applyFill="1" applyBorder="1" applyAlignment="1" applyProtection="1">
      <alignment horizontal="center" vertical="center"/>
      <protection locked="0"/>
    </xf>
    <xf numFmtId="0" fontId="118" fillId="3" borderId="71" xfId="0" applyFont="1" applyFill="1" applyBorder="1" applyAlignment="1">
      <alignment horizontal="center" vertical="center"/>
    </xf>
    <xf numFmtId="0" fontId="118" fillId="3" borderId="74" xfId="0" applyFont="1" applyFill="1" applyBorder="1" applyAlignment="1">
      <alignment horizontal="center" vertical="center"/>
    </xf>
    <xf numFmtId="0" fontId="118" fillId="3" borderId="76" xfId="0" applyFont="1" applyFill="1" applyBorder="1" applyAlignment="1">
      <alignment horizontal="center" vertical="center"/>
    </xf>
    <xf numFmtId="0" fontId="60" fillId="3" borderId="73" xfId="11" applyFont="1" applyFill="1" applyBorder="1" applyAlignment="1" applyProtection="1">
      <alignment horizontal="center" vertical="center"/>
      <protection locked="0"/>
    </xf>
    <xf numFmtId="0" fontId="109" fillId="9" borderId="55" xfId="11" applyFont="1" applyFill="1" applyBorder="1" applyAlignment="1" applyProtection="1">
      <alignment horizontal="center" vertical="center"/>
      <protection locked="0"/>
    </xf>
    <xf numFmtId="0" fontId="109" fillId="9" borderId="54" xfId="11" applyFont="1" applyFill="1" applyBorder="1" applyAlignment="1" applyProtection="1">
      <alignment horizontal="center" vertical="center"/>
      <protection locked="0"/>
    </xf>
    <xf numFmtId="0" fontId="116" fillId="0" borderId="3" xfId="11" applyFont="1" applyBorder="1" applyAlignment="1" applyProtection="1">
      <alignment horizontal="center" vertical="center" wrapText="1"/>
      <protection locked="0"/>
    </xf>
    <xf numFmtId="0" fontId="116" fillId="0" borderId="43" xfId="11" applyFont="1" applyBorder="1" applyAlignment="1" applyProtection="1">
      <alignment horizontal="center" vertical="center" wrapText="1"/>
      <protection locked="0"/>
    </xf>
    <xf numFmtId="0" fontId="60" fillId="0" borderId="46" xfId="11" applyFont="1" applyBorder="1" applyAlignment="1" applyProtection="1">
      <alignment horizontal="center" vertical="center"/>
      <protection locked="0"/>
    </xf>
    <xf numFmtId="0" fontId="60" fillId="0" borderId="44" xfId="11" applyFont="1" applyBorder="1" applyAlignment="1" applyProtection="1">
      <alignment horizontal="center" vertical="center"/>
      <protection locked="0"/>
    </xf>
    <xf numFmtId="0" fontId="109" fillId="3" borderId="110" xfId="11" applyFont="1" applyFill="1" applyBorder="1" applyAlignment="1" applyProtection="1">
      <alignment horizontal="center" vertical="center" wrapText="1"/>
      <protection locked="0"/>
    </xf>
    <xf numFmtId="0" fontId="109" fillId="3" borderId="111" xfId="11" applyFont="1" applyFill="1" applyBorder="1" applyAlignment="1" applyProtection="1">
      <alignment horizontal="center" vertical="center" wrapText="1"/>
      <protection locked="0"/>
    </xf>
    <xf numFmtId="0" fontId="109" fillId="3" borderId="112" xfId="11" applyFont="1" applyFill="1" applyBorder="1" applyAlignment="1" applyProtection="1">
      <alignment horizontal="center" vertical="center" wrapText="1"/>
      <protection locked="0"/>
    </xf>
    <xf numFmtId="0" fontId="116" fillId="0" borderId="58" xfId="11" applyFont="1" applyBorder="1" applyAlignment="1" applyProtection="1">
      <alignment horizontal="center" vertical="center"/>
      <protection locked="0"/>
    </xf>
    <xf numFmtId="0" fontId="116" fillId="0" borderId="54" xfId="11" applyFont="1" applyBorder="1" applyAlignment="1" applyProtection="1">
      <alignment horizontal="center" vertical="center"/>
      <protection locked="0"/>
    </xf>
    <xf numFmtId="0" fontId="63" fillId="22" borderId="61" xfId="0" applyFont="1" applyFill="1" applyBorder="1" applyAlignment="1">
      <alignment horizontal="center" vertical="center"/>
    </xf>
    <xf numFmtId="0" fontId="63" fillId="22" borderId="59" xfId="0" applyFont="1" applyFill="1" applyBorder="1" applyAlignment="1">
      <alignment horizontal="center" vertical="center"/>
    </xf>
    <xf numFmtId="0" fontId="63" fillId="22" borderId="51" xfId="0" applyFont="1" applyFill="1" applyBorder="1" applyAlignment="1">
      <alignment horizontal="center" vertical="center"/>
    </xf>
    <xf numFmtId="0" fontId="63" fillId="22" borderId="60" xfId="0" applyFont="1" applyFill="1" applyBorder="1" applyAlignment="1">
      <alignment horizontal="center" vertical="center"/>
    </xf>
    <xf numFmtId="0" fontId="63" fillId="22" borderId="62" xfId="0" applyFont="1" applyFill="1" applyBorder="1" applyAlignment="1">
      <alignment horizontal="center" vertical="center"/>
    </xf>
    <xf numFmtId="0" fontId="63" fillId="22" borderId="57" xfId="0" applyFont="1" applyFill="1" applyBorder="1" applyAlignment="1">
      <alignment horizontal="center" vertical="center"/>
    </xf>
    <xf numFmtId="0" fontId="63" fillId="22" borderId="58" xfId="0" applyFont="1" applyFill="1" applyBorder="1" applyAlignment="1">
      <alignment horizontal="center" vertical="center"/>
    </xf>
    <xf numFmtId="0" fontId="63" fillId="22" borderId="55" xfId="0" applyFont="1" applyFill="1" applyBorder="1" applyAlignment="1">
      <alignment horizontal="center" vertical="center"/>
    </xf>
    <xf numFmtId="0" fontId="63" fillId="22" borderId="54" xfId="0" applyFont="1" applyFill="1" applyBorder="1" applyAlignment="1">
      <alignment horizontal="center" vertical="center"/>
    </xf>
    <xf numFmtId="0" fontId="108" fillId="22" borderId="85" xfId="15" applyFont="1" applyFill="1" applyBorder="1" applyAlignment="1">
      <alignment horizontal="center" vertical="center"/>
    </xf>
    <xf numFmtId="0" fontId="108" fillId="22" borderId="87" xfId="15" applyFont="1" applyFill="1" applyBorder="1" applyAlignment="1">
      <alignment horizontal="center" vertical="center"/>
    </xf>
    <xf numFmtId="0" fontId="108" fillId="22" borderId="86" xfId="15" applyFont="1" applyFill="1" applyBorder="1" applyAlignment="1">
      <alignment horizontal="center" vertical="center"/>
    </xf>
    <xf numFmtId="0" fontId="108" fillId="22" borderId="83" xfId="15" applyFont="1" applyFill="1" applyBorder="1" applyAlignment="1">
      <alignment horizontal="center" vertical="center"/>
    </xf>
    <xf numFmtId="0" fontId="108" fillId="22" borderId="84" xfId="15" applyFont="1" applyFill="1" applyBorder="1" applyAlignment="1">
      <alignment horizontal="center" vertical="center"/>
    </xf>
    <xf numFmtId="9" fontId="60" fillId="0" borderId="62" xfId="11" applyNumberFormat="1" applyFont="1" applyBorder="1" applyAlignment="1" applyProtection="1">
      <alignment horizontal="center" vertical="center"/>
      <protection locked="0"/>
    </xf>
    <xf numFmtId="0" fontId="60" fillId="0" borderId="57" xfId="11" applyFont="1" applyBorder="1" applyAlignment="1" applyProtection="1">
      <alignment horizontal="center" vertical="center"/>
      <protection locked="0"/>
    </xf>
    <xf numFmtId="0" fontId="60" fillId="3" borderId="42" xfId="0" applyFont="1" applyFill="1" applyBorder="1" applyAlignment="1">
      <alignment horizontal="center" vertical="center"/>
    </xf>
    <xf numFmtId="0" fontId="60" fillId="3" borderId="44" xfId="0" applyFont="1" applyFill="1" applyBorder="1" applyAlignment="1">
      <alignment horizontal="center" vertical="center"/>
    </xf>
    <xf numFmtId="0" fontId="78" fillId="0" borderId="4" xfId="11" applyFont="1" applyBorder="1" applyAlignment="1">
      <alignment horizontal="center" vertical="center" wrapText="1"/>
    </xf>
    <xf numFmtId="0" fontId="78" fillId="0" borderId="6" xfId="11" applyFont="1" applyBorder="1" applyAlignment="1">
      <alignment horizontal="center" vertical="center" wrapText="1"/>
    </xf>
    <xf numFmtId="0" fontId="78" fillId="0" borderId="69" xfId="11" applyFont="1" applyBorder="1" applyAlignment="1">
      <alignment horizontal="center" vertical="center" wrapText="1"/>
    </xf>
    <xf numFmtId="0" fontId="78" fillId="0" borderId="68" xfId="11" applyFont="1" applyBorder="1" applyAlignment="1">
      <alignment horizontal="center" vertical="center" wrapText="1"/>
    </xf>
    <xf numFmtId="0" fontId="78" fillId="3" borderId="4" xfId="11" applyFont="1" applyFill="1" applyBorder="1" applyAlignment="1">
      <alignment horizontal="center" vertical="center" wrapText="1"/>
    </xf>
    <xf numFmtId="0" fontId="78" fillId="3" borderId="6" xfId="11" applyFont="1" applyFill="1" applyBorder="1" applyAlignment="1">
      <alignment horizontal="center" vertical="center" wrapText="1"/>
    </xf>
    <xf numFmtId="0" fontId="78" fillId="0" borderId="71" xfId="11" applyFont="1" applyBorder="1" applyAlignment="1">
      <alignment horizontal="center" vertical="center" wrapText="1"/>
    </xf>
    <xf numFmtId="0" fontId="78" fillId="0" borderId="14" xfId="11" applyFont="1" applyBorder="1" applyAlignment="1">
      <alignment horizontal="center" vertical="center" wrapText="1"/>
    </xf>
    <xf numFmtId="0" fontId="78" fillId="0" borderId="48" xfId="11" applyFont="1" applyBorder="1" applyAlignment="1">
      <alignment horizontal="center" vertical="center" wrapText="1"/>
    </xf>
    <xf numFmtId="0" fontId="78" fillId="0" borderId="42" xfId="11" applyFont="1" applyBorder="1" applyAlignment="1">
      <alignment horizontal="center" vertical="center" wrapText="1"/>
    </xf>
    <xf numFmtId="1" fontId="60" fillId="3" borderId="74" xfId="11" applyNumberFormat="1" applyFont="1" applyFill="1" applyBorder="1" applyAlignment="1" applyProtection="1">
      <alignment horizontal="center" vertical="center" wrapText="1"/>
      <protection locked="0"/>
    </xf>
    <xf numFmtId="1" fontId="60" fillId="3" borderId="1" xfId="11" applyNumberFormat="1" applyFont="1" applyFill="1" applyBorder="1" applyAlignment="1" applyProtection="1">
      <alignment horizontal="center" vertical="center" wrapText="1"/>
      <protection locked="0"/>
    </xf>
    <xf numFmtId="1" fontId="60" fillId="3" borderId="2" xfId="11" applyNumberFormat="1" applyFont="1" applyFill="1" applyBorder="1" applyAlignment="1" applyProtection="1">
      <alignment horizontal="center" vertical="center" wrapText="1"/>
      <protection locked="0"/>
    </xf>
    <xf numFmtId="1" fontId="60" fillId="3" borderId="43" xfId="11" applyNumberFormat="1" applyFont="1" applyFill="1" applyBorder="1" applyAlignment="1" applyProtection="1">
      <alignment horizontal="center" vertical="center" wrapText="1"/>
      <protection locked="0"/>
    </xf>
    <xf numFmtId="0" fontId="109" fillId="0" borderId="74" xfId="11" applyFont="1" applyBorder="1" applyAlignment="1" applyProtection="1">
      <alignment horizontal="center" vertical="center" wrapText="1"/>
      <protection locked="0"/>
    </xf>
    <xf numFmtId="0" fontId="109" fillId="0" borderId="1" xfId="11" applyFont="1" applyBorder="1" applyAlignment="1" applyProtection="1">
      <alignment horizontal="center" vertical="center" wrapText="1"/>
      <protection locked="0"/>
    </xf>
    <xf numFmtId="0" fontId="109" fillId="0" borderId="2" xfId="11" applyFont="1" applyBorder="1" applyAlignment="1" applyProtection="1">
      <alignment horizontal="center" vertical="center" wrapText="1"/>
      <protection locked="0"/>
    </xf>
    <xf numFmtId="0" fontId="109" fillId="3" borderId="73" xfId="11" applyFont="1" applyFill="1" applyBorder="1" applyAlignment="1" applyProtection="1">
      <alignment horizontal="center" vertical="center" wrapText="1"/>
      <protection locked="0"/>
    </xf>
    <xf numFmtId="0" fontId="109" fillId="3" borderId="10" xfId="11" applyFont="1" applyFill="1" applyBorder="1" applyAlignment="1" applyProtection="1">
      <alignment horizontal="center" vertical="center" wrapText="1"/>
      <protection locked="0"/>
    </xf>
    <xf numFmtId="0" fontId="109" fillId="3" borderId="79" xfId="11" applyFont="1" applyFill="1" applyBorder="1" applyAlignment="1" applyProtection="1">
      <alignment horizontal="center" vertical="center" wrapText="1"/>
      <protection locked="0"/>
    </xf>
    <xf numFmtId="0" fontId="78" fillId="0" borderId="64" xfId="11" applyFont="1" applyBorder="1" applyAlignment="1">
      <alignment horizontal="center" vertical="center" wrapText="1"/>
    </xf>
    <xf numFmtId="0" fontId="78" fillId="0" borderId="76" xfId="11" applyFont="1" applyBorder="1" applyAlignment="1">
      <alignment horizontal="center" vertical="center" wrapText="1"/>
    </xf>
    <xf numFmtId="0" fontId="60" fillId="3" borderId="73" xfId="11" applyFont="1" applyFill="1" applyBorder="1" applyAlignment="1" applyProtection="1">
      <alignment horizontal="center" vertical="center" wrapText="1"/>
      <protection locked="0"/>
    </xf>
    <xf numFmtId="0" fontId="60" fillId="3" borderId="10" xfId="11" applyFont="1" applyFill="1" applyBorder="1" applyAlignment="1" applyProtection="1">
      <alignment horizontal="center" vertical="center" wrapText="1"/>
      <protection locked="0"/>
    </xf>
    <xf numFmtId="0" fontId="60" fillId="3" borderId="79" xfId="11" applyFont="1" applyFill="1" applyBorder="1" applyAlignment="1" applyProtection="1">
      <alignment horizontal="center" vertical="center" wrapText="1"/>
      <protection locked="0"/>
    </xf>
    <xf numFmtId="0" fontId="60" fillId="3" borderId="74" xfId="11" applyFont="1" applyFill="1" applyBorder="1" applyAlignment="1" applyProtection="1">
      <alignment horizontal="center" vertical="center"/>
      <protection locked="0"/>
    </xf>
    <xf numFmtId="0" fontId="60" fillId="3" borderId="2" xfId="11" applyFont="1" applyFill="1" applyBorder="1" applyAlignment="1" applyProtection="1">
      <alignment horizontal="center" vertical="center" wrapText="1"/>
      <protection locked="0"/>
    </xf>
    <xf numFmtId="0" fontId="78" fillId="3" borderId="71" xfId="11" applyFont="1" applyFill="1" applyBorder="1" applyAlignment="1" applyProtection="1">
      <alignment horizontal="center" vertical="center" wrapText="1"/>
      <protection locked="0"/>
    </xf>
    <xf numFmtId="0" fontId="78" fillId="3" borderId="14" xfId="11" applyFont="1" applyFill="1" applyBorder="1" applyAlignment="1" applyProtection="1">
      <alignment horizontal="center" vertical="center" wrapText="1"/>
      <protection locked="0"/>
    </xf>
    <xf numFmtId="0" fontId="78" fillId="3" borderId="48" xfId="11" applyFont="1" applyFill="1" applyBorder="1" applyAlignment="1" applyProtection="1">
      <alignment horizontal="center" vertical="center" wrapText="1"/>
      <protection locked="0"/>
    </xf>
    <xf numFmtId="0" fontId="78" fillId="3" borderId="42" xfId="11" applyFont="1" applyFill="1" applyBorder="1" applyAlignment="1" applyProtection="1">
      <alignment horizontal="center" vertical="center" wrapText="1"/>
      <protection locked="0"/>
    </xf>
    <xf numFmtId="1" fontId="60" fillId="3" borderId="73" xfId="11" applyNumberFormat="1" applyFont="1" applyFill="1" applyBorder="1" applyAlignment="1" applyProtection="1">
      <alignment horizontal="center" vertical="center" wrapText="1"/>
      <protection locked="0"/>
    </xf>
    <xf numFmtId="1" fontId="60" fillId="3" borderId="10" xfId="11" applyNumberFormat="1" applyFont="1" applyFill="1" applyBorder="1" applyAlignment="1" applyProtection="1">
      <alignment horizontal="center" vertical="center" wrapText="1"/>
      <protection locked="0"/>
    </xf>
    <xf numFmtId="1" fontId="60" fillId="3" borderId="79" xfId="11" applyNumberFormat="1" applyFont="1" applyFill="1" applyBorder="1" applyAlignment="1" applyProtection="1">
      <alignment horizontal="center" vertical="center" wrapText="1"/>
      <protection locked="0"/>
    </xf>
    <xf numFmtId="0" fontId="60" fillId="3" borderId="3" xfId="11" applyFont="1" applyFill="1" applyBorder="1" applyAlignment="1" applyProtection="1">
      <alignment horizontal="center" vertical="center" wrapText="1"/>
      <protection locked="0"/>
    </xf>
    <xf numFmtId="0" fontId="78" fillId="0" borderId="81" xfId="11" applyFont="1" applyBorder="1" applyAlignment="1">
      <alignment horizontal="center" vertical="center" wrapText="1"/>
    </xf>
    <xf numFmtId="0" fontId="78" fillId="0" borderId="50" xfId="11" applyFont="1" applyBorder="1" applyAlignment="1">
      <alignment horizontal="center" vertical="center" wrapText="1"/>
    </xf>
    <xf numFmtId="0" fontId="109" fillId="0" borderId="73" xfId="11" applyFont="1" applyBorder="1" applyAlignment="1" applyProtection="1">
      <alignment horizontal="center" vertical="center" wrapText="1"/>
      <protection locked="0"/>
    </xf>
    <xf numFmtId="0" fontId="109" fillId="0" borderId="10" xfId="11" applyFont="1" applyBorder="1" applyAlignment="1" applyProtection="1">
      <alignment horizontal="center" vertical="center" wrapText="1"/>
      <protection locked="0"/>
    </xf>
    <xf numFmtId="0" fontId="78" fillId="3" borderId="81" xfId="11" applyFont="1" applyFill="1" applyBorder="1" applyAlignment="1" applyProtection="1">
      <alignment horizontal="center" vertical="center" wrapText="1"/>
      <protection locked="0"/>
    </xf>
    <xf numFmtId="0" fontId="78" fillId="3" borderId="50" xfId="11" applyFont="1" applyFill="1" applyBorder="1" applyAlignment="1" applyProtection="1">
      <alignment horizontal="center" vertical="center" wrapText="1"/>
      <protection locked="0"/>
    </xf>
    <xf numFmtId="0" fontId="78" fillId="3" borderId="78" xfId="11" applyFont="1" applyFill="1" applyBorder="1" applyAlignment="1" applyProtection="1">
      <alignment horizontal="center" vertical="center" wrapText="1"/>
      <protection locked="0"/>
    </xf>
    <xf numFmtId="0" fontId="109" fillId="0" borderId="79" xfId="11" applyFont="1" applyBorder="1" applyAlignment="1" applyProtection="1">
      <alignment horizontal="center" vertical="center" wrapText="1"/>
      <protection locked="0"/>
    </xf>
    <xf numFmtId="0" fontId="78" fillId="3" borderId="49" xfId="11" applyFont="1" applyFill="1" applyBorder="1" applyAlignment="1" applyProtection="1">
      <alignment horizontal="center" vertical="center" wrapText="1"/>
      <protection locked="0"/>
    </xf>
    <xf numFmtId="0" fontId="78" fillId="3" borderId="64" xfId="11" applyFont="1" applyFill="1" applyBorder="1" applyAlignment="1">
      <alignment horizontal="center" vertical="center" wrapText="1"/>
    </xf>
    <xf numFmtId="0" fontId="78" fillId="3" borderId="76" xfId="11" applyFont="1" applyFill="1" applyBorder="1" applyAlignment="1">
      <alignment horizontal="center" vertical="center" wrapText="1"/>
    </xf>
    <xf numFmtId="0" fontId="78" fillId="0" borderId="69" xfId="11" applyFont="1" applyBorder="1" applyAlignment="1" applyProtection="1">
      <alignment horizontal="center" vertical="center" wrapText="1"/>
      <protection locked="0"/>
    </xf>
    <xf numFmtId="0" fontId="78" fillId="0" borderId="68" xfId="11" applyFont="1" applyBorder="1" applyAlignment="1" applyProtection="1">
      <alignment horizontal="center" vertical="center" wrapText="1"/>
      <protection locked="0"/>
    </xf>
    <xf numFmtId="0" fontId="78" fillId="3" borderId="12" xfId="11" applyFont="1" applyFill="1" applyBorder="1" applyAlignment="1">
      <alignment horizontal="center" vertical="center" wrapText="1"/>
    </xf>
    <xf numFmtId="0" fontId="78" fillId="3" borderId="13" xfId="11" applyFont="1" applyFill="1" applyBorder="1" applyAlignment="1">
      <alignment horizontal="center" vertical="center" wrapText="1"/>
    </xf>
    <xf numFmtId="0" fontId="78" fillId="3" borderId="4" xfId="11" applyFont="1" applyFill="1" applyBorder="1" applyAlignment="1" applyProtection="1">
      <alignment horizontal="center" vertical="center" wrapText="1"/>
      <protection locked="0"/>
    </xf>
    <xf numFmtId="0" fontId="78" fillId="3" borderId="6" xfId="11" applyFont="1" applyFill="1" applyBorder="1" applyAlignment="1" applyProtection="1">
      <alignment horizontal="center" vertical="center" wrapText="1"/>
      <protection locked="0"/>
    </xf>
    <xf numFmtId="0" fontId="78" fillId="3" borderId="69" xfId="11" applyFont="1" applyFill="1" applyBorder="1" applyAlignment="1" applyProtection="1">
      <alignment horizontal="center" vertical="center" wrapText="1"/>
      <protection locked="0"/>
    </xf>
    <xf numFmtId="0" fontId="78" fillId="3" borderId="68" xfId="11" applyFont="1" applyFill="1" applyBorder="1" applyAlignment="1" applyProtection="1">
      <alignment horizontal="center" vertical="center" wrapText="1"/>
      <protection locked="0"/>
    </xf>
    <xf numFmtId="0" fontId="78" fillId="0" borderId="78" xfId="11" applyFont="1" applyBorder="1" applyAlignment="1">
      <alignment horizontal="center" vertical="center" wrapText="1"/>
    </xf>
    <xf numFmtId="0" fontId="60" fillId="3" borderId="1" xfId="11" applyFont="1" applyFill="1" applyBorder="1" applyAlignment="1" applyProtection="1">
      <alignment horizontal="center" vertical="center" wrapText="1"/>
      <protection locked="0"/>
    </xf>
    <xf numFmtId="0" fontId="109" fillId="0" borderId="73" xfId="12" applyFont="1" applyBorder="1" applyAlignment="1">
      <alignment horizontal="center" vertical="center" wrapText="1"/>
    </xf>
    <xf numFmtId="0" fontId="109" fillId="0" borderId="10" xfId="12" applyFont="1" applyBorder="1" applyAlignment="1">
      <alignment horizontal="center" vertical="center" wrapText="1"/>
    </xf>
    <xf numFmtId="0" fontId="109" fillId="0" borderId="79" xfId="12" applyFont="1" applyBorder="1" applyAlignment="1">
      <alignment horizontal="center" vertical="center" wrapText="1"/>
    </xf>
    <xf numFmtId="0" fontId="117" fillId="3" borderId="73" xfId="12" applyFont="1" applyFill="1" applyBorder="1" applyAlignment="1">
      <alignment horizontal="center" vertical="center" wrapText="1"/>
    </xf>
    <xf numFmtId="0" fontId="117" fillId="3" borderId="10" xfId="12" applyFont="1" applyFill="1" applyBorder="1" applyAlignment="1">
      <alignment horizontal="center" vertical="center" wrapText="1"/>
    </xf>
    <xf numFmtId="0" fontId="117" fillId="3" borderId="79" xfId="12" applyFont="1" applyFill="1" applyBorder="1" applyAlignment="1">
      <alignment horizontal="center" vertical="center" wrapText="1"/>
    </xf>
    <xf numFmtId="0" fontId="78" fillId="3" borderId="1" xfId="11" applyFont="1" applyFill="1" applyBorder="1" applyAlignment="1">
      <alignment horizontal="center" vertical="center" wrapText="1"/>
    </xf>
    <xf numFmtId="0" fontId="113" fillId="0" borderId="61" xfId="11" applyFont="1" applyBorder="1" applyAlignment="1">
      <alignment horizontal="center" vertical="center"/>
    </xf>
    <xf numFmtId="0" fontId="113" fillId="0" borderId="47" xfId="11" applyFont="1" applyBorder="1" applyAlignment="1">
      <alignment horizontal="center" vertical="center"/>
    </xf>
    <xf numFmtId="0" fontId="113" fillId="0" borderId="72" xfId="11" applyFont="1" applyBorder="1" applyAlignment="1">
      <alignment horizontal="center" vertical="center"/>
    </xf>
    <xf numFmtId="0" fontId="113" fillId="0" borderId="62" xfId="11" applyFont="1" applyBorder="1" applyAlignment="1">
      <alignment horizontal="center" vertical="center"/>
    </xf>
    <xf numFmtId="0" fontId="113" fillId="0" borderId="63" xfId="11" applyFont="1" applyBorder="1" applyAlignment="1">
      <alignment horizontal="center" vertical="center"/>
    </xf>
    <xf numFmtId="0" fontId="113" fillId="0" borderId="53" xfId="11" applyFont="1" applyBorder="1" applyAlignment="1">
      <alignment horizontal="center" vertical="center"/>
    </xf>
    <xf numFmtId="0" fontId="113" fillId="0" borderId="103" xfId="11" applyFont="1" applyBorder="1" applyAlignment="1">
      <alignment horizontal="center" vertical="center" wrapText="1"/>
    </xf>
    <xf numFmtId="0" fontId="113" fillId="0" borderId="104" xfId="11" applyFont="1" applyBorder="1" applyAlignment="1">
      <alignment horizontal="center" vertical="center" wrapText="1"/>
    </xf>
    <xf numFmtId="0" fontId="113" fillId="0" borderId="57" xfId="11" applyFont="1" applyBorder="1" applyAlignment="1">
      <alignment horizontal="center" vertical="center"/>
    </xf>
    <xf numFmtId="0" fontId="114" fillId="22" borderId="105" xfId="11" applyFont="1" applyFill="1" applyBorder="1" applyAlignment="1">
      <alignment horizontal="center" vertical="center"/>
    </xf>
    <xf numFmtId="0" fontId="114" fillId="22" borderId="76" xfId="11" applyFont="1" applyFill="1" applyBorder="1" applyAlignment="1">
      <alignment horizontal="center" vertical="center"/>
    </xf>
    <xf numFmtId="0" fontId="115" fillId="0" borderId="74" xfId="11" applyFont="1" applyBorder="1" applyAlignment="1">
      <alignment horizontal="left" vertical="center"/>
    </xf>
    <xf numFmtId="0" fontId="113" fillId="22" borderId="75" xfId="11" applyFont="1" applyFill="1" applyBorder="1" applyAlignment="1">
      <alignment horizontal="center" vertical="center" wrapText="1"/>
    </xf>
    <xf numFmtId="0" fontId="113" fillId="22" borderId="47" xfId="11" applyFont="1" applyFill="1" applyBorder="1" applyAlignment="1">
      <alignment horizontal="center" vertical="center" wrapText="1"/>
    </xf>
    <xf numFmtId="0" fontId="113" fillId="22" borderId="72" xfId="11" applyFont="1" applyFill="1" applyBorder="1" applyAlignment="1">
      <alignment horizontal="center" vertical="center" wrapText="1"/>
    </xf>
    <xf numFmtId="0" fontId="113" fillId="22" borderId="106" xfId="11" applyFont="1" applyFill="1" applyBorder="1" applyAlignment="1">
      <alignment horizontal="center" vertical="center" wrapText="1"/>
    </xf>
    <xf numFmtId="0" fontId="113" fillId="22" borderId="63" xfId="11" applyFont="1" applyFill="1" applyBorder="1" applyAlignment="1">
      <alignment horizontal="center" vertical="center" wrapText="1"/>
    </xf>
    <xf numFmtId="0" fontId="113" fillId="22" borderId="53" xfId="11" applyFont="1" applyFill="1" applyBorder="1" applyAlignment="1">
      <alignment horizontal="center" vertical="center" wrapText="1"/>
    </xf>
    <xf numFmtId="14" fontId="112" fillId="0" borderId="47" xfId="11" applyNumberFormat="1" applyFont="1" applyBorder="1" applyAlignment="1">
      <alignment horizontal="center" vertical="center" wrapText="1"/>
    </xf>
    <xf numFmtId="0" fontId="112" fillId="0" borderId="59" xfId="11" applyFont="1" applyBorder="1" applyAlignment="1">
      <alignment horizontal="center" vertical="center" wrapText="1"/>
    </xf>
    <xf numFmtId="0" fontId="112" fillId="0" borderId="63" xfId="11" applyFont="1" applyBorder="1" applyAlignment="1">
      <alignment horizontal="center" vertical="center" wrapText="1"/>
    </xf>
    <xf numFmtId="0" fontId="112" fillId="0" borderId="57" xfId="11" applyFont="1" applyBorder="1" applyAlignment="1">
      <alignment horizontal="center" vertical="center" wrapText="1"/>
    </xf>
    <xf numFmtId="0" fontId="114" fillId="22" borderId="66" xfId="11" applyFont="1" applyFill="1" applyBorder="1" applyAlignment="1">
      <alignment horizontal="center" vertical="center"/>
    </xf>
    <xf numFmtId="0" fontId="114" fillId="22" borderId="68" xfId="11" applyFont="1" applyFill="1" applyBorder="1" applyAlignment="1">
      <alignment horizontal="center" vertical="center"/>
    </xf>
    <xf numFmtId="0" fontId="115" fillId="0" borderId="43" xfId="11" applyFont="1" applyBorder="1" applyAlignment="1">
      <alignment horizontal="left" vertical="center"/>
    </xf>
    <xf numFmtId="0" fontId="116" fillId="22" borderId="61" xfId="11" applyFont="1" applyFill="1" applyBorder="1" applyAlignment="1" applyProtection="1">
      <alignment horizontal="center" vertical="center" wrapText="1"/>
      <protection locked="0"/>
    </xf>
    <xf numFmtId="0" fontId="116" fillId="22" borderId="59" xfId="11" applyFont="1" applyFill="1" applyBorder="1" applyAlignment="1" applyProtection="1">
      <alignment horizontal="center" vertical="center" wrapText="1"/>
      <protection locked="0"/>
    </xf>
    <xf numFmtId="0" fontId="116" fillId="22" borderId="51" xfId="11" applyFont="1" applyFill="1" applyBorder="1" applyAlignment="1" applyProtection="1">
      <alignment horizontal="center" vertical="center" wrapText="1"/>
      <protection locked="0"/>
    </xf>
    <xf numFmtId="0" fontId="116" fillId="22" borderId="60" xfId="11" applyFont="1" applyFill="1" applyBorder="1" applyAlignment="1" applyProtection="1">
      <alignment horizontal="center" vertical="center" wrapText="1"/>
      <protection locked="0"/>
    </xf>
    <xf numFmtId="0" fontId="116" fillId="22" borderId="62" xfId="11" applyFont="1" applyFill="1" applyBorder="1" applyAlignment="1" applyProtection="1">
      <alignment horizontal="center" vertical="center" wrapText="1"/>
      <protection locked="0"/>
    </xf>
    <xf numFmtId="0" fontId="116" fillId="22" borderId="57" xfId="11" applyFont="1" applyFill="1" applyBorder="1" applyAlignment="1" applyProtection="1">
      <alignment horizontal="center" vertical="center" wrapText="1"/>
      <protection locked="0"/>
    </xf>
    <xf numFmtId="0" fontId="108" fillId="21" borderId="6" xfId="17" applyFont="1" applyFill="1" applyBorder="1" applyAlignment="1">
      <alignment horizontal="center" vertical="center" wrapText="1"/>
    </xf>
    <xf numFmtId="0" fontId="108" fillId="21" borderId="1" xfId="17" applyFont="1" applyFill="1" applyBorder="1" applyAlignment="1">
      <alignment horizontal="center" vertical="center" wrapText="1"/>
    </xf>
    <xf numFmtId="0" fontId="116" fillId="3" borderId="0" xfId="11" applyFont="1" applyFill="1" applyAlignment="1" applyProtection="1">
      <alignment horizontal="center" vertical="center" wrapText="1"/>
      <protection locked="0"/>
    </xf>
    <xf numFmtId="0" fontId="116" fillId="3" borderId="60" xfId="11" applyFont="1" applyFill="1" applyBorder="1" applyAlignment="1" applyProtection="1">
      <alignment horizontal="center" vertical="center" wrapText="1"/>
      <protection locked="0"/>
    </xf>
    <xf numFmtId="0" fontId="108" fillId="23" borderId="6" xfId="17" applyFont="1" applyFill="1" applyBorder="1" applyAlignment="1">
      <alignment horizontal="center" vertical="center" wrapText="1"/>
    </xf>
    <xf numFmtId="0" fontId="108" fillId="23" borderId="1" xfId="17" applyFont="1" applyFill="1" applyBorder="1" applyAlignment="1">
      <alignment horizontal="center" vertical="center" wrapText="1"/>
    </xf>
    <xf numFmtId="0" fontId="108" fillId="24" borderId="6" xfId="17" applyFont="1" applyFill="1" applyBorder="1" applyAlignment="1">
      <alignment horizontal="center" vertical="center" wrapText="1"/>
    </xf>
    <xf numFmtId="0" fontId="108" fillId="24" borderId="1" xfId="17" applyFont="1" applyFill="1" applyBorder="1" applyAlignment="1">
      <alignment horizontal="center" vertical="center" wrapText="1"/>
    </xf>
    <xf numFmtId="0" fontId="108" fillId="26" borderId="6" xfId="17" applyFont="1" applyFill="1" applyBorder="1" applyAlignment="1">
      <alignment horizontal="center" vertical="center" wrapText="1"/>
    </xf>
    <xf numFmtId="0" fontId="108" fillId="26" borderId="1" xfId="17" applyFont="1" applyFill="1" applyBorder="1" applyAlignment="1">
      <alignment horizontal="center" vertical="center" wrapText="1"/>
    </xf>
    <xf numFmtId="0" fontId="109" fillId="22" borderId="58" xfId="11" applyFont="1" applyFill="1" applyBorder="1" applyAlignment="1" applyProtection="1">
      <alignment horizontal="center" vertical="center" wrapText="1"/>
      <protection locked="0"/>
    </xf>
    <xf numFmtId="0" fontId="78" fillId="22" borderId="55" xfId="11" applyFont="1" applyFill="1" applyBorder="1" applyAlignment="1" applyProtection="1">
      <alignment horizontal="center" vertical="center" wrapText="1"/>
      <protection locked="0"/>
    </xf>
    <xf numFmtId="0" fontId="78" fillId="22" borderId="54" xfId="11" applyFont="1" applyFill="1" applyBorder="1" applyAlignment="1" applyProtection="1">
      <alignment horizontal="center" vertical="center" wrapText="1"/>
      <protection locked="0"/>
    </xf>
    <xf numFmtId="0" fontId="109" fillId="22" borderId="55" xfId="11" applyFont="1" applyFill="1" applyBorder="1" applyAlignment="1" applyProtection="1">
      <alignment horizontal="center" vertical="center" wrapText="1"/>
      <protection locked="0"/>
    </xf>
    <xf numFmtId="0" fontId="109" fillId="22" borderId="54" xfId="11" applyFont="1" applyFill="1" applyBorder="1" applyAlignment="1" applyProtection="1">
      <alignment horizontal="center" vertical="center" wrapText="1"/>
      <protection locked="0"/>
    </xf>
    <xf numFmtId="0" fontId="109" fillId="22" borderId="61" xfId="11" applyFont="1" applyFill="1" applyBorder="1" applyAlignment="1" applyProtection="1">
      <alignment horizontal="center" vertical="center"/>
      <protection locked="0"/>
    </xf>
    <xf numFmtId="0" fontId="109" fillId="22" borderId="59" xfId="11" applyFont="1" applyFill="1" applyBorder="1" applyAlignment="1" applyProtection="1">
      <alignment horizontal="center" vertical="center"/>
      <protection locked="0"/>
    </xf>
    <xf numFmtId="0" fontId="109" fillId="22" borderId="51" xfId="11" applyFont="1" applyFill="1" applyBorder="1" applyAlignment="1" applyProtection="1">
      <alignment horizontal="center" vertical="center"/>
      <protection locked="0"/>
    </xf>
    <xf numFmtId="0" fontId="109" fillId="22" borderId="60" xfId="11" applyFont="1" applyFill="1" applyBorder="1" applyAlignment="1" applyProtection="1">
      <alignment horizontal="center" vertical="center"/>
      <protection locked="0"/>
    </xf>
    <xf numFmtId="0" fontId="109" fillId="22" borderId="62" xfId="11" applyFont="1" applyFill="1" applyBorder="1" applyAlignment="1" applyProtection="1">
      <alignment horizontal="center" vertical="center"/>
      <protection locked="0"/>
    </xf>
    <xf numFmtId="0" fontId="109" fillId="22" borderId="57" xfId="11" applyFont="1" applyFill="1" applyBorder="1" applyAlignment="1" applyProtection="1">
      <alignment horizontal="center" vertical="center"/>
      <protection locked="0"/>
    </xf>
    <xf numFmtId="169" fontId="109" fillId="22" borderId="61" xfId="11" applyNumberFormat="1" applyFont="1" applyFill="1" applyBorder="1" applyAlignment="1" applyProtection="1">
      <alignment horizontal="center" vertical="center"/>
      <protection hidden="1"/>
    </xf>
    <xf numFmtId="169" fontId="109" fillId="22" borderId="47" xfId="11" applyNumberFormat="1" applyFont="1" applyFill="1" applyBorder="1" applyAlignment="1" applyProtection="1">
      <alignment horizontal="center" vertical="center"/>
      <protection hidden="1"/>
    </xf>
    <xf numFmtId="169" fontId="109" fillId="22" borderId="59" xfId="11" applyNumberFormat="1" applyFont="1" applyFill="1" applyBorder="1" applyAlignment="1" applyProtection="1">
      <alignment horizontal="center" vertical="center"/>
      <protection hidden="1"/>
    </xf>
    <xf numFmtId="169" fontId="109" fillId="22" borderId="62" xfId="11" applyNumberFormat="1" applyFont="1" applyFill="1" applyBorder="1" applyAlignment="1" applyProtection="1">
      <alignment horizontal="center" vertical="center"/>
      <protection hidden="1"/>
    </xf>
    <xf numFmtId="169" fontId="109" fillId="22" borderId="63" xfId="11" applyNumberFormat="1" applyFont="1" applyFill="1" applyBorder="1" applyAlignment="1" applyProtection="1">
      <alignment horizontal="center" vertical="center"/>
      <protection hidden="1"/>
    </xf>
    <xf numFmtId="169" fontId="109" fillId="22" borderId="57" xfId="11" applyNumberFormat="1" applyFont="1" applyFill="1" applyBorder="1" applyAlignment="1" applyProtection="1">
      <alignment horizontal="center" vertical="center"/>
      <protection hidden="1"/>
    </xf>
    <xf numFmtId="0" fontId="109" fillId="22" borderId="41" xfId="11" applyFont="1" applyFill="1" applyBorder="1" applyAlignment="1" applyProtection="1">
      <alignment horizontal="center" vertical="center"/>
      <protection locked="0"/>
    </xf>
    <xf numFmtId="169" fontId="109" fillId="9" borderId="85" xfId="11" applyNumberFormat="1" applyFont="1" applyFill="1" applyBorder="1" applyAlignment="1" applyProtection="1">
      <alignment horizontal="center" vertical="center"/>
      <protection hidden="1"/>
    </xf>
    <xf numFmtId="169" fontId="109" fillId="9" borderId="86" xfId="11" applyNumberFormat="1" applyFont="1" applyFill="1" applyBorder="1" applyAlignment="1" applyProtection="1">
      <alignment horizontal="center" vertical="center"/>
      <protection hidden="1"/>
    </xf>
    <xf numFmtId="0" fontId="106" fillId="9" borderId="60" xfId="15" applyFont="1" applyFill="1" applyBorder="1" applyAlignment="1">
      <alignment horizontal="center" vertical="center"/>
    </xf>
    <xf numFmtId="0" fontId="106" fillId="3" borderId="12" xfId="15" applyFont="1" applyFill="1" applyBorder="1" applyAlignment="1">
      <alignment horizontal="center" vertical="center"/>
    </xf>
    <xf numFmtId="0" fontId="106" fillId="3" borderId="13" xfId="15" applyFont="1" applyFill="1" applyBorder="1" applyAlignment="1">
      <alignment horizontal="center" vertical="center"/>
    </xf>
    <xf numFmtId="0" fontId="60" fillId="3" borderId="2" xfId="11" applyFont="1" applyFill="1" applyBorder="1" applyAlignment="1" applyProtection="1">
      <alignment horizontal="center" vertical="center"/>
      <protection locked="0"/>
    </xf>
    <xf numFmtId="0" fontId="108" fillId="22" borderId="61" xfId="15" applyFont="1" applyFill="1" applyBorder="1" applyAlignment="1">
      <alignment horizontal="center" vertical="center"/>
    </xf>
    <xf numFmtId="0" fontId="108" fillId="22" borderId="59" xfId="15" applyFont="1" applyFill="1" applyBorder="1" applyAlignment="1">
      <alignment horizontal="center" vertical="center"/>
    </xf>
    <xf numFmtId="0" fontId="108" fillId="22" borderId="47" xfId="15" applyFont="1" applyFill="1" applyBorder="1" applyAlignment="1">
      <alignment horizontal="center" vertical="center"/>
    </xf>
    <xf numFmtId="0" fontId="118" fillId="3" borderId="80" xfId="0" applyFont="1" applyFill="1" applyBorder="1" applyAlignment="1">
      <alignment horizontal="center" vertical="center"/>
    </xf>
    <xf numFmtId="0" fontId="60" fillId="3" borderId="71" xfId="0" applyFont="1" applyFill="1" applyBorder="1" applyAlignment="1">
      <alignment horizontal="center" vertical="center"/>
    </xf>
    <xf numFmtId="0" fontId="60" fillId="3" borderId="80" xfId="0" applyFont="1" applyFill="1" applyBorder="1" applyAlignment="1">
      <alignment horizontal="center" vertical="center"/>
    </xf>
    <xf numFmtId="9" fontId="78" fillId="3" borderId="51" xfId="11" applyNumberFormat="1" applyFont="1" applyFill="1" applyBorder="1" applyAlignment="1" applyProtection="1">
      <alignment horizontal="center" vertical="center"/>
      <protection locked="0"/>
    </xf>
    <xf numFmtId="9" fontId="78" fillId="3" borderId="60" xfId="11" applyNumberFormat="1" applyFont="1" applyFill="1" applyBorder="1" applyAlignment="1" applyProtection="1">
      <alignment horizontal="center" vertical="center"/>
      <protection locked="0"/>
    </xf>
    <xf numFmtId="0" fontId="78" fillId="0" borderId="106" xfId="11" applyFont="1" applyBorder="1" applyAlignment="1">
      <alignment horizontal="center" vertical="center" wrapText="1"/>
    </xf>
    <xf numFmtId="0" fontId="78" fillId="0" borderId="53" xfId="11" applyFont="1" applyBorder="1" applyAlignment="1">
      <alignment horizontal="center" vertical="center" wrapText="1"/>
    </xf>
    <xf numFmtId="0" fontId="78" fillId="0" borderId="4" xfId="0" applyFont="1" applyBorder="1" applyAlignment="1">
      <alignment horizontal="center" vertical="center" wrapText="1"/>
    </xf>
    <xf numFmtId="0" fontId="78" fillId="0" borderId="6" xfId="0" applyFont="1" applyBorder="1" applyAlignment="1">
      <alignment horizontal="center" vertical="center" wrapText="1"/>
    </xf>
    <xf numFmtId="0" fontId="78" fillId="0" borderId="69" xfId="0" applyFont="1" applyBorder="1" applyAlignment="1">
      <alignment horizontal="center" vertical="center" wrapText="1"/>
    </xf>
    <xf numFmtId="0" fontId="78" fillId="0" borderId="68" xfId="0" applyFont="1" applyBorder="1" applyAlignment="1">
      <alignment horizontal="center" vertical="center" wrapText="1"/>
    </xf>
    <xf numFmtId="0" fontId="78" fillId="0" borderId="64" xfId="0" applyFont="1" applyBorder="1" applyAlignment="1">
      <alignment horizontal="center" vertical="center" wrapText="1"/>
    </xf>
    <xf numFmtId="0" fontId="78" fillId="0" borderId="76" xfId="0" applyFont="1" applyBorder="1" applyAlignment="1">
      <alignment horizontal="center" vertical="center" wrapText="1"/>
    </xf>
    <xf numFmtId="0" fontId="78" fillId="3" borderId="64" xfId="11" applyFont="1" applyFill="1" applyBorder="1" applyAlignment="1" applyProtection="1">
      <alignment horizontal="center" vertical="center" wrapText="1"/>
      <protection locked="0"/>
    </xf>
    <xf numFmtId="0" fontId="78" fillId="3" borderId="76" xfId="11" applyFont="1" applyFill="1" applyBorder="1" applyAlignment="1" applyProtection="1">
      <alignment horizontal="center" vertical="center" wrapText="1"/>
      <protection locked="0"/>
    </xf>
    <xf numFmtId="0" fontId="78" fillId="0" borderId="4" xfId="11" applyFont="1" applyBorder="1" applyAlignment="1" applyProtection="1">
      <alignment horizontal="center" vertical="center" wrapText="1"/>
      <protection locked="0"/>
    </xf>
    <xf numFmtId="0" fontId="78" fillId="0" borderId="6" xfId="11" applyFont="1" applyBorder="1" applyAlignment="1" applyProtection="1">
      <alignment horizontal="center" vertical="center" wrapText="1"/>
      <protection locked="0"/>
    </xf>
    <xf numFmtId="0" fontId="60" fillId="3" borderId="79" xfId="11" applyFont="1" applyFill="1" applyBorder="1" applyAlignment="1" applyProtection="1">
      <alignment horizontal="center" vertical="center"/>
      <protection locked="0"/>
    </xf>
    <xf numFmtId="0" fontId="78" fillId="3" borderId="7" xfId="11" applyFont="1" applyFill="1" applyBorder="1" applyAlignment="1">
      <alignment horizontal="center" vertical="center" wrapText="1"/>
    </xf>
    <xf numFmtId="0" fontId="78" fillId="3" borderId="9" xfId="11" applyFont="1" applyFill="1" applyBorder="1" applyAlignment="1">
      <alignment horizontal="center" vertical="center" wrapText="1"/>
    </xf>
    <xf numFmtId="0" fontId="78" fillId="3" borderId="69" xfId="11" applyFont="1" applyFill="1" applyBorder="1" applyAlignment="1">
      <alignment horizontal="center" vertical="center" wrapText="1"/>
    </xf>
    <xf numFmtId="0" fontId="78" fillId="3" borderId="68" xfId="11" applyFont="1" applyFill="1" applyBorder="1" applyAlignment="1">
      <alignment horizontal="center" vertical="center" wrapText="1"/>
    </xf>
    <xf numFmtId="0" fontId="78" fillId="0" borderId="16" xfId="11" applyFont="1" applyBorder="1" applyAlignment="1">
      <alignment horizontal="center" vertical="center" wrapText="1"/>
    </xf>
    <xf numFmtId="0" fontId="78" fillId="0" borderId="56" xfId="11" applyFont="1" applyBorder="1" applyAlignment="1">
      <alignment horizontal="center" vertical="center" wrapText="1"/>
    </xf>
    <xf numFmtId="0" fontId="78" fillId="0" borderId="1" xfId="11" applyFont="1" applyBorder="1" applyAlignment="1">
      <alignment horizontal="center" vertical="center" wrapText="1"/>
    </xf>
    <xf numFmtId="169" fontId="109" fillId="9" borderId="87" xfId="11" applyNumberFormat="1" applyFont="1" applyFill="1" applyBorder="1" applyAlignment="1" applyProtection="1">
      <alignment horizontal="center" vertical="center"/>
      <protection hidden="1"/>
    </xf>
    <xf numFmtId="0" fontId="112" fillId="0" borderId="61" xfId="11" applyFont="1" applyBorder="1" applyAlignment="1">
      <alignment horizontal="center"/>
    </xf>
    <xf numFmtId="0" fontId="112" fillId="0" borderId="47" xfId="11" applyFont="1" applyBorder="1" applyAlignment="1">
      <alignment horizontal="center"/>
    </xf>
    <xf numFmtId="0" fontId="112" fillId="0" borderId="51" xfId="11" applyFont="1" applyBorder="1" applyAlignment="1">
      <alignment horizontal="center"/>
    </xf>
    <xf numFmtId="0" fontId="112" fillId="0" borderId="0" xfId="11" applyFont="1" applyAlignment="1">
      <alignment horizontal="center"/>
    </xf>
    <xf numFmtId="0" fontId="112" fillId="0" borderId="62" xfId="11" applyFont="1" applyBorder="1" applyAlignment="1">
      <alignment horizontal="center"/>
    </xf>
    <xf numFmtId="0" fontId="112" fillId="0" borderId="63" xfId="11" applyFont="1" applyBorder="1" applyAlignment="1">
      <alignment horizontal="center"/>
    </xf>
    <xf numFmtId="9" fontId="86" fillId="0" borderId="1" xfId="5" applyNumberFormat="1" applyFont="1" applyBorder="1" applyAlignment="1" applyProtection="1">
      <alignment horizontal="center" vertical="center" wrapText="1"/>
      <protection locked="0"/>
    </xf>
    <xf numFmtId="0" fontId="82" fillId="0" borderId="1" xfId="0" applyFont="1" applyBorder="1" applyAlignment="1" applyProtection="1">
      <alignment horizontal="center" vertical="center" wrapText="1"/>
      <protection locked="0"/>
    </xf>
    <xf numFmtId="0" fontId="82" fillId="0" borderId="2" xfId="0" applyFont="1" applyBorder="1" applyAlignment="1" applyProtection="1">
      <alignment horizontal="center" vertical="center" wrapText="1"/>
      <protection locked="0"/>
    </xf>
    <xf numFmtId="0" fontId="82" fillId="0" borderId="10" xfId="0" applyFont="1" applyBorder="1" applyAlignment="1" applyProtection="1">
      <alignment horizontal="center" vertical="center" wrapText="1"/>
      <protection locked="0"/>
    </xf>
    <xf numFmtId="0" fontId="80" fillId="0" borderId="1" xfId="0" applyFont="1" applyBorder="1" applyAlignment="1" applyProtection="1">
      <alignment horizontal="left" vertical="center" wrapText="1"/>
      <protection locked="0"/>
    </xf>
    <xf numFmtId="9" fontId="83" fillId="0" borderId="1" xfId="5" applyNumberFormat="1" applyFont="1" applyFill="1" applyBorder="1" applyAlignment="1" applyProtection="1">
      <alignment horizontal="center" vertical="center" wrapText="1"/>
      <protection locked="0"/>
    </xf>
    <xf numFmtId="0" fontId="80" fillId="0" borderId="1" xfId="0" applyFont="1" applyFill="1" applyBorder="1" applyAlignment="1" applyProtection="1">
      <alignment horizontal="left" vertical="center" wrapText="1"/>
      <protection locked="0"/>
    </xf>
    <xf numFmtId="0" fontId="80" fillId="0" borderId="1" xfId="0" applyFont="1" applyBorder="1" applyAlignment="1" applyProtection="1">
      <alignment horizontal="center" vertical="center" wrapText="1"/>
      <protection locked="0"/>
    </xf>
    <xf numFmtId="9" fontId="83" fillId="3" borderId="1" xfId="0" applyNumberFormat="1" applyFont="1" applyFill="1" applyBorder="1" applyAlignment="1" applyProtection="1">
      <alignment horizontal="center" vertical="center" wrapText="1"/>
      <protection hidden="1"/>
    </xf>
    <xf numFmtId="9" fontId="84" fillId="7" borderId="1" xfId="0" applyNumberFormat="1" applyFont="1" applyFill="1" applyBorder="1" applyAlignment="1" applyProtection="1">
      <alignment horizontal="center" vertical="center" wrapText="1"/>
      <protection hidden="1"/>
    </xf>
    <xf numFmtId="0" fontId="58" fillId="18" borderId="0" xfId="0" applyFont="1" applyFill="1" applyBorder="1" applyAlignment="1">
      <alignment horizontal="center" vertical="center" wrapText="1"/>
    </xf>
    <xf numFmtId="0" fontId="57" fillId="18" borderId="0" xfId="0" applyFont="1" applyFill="1" applyBorder="1" applyAlignment="1">
      <alignment horizontal="center" vertical="center" wrapText="1"/>
    </xf>
    <xf numFmtId="0" fontId="80" fillId="0" borderId="2" xfId="0" applyFont="1" applyBorder="1" applyAlignment="1" applyProtection="1">
      <alignment horizontal="center" vertical="center" wrapText="1"/>
      <protection locked="0"/>
    </xf>
    <xf numFmtId="0" fontId="80" fillId="0" borderId="10" xfId="0" applyFont="1" applyBorder="1" applyAlignment="1" applyProtection="1">
      <alignment horizontal="center" vertical="center" wrapText="1"/>
      <protection locked="0"/>
    </xf>
    <xf numFmtId="9" fontId="83" fillId="3" borderId="2" xfId="0" applyNumberFormat="1" applyFont="1" applyFill="1" applyBorder="1" applyAlignment="1" applyProtection="1">
      <alignment horizontal="center" vertical="center" wrapText="1"/>
      <protection hidden="1"/>
    </xf>
    <xf numFmtId="9" fontId="83" fillId="3" borderId="10" xfId="0" applyNumberFormat="1" applyFont="1" applyFill="1" applyBorder="1" applyAlignment="1" applyProtection="1">
      <alignment horizontal="center" vertical="center" wrapText="1"/>
      <protection hidden="1"/>
    </xf>
    <xf numFmtId="9" fontId="84" fillId="7" borderId="2" xfId="0" applyNumberFormat="1" applyFont="1" applyFill="1" applyBorder="1" applyAlignment="1" applyProtection="1">
      <alignment horizontal="center" vertical="center" wrapText="1"/>
      <protection hidden="1"/>
    </xf>
    <xf numFmtId="9" fontId="84" fillId="7" borderId="10" xfId="0" applyNumberFormat="1" applyFont="1" applyFill="1" applyBorder="1" applyAlignment="1" applyProtection="1">
      <alignment horizontal="center" vertical="center" wrapText="1"/>
      <protection hidden="1"/>
    </xf>
    <xf numFmtId="0" fontId="68" fillId="0" borderId="0" xfId="0" applyFont="1" applyAlignment="1">
      <alignment horizontal="center" vertical="center" wrapText="1"/>
    </xf>
    <xf numFmtId="0" fontId="66" fillId="0" borderId="1" xfId="0" applyFont="1" applyBorder="1" applyAlignment="1">
      <alignment horizontal="left" wrapText="1"/>
    </xf>
    <xf numFmtId="0" fontId="18" fillId="7" borderId="2" xfId="0" applyFont="1" applyFill="1" applyBorder="1" applyAlignment="1">
      <alignment horizontal="center" vertical="center" wrapText="1"/>
    </xf>
    <xf numFmtId="0" fontId="18" fillId="7" borderId="10"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9" fillId="3" borderId="0" xfId="0" applyFont="1" applyFill="1" applyAlignment="1">
      <alignment horizontal="center" vertical="center" wrapText="1"/>
    </xf>
    <xf numFmtId="0" fontId="20" fillId="10" borderId="11" xfId="0" applyFont="1" applyFill="1" applyBorder="1" applyAlignment="1">
      <alignment horizontal="center" vertical="center"/>
    </xf>
    <xf numFmtId="0" fontId="45" fillId="7" borderId="1" xfId="0" applyFont="1" applyFill="1" applyBorder="1" applyAlignment="1">
      <alignment horizontal="center" vertical="center" wrapText="1"/>
    </xf>
    <xf numFmtId="0" fontId="42" fillId="7" borderId="0" xfId="0" applyFont="1" applyFill="1" applyBorder="1" applyAlignment="1" applyProtection="1">
      <alignment horizontal="left" vertical="center" wrapText="1"/>
    </xf>
    <xf numFmtId="0" fontId="42" fillId="7" borderId="24" xfId="0" applyFont="1" applyFill="1" applyBorder="1" applyAlignment="1" applyProtection="1">
      <alignment horizontal="left" vertical="center" wrapText="1"/>
    </xf>
    <xf numFmtId="0" fontId="44" fillId="7" borderId="0" xfId="0" applyFont="1" applyFill="1" applyBorder="1" applyAlignment="1" applyProtection="1">
      <alignment horizontal="center" vertical="center" wrapText="1"/>
    </xf>
    <xf numFmtId="0" fontId="3" fillId="3" borderId="0" xfId="0" applyFont="1" applyFill="1" applyAlignment="1">
      <alignment horizontal="center" vertical="center" wrapText="1"/>
    </xf>
    <xf numFmtId="0" fontId="34" fillId="7"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98" fillId="33" borderId="0" xfId="0" applyFont="1" applyFill="1"/>
    <xf numFmtId="0" fontId="100" fillId="33" borderId="0" xfId="0" applyFont="1" applyFill="1" applyAlignment="1">
      <alignment horizontal="center" vertical="center" wrapText="1"/>
    </xf>
    <xf numFmtId="0" fontId="10" fillId="5" borderId="20" xfId="0" applyFont="1" applyFill="1" applyBorder="1" applyAlignment="1">
      <alignment horizontal="center" vertical="center" wrapText="1"/>
    </xf>
    <xf numFmtId="0" fontId="10" fillId="5" borderId="99" xfId="0" applyFont="1" applyFill="1" applyBorder="1" applyAlignment="1">
      <alignment horizontal="center" vertical="center" wrapText="1"/>
    </xf>
    <xf numFmtId="0" fontId="99" fillId="33" borderId="16" xfId="0" applyFont="1" applyFill="1" applyBorder="1" applyAlignment="1">
      <alignment horizontal="left" vertical="center" wrapText="1"/>
    </xf>
    <xf numFmtId="0" fontId="98" fillId="33" borderId="95" xfId="0" applyFont="1" applyFill="1" applyBorder="1"/>
    <xf numFmtId="0" fontId="101" fillId="34" borderId="96" xfId="0" applyFont="1" applyFill="1" applyBorder="1" applyAlignment="1">
      <alignment horizontal="center" vertical="center"/>
    </xf>
    <xf numFmtId="0" fontId="101" fillId="34" borderId="97" xfId="0" applyFont="1" applyFill="1" applyBorder="1" applyAlignment="1">
      <alignment horizontal="center" vertical="center"/>
    </xf>
    <xf numFmtId="0" fontId="30" fillId="4" borderId="20" xfId="0" applyFont="1" applyFill="1" applyBorder="1" applyAlignment="1">
      <alignment horizontal="left" vertical="center" wrapText="1"/>
    </xf>
    <xf numFmtId="0" fontId="30" fillId="4" borderId="21" xfId="0" applyFont="1" applyFill="1" applyBorder="1" applyAlignment="1">
      <alignment horizontal="left" vertical="center" wrapText="1"/>
    </xf>
    <xf numFmtId="0" fontId="30" fillId="4" borderId="99" xfId="0" applyFont="1" applyFill="1" applyBorder="1" applyAlignment="1">
      <alignment horizontal="left" vertical="center" wrapText="1"/>
    </xf>
    <xf numFmtId="0" fontId="22" fillId="5" borderId="20" xfId="0" applyFont="1" applyFill="1" applyBorder="1" applyAlignment="1">
      <alignment horizontal="center" vertical="center" wrapText="1"/>
    </xf>
    <xf numFmtId="0" fontId="22" fillId="5" borderId="99" xfId="0" applyFont="1" applyFill="1" applyBorder="1" applyAlignment="1">
      <alignment horizontal="center" vertical="center" wrapText="1"/>
    </xf>
    <xf numFmtId="0" fontId="21" fillId="5" borderId="20" xfId="0" applyFont="1" applyFill="1" applyBorder="1" applyAlignment="1">
      <alignment horizontal="left" vertical="center" wrapText="1"/>
    </xf>
    <xf numFmtId="0" fontId="21" fillId="5" borderId="99" xfId="0" applyFont="1" applyFill="1" applyBorder="1" applyAlignment="1">
      <alignment horizontal="left" vertical="center" wrapText="1"/>
    </xf>
    <xf numFmtId="0" fontId="99" fillId="33" borderId="0" xfId="0" applyFont="1" applyFill="1" applyAlignment="1">
      <alignment horizontal="left" vertical="center" wrapText="1"/>
    </xf>
    <xf numFmtId="0" fontId="22" fillId="3" borderId="20" xfId="0" applyFont="1" applyFill="1" applyBorder="1" applyAlignment="1">
      <alignment horizontal="center" vertical="center"/>
    </xf>
    <xf numFmtId="0" fontId="22" fillId="3" borderId="99" xfId="0" applyFont="1" applyFill="1" applyBorder="1" applyAlignment="1">
      <alignment horizontal="center" vertical="center"/>
    </xf>
    <xf numFmtId="0" fontId="14" fillId="5" borderId="20" xfId="0" applyFont="1" applyFill="1" applyBorder="1" applyAlignment="1">
      <alignment horizontal="left" vertical="center" wrapText="1"/>
    </xf>
    <xf numFmtId="0" fontId="14" fillId="5" borderId="99" xfId="0" applyFont="1" applyFill="1" applyBorder="1" applyAlignment="1">
      <alignment horizontal="left" vertical="center" wrapText="1"/>
    </xf>
    <xf numFmtId="14" fontId="10" fillId="5" borderId="101" xfId="0" applyNumberFormat="1" applyFont="1" applyFill="1" applyBorder="1" applyAlignment="1">
      <alignment horizontal="center" vertical="center" wrapText="1"/>
    </xf>
    <xf numFmtId="14" fontId="10" fillId="5" borderId="102" xfId="0" applyNumberFormat="1" applyFont="1" applyFill="1" applyBorder="1" applyAlignment="1">
      <alignment horizontal="center" vertical="center" wrapText="1"/>
    </xf>
    <xf numFmtId="0" fontId="98" fillId="0" borderId="0" xfId="0" applyFont="1"/>
    <xf numFmtId="0" fontId="0" fillId="3" borderId="0" xfId="0" applyFill="1" applyAlignment="1">
      <alignment horizontal="center"/>
    </xf>
    <xf numFmtId="0" fontId="35" fillId="2" borderId="7"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23" xfId="0" applyFont="1" applyFill="1" applyBorder="1" applyAlignment="1">
      <alignment horizontal="center" vertical="center" wrapText="1"/>
    </xf>
    <xf numFmtId="0" fontId="13" fillId="3" borderId="0" xfId="0" applyFont="1" applyFill="1" applyAlignment="1">
      <alignment horizontal="center"/>
    </xf>
    <xf numFmtId="0" fontId="105" fillId="3"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1" fillId="9" borderId="17" xfId="0" applyFont="1" applyFill="1" applyBorder="1" applyAlignment="1">
      <alignment horizontal="center"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102" fillId="0" borderId="0" xfId="0" applyFont="1" applyFill="1" applyAlignment="1">
      <alignment horizontal="center" vertical="center" wrapText="1"/>
    </xf>
    <xf numFmtId="0" fontId="52" fillId="0" borderId="4" xfId="0" applyFont="1" applyBorder="1" applyAlignment="1">
      <alignment horizontal="justify" vertical="center" wrapText="1"/>
    </xf>
    <xf numFmtId="0" fontId="52" fillId="0" borderId="5" xfId="0" applyFont="1" applyBorder="1" applyAlignment="1">
      <alignment horizontal="justify" vertical="center" wrapText="1"/>
    </xf>
    <xf numFmtId="0" fontId="52" fillId="0" borderId="6" xfId="0" applyFont="1" applyBorder="1" applyAlignment="1">
      <alignment horizontal="justify" vertical="center" wrapText="1"/>
    </xf>
    <xf numFmtId="0" fontId="53" fillId="0" borderId="1" xfId="0" applyFont="1" applyBorder="1" applyAlignment="1">
      <alignment horizontal="justify" vertical="center" wrapText="1"/>
    </xf>
    <xf numFmtId="0" fontId="74" fillId="0" borderId="1" xfId="0" applyFont="1" applyBorder="1" applyAlignment="1">
      <alignment horizontal="justify" vertical="center" wrapText="1"/>
    </xf>
    <xf numFmtId="0" fontId="0" fillId="0" borderId="10" xfId="0" applyBorder="1" applyAlignment="1">
      <alignment horizontal="justify" vertical="center" wrapText="1"/>
    </xf>
    <xf numFmtId="167" fontId="0" fillId="0" borderId="2" xfId="0" applyNumberFormat="1" applyBorder="1" applyAlignment="1">
      <alignment horizontal="center" vertical="center" wrapText="1"/>
    </xf>
    <xf numFmtId="167" fontId="0" fillId="0" borderId="10" xfId="0" applyNumberFormat="1" applyBorder="1" applyAlignment="1">
      <alignment horizontal="center" vertical="center" wrapText="1"/>
    </xf>
    <xf numFmtId="167" fontId="0" fillId="0" borderId="3" xfId="0" applyNumberFormat="1" applyBorder="1" applyAlignment="1">
      <alignment horizontal="center" vertical="center" wrapText="1"/>
    </xf>
    <xf numFmtId="0" fontId="0" fillId="14" borderId="2" xfId="0" applyFill="1" applyBorder="1" applyAlignment="1">
      <alignment horizontal="center" vertical="center" wrapText="1"/>
    </xf>
    <xf numFmtId="0" fontId="0" fillId="14" borderId="10" xfId="0" applyFill="1" applyBorder="1" applyAlignment="1">
      <alignment horizontal="center" vertical="center" wrapText="1"/>
    </xf>
    <xf numFmtId="0" fontId="0" fillId="14" borderId="3" xfId="0"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justify" vertical="center" wrapText="1"/>
    </xf>
    <xf numFmtId="0" fontId="0" fillId="14" borderId="1" xfId="0" applyFill="1" applyBorder="1" applyAlignment="1">
      <alignment horizontal="center" vertical="center" wrapText="1"/>
    </xf>
    <xf numFmtId="0" fontId="0" fillId="15" borderId="1" xfId="0" applyFill="1" applyBorder="1" applyAlignment="1">
      <alignment horizontal="center" vertical="center" wrapText="1"/>
    </xf>
    <xf numFmtId="167" fontId="0" fillId="0" borderId="1" xfId="0" applyNumberFormat="1" applyBorder="1" applyAlignment="1">
      <alignment horizontal="justify" vertical="center" wrapText="1"/>
    </xf>
    <xf numFmtId="0" fontId="0" fillId="12" borderId="1" xfId="0" applyFill="1" applyBorder="1" applyAlignment="1">
      <alignment horizontal="center" vertical="center" wrapText="1"/>
    </xf>
    <xf numFmtId="0" fontId="75" fillId="24" borderId="2" xfId="0" applyFont="1" applyFill="1" applyBorder="1" applyAlignment="1">
      <alignment horizontal="center" vertical="center" wrapText="1"/>
    </xf>
    <xf numFmtId="0" fontId="75" fillId="24" borderId="3" xfId="0" applyFont="1" applyFill="1" applyBorder="1" applyAlignment="1">
      <alignment horizontal="center" vertical="center" wrapText="1"/>
    </xf>
    <xf numFmtId="0" fontId="0" fillId="29" borderId="2" xfId="0" applyFill="1" applyBorder="1" applyAlignment="1">
      <alignment horizontal="center" vertical="center" wrapText="1"/>
    </xf>
    <xf numFmtId="0" fontId="0" fillId="29" borderId="10" xfId="0" applyFill="1" applyBorder="1" applyAlignment="1">
      <alignment horizontal="center" vertical="center" wrapText="1"/>
    </xf>
    <xf numFmtId="0" fontId="0" fillId="29" borderId="3" xfId="0" applyFill="1" applyBorder="1" applyAlignment="1">
      <alignment horizontal="center" vertical="center" wrapText="1"/>
    </xf>
    <xf numFmtId="0" fontId="0" fillId="16" borderId="2" xfId="0" applyFill="1" applyBorder="1" applyAlignment="1">
      <alignment horizontal="center" vertical="center" wrapText="1"/>
    </xf>
    <xf numFmtId="0" fontId="0" fillId="16" borderId="10" xfId="0" applyFill="1" applyBorder="1" applyAlignment="1">
      <alignment horizontal="center" vertical="center" wrapText="1"/>
    </xf>
    <xf numFmtId="0" fontId="0" fillId="16" borderId="3"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75" fillId="3" borderId="2" xfId="0" applyFont="1" applyFill="1" applyBorder="1" applyAlignment="1">
      <alignment horizontal="center" vertical="center" wrapText="1"/>
    </xf>
    <xf numFmtId="0" fontId="75" fillId="3" borderId="3" xfId="0" applyFont="1" applyFill="1" applyBorder="1" applyAlignment="1">
      <alignment horizontal="center" vertical="center" wrapText="1"/>
    </xf>
    <xf numFmtId="0" fontId="0" fillId="31" borderId="2" xfId="0" applyFill="1" applyBorder="1" applyAlignment="1">
      <alignment horizontal="center" vertical="center" wrapText="1"/>
    </xf>
    <xf numFmtId="0" fontId="0" fillId="31" borderId="10" xfId="0" applyFill="1" applyBorder="1" applyAlignment="1">
      <alignment horizontal="center" vertical="center" wrapText="1"/>
    </xf>
    <xf numFmtId="0" fontId="0" fillId="31" borderId="3" xfId="0" applyFill="1" applyBorder="1" applyAlignment="1">
      <alignment horizontal="center"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0" fillId="0" borderId="3" xfId="0" applyBorder="1" applyAlignment="1">
      <alignment horizontal="left" vertical="center" wrapText="1"/>
    </xf>
    <xf numFmtId="167" fontId="91" fillId="0" borderId="2" xfId="0" applyNumberFormat="1" applyFont="1" applyBorder="1" applyAlignment="1">
      <alignment horizontal="center" vertical="center" wrapText="1"/>
    </xf>
    <xf numFmtId="167" fontId="91" fillId="0" borderId="10" xfId="0" applyNumberFormat="1" applyFont="1" applyBorder="1" applyAlignment="1">
      <alignment horizontal="center" vertical="center" wrapText="1"/>
    </xf>
    <xf numFmtId="167" fontId="91" fillId="0" borderId="3" xfId="0" applyNumberFormat="1" applyFont="1" applyBorder="1" applyAlignment="1">
      <alignment horizontal="center" vertical="center" wrapText="1"/>
    </xf>
    <xf numFmtId="0" fontId="0" fillId="13" borderId="2" xfId="0" applyFill="1" applyBorder="1" applyAlignment="1">
      <alignment horizontal="center" vertical="center" wrapText="1"/>
    </xf>
    <xf numFmtId="0" fontId="0" fillId="13" borderId="3" xfId="0" applyFill="1" applyBorder="1" applyAlignment="1">
      <alignment horizontal="center" vertical="center" wrapText="1"/>
    </xf>
    <xf numFmtId="0" fontId="0" fillId="0" borderId="1" xfId="0" applyBorder="1" applyAlignment="1">
      <alignment horizontal="left" vertical="center" wrapText="1"/>
    </xf>
    <xf numFmtId="167" fontId="91" fillId="0" borderId="1" xfId="0" applyNumberFormat="1" applyFont="1" applyBorder="1" applyAlignment="1">
      <alignment horizontal="center" vertical="center" wrapText="1"/>
    </xf>
    <xf numFmtId="0" fontId="32" fillId="0" borderId="0" xfId="0" applyFont="1" applyAlignment="1">
      <alignment horizontal="center" vertical="center" wrapText="1"/>
    </xf>
    <xf numFmtId="0" fontId="38" fillId="2" borderId="4" xfId="0" applyFont="1" applyFill="1" applyBorder="1" applyAlignment="1">
      <alignment horizontal="center" vertical="center"/>
    </xf>
    <xf numFmtId="0" fontId="38" fillId="2" borderId="5" xfId="0" applyFont="1" applyFill="1" applyBorder="1" applyAlignment="1">
      <alignment horizontal="center" vertical="center"/>
    </xf>
    <xf numFmtId="0" fontId="38" fillId="2" borderId="6" xfId="0" applyFont="1" applyFill="1" applyBorder="1" applyAlignment="1">
      <alignment horizontal="center" vertical="center"/>
    </xf>
    <xf numFmtId="0" fontId="46" fillId="2" borderId="4" xfId="0" applyFont="1" applyFill="1" applyBorder="1" applyAlignment="1">
      <alignment horizontal="left" vertical="center"/>
    </xf>
    <xf numFmtId="0" fontId="46" fillId="2" borderId="5" xfId="0" applyFont="1" applyFill="1" applyBorder="1" applyAlignment="1">
      <alignment horizontal="left" vertical="center"/>
    </xf>
    <xf numFmtId="0" fontId="46" fillId="2" borderId="6" xfId="0" applyFont="1" applyFill="1" applyBorder="1" applyAlignment="1">
      <alignment horizontal="left" vertical="center"/>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25" fillId="2" borderId="4" xfId="0" applyFont="1" applyFill="1" applyBorder="1" applyAlignment="1">
      <alignment horizontal="left" vertical="center" wrapText="1"/>
    </xf>
    <xf numFmtId="0" fontId="25" fillId="2" borderId="5" xfId="0" applyFont="1" applyFill="1" applyBorder="1" applyAlignment="1">
      <alignment horizontal="left" vertical="center" wrapText="1"/>
    </xf>
    <xf numFmtId="14" fontId="103" fillId="5" borderId="0" xfId="0" applyNumberFormat="1" applyFont="1" applyFill="1" applyBorder="1" applyAlignment="1">
      <alignment horizontal="center" vertical="center"/>
    </xf>
    <xf numFmtId="0" fontId="103" fillId="5" borderId="2" xfId="0" applyFont="1" applyFill="1" applyBorder="1" applyAlignment="1">
      <alignment horizontal="center" vertical="center" wrapText="1"/>
    </xf>
    <xf numFmtId="0" fontId="103" fillId="5" borderId="3" xfId="0" applyFont="1" applyFill="1" applyBorder="1" applyAlignment="1">
      <alignment horizontal="center" vertical="center" wrapText="1"/>
    </xf>
    <xf numFmtId="0" fontId="11" fillId="3" borderId="2"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3" xfId="0" applyFont="1" applyFill="1" applyBorder="1" applyAlignment="1">
      <alignment horizontal="center" vertical="center"/>
    </xf>
    <xf numFmtId="0" fontId="103" fillId="5" borderId="0" xfId="0" applyFont="1" applyFill="1" applyBorder="1" applyAlignment="1">
      <alignment vertical="center" wrapText="1"/>
    </xf>
    <xf numFmtId="0" fontId="103" fillId="5" borderId="0" xfId="0" applyFont="1" applyFill="1" applyBorder="1" applyAlignment="1">
      <alignment horizontal="left" vertical="center" wrapText="1"/>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3" xfId="0" applyFont="1" applyBorder="1" applyAlignment="1">
      <alignment horizontal="center" vertical="center" wrapText="1"/>
    </xf>
    <xf numFmtId="0" fontId="13" fillId="8" borderId="1" xfId="0" applyFont="1" applyFill="1" applyBorder="1" applyAlignment="1">
      <alignment horizontal="center" vertical="center" wrapText="1"/>
    </xf>
    <xf numFmtId="0" fontId="21" fillId="0" borderId="48" xfId="0" applyFont="1" applyBorder="1" applyAlignment="1">
      <alignment horizontal="center" vertical="center" wrapText="1"/>
    </xf>
    <xf numFmtId="0" fontId="21" fillId="0" borderId="49" xfId="0" applyFont="1" applyBorder="1" applyAlignment="1">
      <alignment horizontal="center" vertical="center" wrapText="1"/>
    </xf>
    <xf numFmtId="0" fontId="20" fillId="8" borderId="51" xfId="0" applyFont="1" applyFill="1" applyBorder="1" applyAlignment="1">
      <alignment horizontal="center" vertical="center"/>
    </xf>
    <xf numFmtId="0" fontId="20" fillId="8" borderId="0" xfId="0" applyFont="1" applyFill="1" applyBorder="1" applyAlignment="1">
      <alignment horizontal="center" vertical="center"/>
    </xf>
    <xf numFmtId="0" fontId="13" fillId="0" borderId="1" xfId="0" applyFont="1" applyBorder="1" applyAlignment="1">
      <alignment horizontal="left" vertical="center" wrapText="1"/>
    </xf>
    <xf numFmtId="0" fontId="64" fillId="8" borderId="45" xfId="0" applyFont="1" applyFill="1" applyBorder="1" applyAlignment="1">
      <alignment horizontal="center" vertical="center" wrapText="1"/>
    </xf>
    <xf numFmtId="0" fontId="64" fillId="8" borderId="5" xfId="0" applyFont="1" applyFill="1" applyBorder="1" applyAlignment="1">
      <alignment horizontal="center" vertical="center" wrapText="1"/>
    </xf>
    <xf numFmtId="10" fontId="65" fillId="8" borderId="5" xfId="8" applyNumberFormat="1" applyFont="1" applyFill="1" applyBorder="1" applyAlignment="1">
      <alignment horizontal="center" vertical="center" wrapText="1"/>
    </xf>
    <xf numFmtId="0" fontId="21" fillId="0" borderId="1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23" fillId="8" borderId="52" xfId="0" applyFont="1" applyFill="1" applyBorder="1" applyAlignment="1">
      <alignment horizontal="center" vertical="center"/>
    </xf>
    <xf numFmtId="0" fontId="23" fillId="8" borderId="8" xfId="0" applyFont="1" applyFill="1" applyBorder="1" applyAlignment="1">
      <alignment horizontal="center" vertical="center"/>
    </xf>
    <xf numFmtId="0" fontId="21" fillId="0" borderId="50" xfId="0" applyFont="1" applyBorder="1" applyAlignment="1">
      <alignment horizontal="center" vertical="center" wrapText="1"/>
    </xf>
    <xf numFmtId="14" fontId="21" fillId="0" borderId="2" xfId="0" applyNumberFormat="1" applyFont="1" applyBorder="1" applyAlignment="1">
      <alignment horizontal="center" vertical="center" wrapText="1"/>
    </xf>
    <xf numFmtId="14" fontId="21" fillId="0" borderId="3" xfId="0" applyNumberFormat="1" applyFont="1" applyBorder="1" applyAlignment="1">
      <alignment horizontal="center" vertical="center" wrapText="1"/>
    </xf>
    <xf numFmtId="10" fontId="21" fillId="0" borderId="2" xfId="8" applyNumberFormat="1" applyFont="1" applyFill="1" applyBorder="1" applyAlignment="1">
      <alignment horizontal="center" vertical="center" wrapText="1"/>
    </xf>
    <xf numFmtId="10" fontId="21" fillId="0" borderId="3" xfId="8" applyNumberFormat="1" applyFont="1" applyFill="1" applyBorder="1" applyAlignment="1">
      <alignment horizontal="center" vertical="center" wrapText="1"/>
    </xf>
    <xf numFmtId="0" fontId="87" fillId="0" borderId="1" xfId="0" applyFont="1" applyBorder="1" applyAlignment="1" applyProtection="1">
      <alignment horizontal="center" vertical="center" wrapText="1"/>
      <protection locked="0"/>
    </xf>
    <xf numFmtId="0" fontId="88" fillId="0" borderId="1" xfId="0" applyFont="1" applyBorder="1" applyAlignment="1" applyProtection="1">
      <alignment horizontal="left" vertical="center" wrapText="1"/>
      <protection locked="0"/>
    </xf>
    <xf numFmtId="9" fontId="89" fillId="7" borderId="1" xfId="0" applyNumberFormat="1" applyFont="1" applyFill="1" applyBorder="1" applyAlignment="1" applyProtection="1">
      <alignment horizontal="left" vertical="center" wrapText="1"/>
      <protection hidden="1"/>
    </xf>
    <xf numFmtId="0" fontId="9" fillId="3" borderId="2"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31" fillId="0" borderId="0" xfId="0" applyFont="1" applyAlignment="1">
      <alignment horizontal="center" vertical="center" wrapText="1"/>
    </xf>
    <xf numFmtId="0" fontId="9" fillId="3" borderId="1" xfId="0" applyFont="1" applyFill="1" applyBorder="1" applyAlignment="1">
      <alignment horizontal="center" vertical="center" wrapText="1"/>
    </xf>
  </cellXfs>
  <cellStyles count="18">
    <cellStyle name="Hipervínculo" xfId="6" builtinId="8"/>
    <cellStyle name="Moneda" xfId="9" builtinId="4"/>
    <cellStyle name="Moneda [0] 3" xfId="14"/>
    <cellStyle name="Moneda 2" xfId="3"/>
    <cellStyle name="Normal" xfId="0" builtinId="0"/>
    <cellStyle name="Normal 19" xfId="11"/>
    <cellStyle name="Normal 2" xfId="4"/>
    <cellStyle name="Normal 2 2" xfId="1"/>
    <cellStyle name="Normal 21" xfId="15"/>
    <cellStyle name="Normal 3" xfId="2"/>
    <cellStyle name="Normal 4" xfId="10"/>
    <cellStyle name="Normal 5" xfId="7"/>
    <cellStyle name="Normal 5 3" xfId="17"/>
    <cellStyle name="Normal 6 3" xfId="12"/>
    <cellStyle name="Porcentaje" xfId="8" builtinId="5"/>
    <cellStyle name="Porcentaje 2" xfId="5"/>
    <cellStyle name="Porcentaje 4" xfId="13"/>
    <cellStyle name="Porcentaje 6" xfId="16"/>
  </cellStyles>
  <dxfs count="32">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7575"/>
        </patternFill>
      </fill>
    </dxf>
    <dxf>
      <fill>
        <patternFill>
          <bgColor rgb="FFFFC000"/>
        </patternFill>
      </fill>
    </dxf>
    <dxf>
      <fill>
        <patternFill>
          <bgColor rgb="FF00FF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19A59"/>
        </patternFill>
      </fill>
    </dxf>
    <dxf>
      <fill>
        <patternFill>
          <bgColor theme="7" tint="0.39994506668294322"/>
        </patternFill>
      </fill>
    </dxf>
    <dxf>
      <fill>
        <patternFill>
          <bgColor rgb="FFF19A59"/>
        </patternFill>
      </fill>
    </dxf>
    <dxf>
      <fill>
        <patternFill>
          <bgColor theme="7" tint="0.39994506668294322"/>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_de_Acci&#243;n_A&#241;o!T&#237;tulos_a_imprimir"/><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6" Type="http://schemas.openxmlformats.org/officeDocument/2006/relationships/hyperlink" Target="http://www.invemar.org.co/proyectos" TargetMode="External"/><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5" Type="http://schemas.openxmlformats.org/officeDocument/2006/relationships/image" Target="../media/image1.png"/><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hyperlink" Target="#'Plan de mantenimiento'!A1"/></Relationships>
</file>

<file path=xl/drawings/_rels/drawing10.xml.rels><?xml version="1.0" encoding="UTF-8" standalone="yes"?>
<Relationships xmlns="http://schemas.openxmlformats.org/package/2006/relationships"><Relationship Id="rId3" Type="http://schemas.openxmlformats.org/officeDocument/2006/relationships/hyperlink" Target="#'Plan de mantenimiento'!A1"/><Relationship Id="rId2" Type="http://schemas.openxmlformats.org/officeDocument/2006/relationships/image" Target="../media/image2.png"/><Relationship Id="rId1" Type="http://schemas.openxmlformats.org/officeDocument/2006/relationships/hyperlink" Target="#Integraci&#243;n_PAA!A1"/></Relationships>
</file>

<file path=xl/drawings/_rels/drawing11.xml.rels><?xml version="1.0" encoding="UTF-8" standalone="yes"?>
<Relationships xmlns="http://schemas.openxmlformats.org/package/2006/relationships"><Relationship Id="rId3" Type="http://schemas.openxmlformats.org/officeDocument/2006/relationships/hyperlink" Target="#'Plan conservaci&#243;n digital'!A1"/><Relationship Id="rId2" Type="http://schemas.openxmlformats.org/officeDocument/2006/relationships/image" Target="../media/image2.png"/><Relationship Id="rId1" Type="http://schemas.openxmlformats.org/officeDocument/2006/relationships/hyperlink" Target="#Integraci&#243;n_PAA!A1"/></Relationships>
</file>

<file path=xl/drawings/_rels/drawing12.xml.rels><?xml version="1.0" encoding="UTF-8" standalone="yes"?>
<Relationships xmlns="http://schemas.openxmlformats.org/package/2006/relationships"><Relationship Id="rId8" Type="http://schemas.openxmlformats.org/officeDocument/2006/relationships/hyperlink" Target="#PAAC!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10" Type="http://schemas.openxmlformats.org/officeDocument/2006/relationships/hyperlink" Target="#'Estrategia Conflicto de Inter&#233;s'!A1"/><Relationship Id="rId4" Type="http://schemas.openxmlformats.org/officeDocument/2006/relationships/hyperlink" Target="#'Atenci&#243;n al ciudadano'!A1"/><Relationship Id="rId9" Type="http://schemas.openxmlformats.org/officeDocument/2006/relationships/hyperlink" Target="#'mapa riesgos corrupcion'!A1"/></Relationships>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AAC!A1"/><Relationship Id="rId1" Type="http://schemas.openxmlformats.org/officeDocument/2006/relationships/hyperlink" Target="#'Riesgos de corrupci&#243;n'!A1"/></Relationships>
</file>

<file path=xl/drawings/_rels/drawing14.xml.rels><?xml version="1.0" encoding="UTF-8" standalone="yes"?>
<Relationships xmlns="http://schemas.openxmlformats.org/package/2006/relationships"><Relationship Id="rId3" Type="http://schemas.openxmlformats.org/officeDocument/2006/relationships/hyperlink" Target="#'Racionalizaci&#243;n de tramites'!A1"/><Relationship Id="rId2" Type="http://schemas.openxmlformats.org/officeDocument/2006/relationships/image" Target="../media/image3.png"/><Relationship Id="rId1" Type="http://schemas.openxmlformats.org/officeDocument/2006/relationships/hyperlink" Target="#PAAC!A1"/></Relationships>
</file>

<file path=xl/drawings/_rels/drawing1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AAC!A1"/><Relationship Id="rId1" Type="http://schemas.openxmlformats.org/officeDocument/2006/relationships/hyperlink" Target="#'Rendici&#243;n de cuentas'!A1"/></Relationships>
</file>

<file path=xl/drawings/_rels/drawing1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AAC!A1"/><Relationship Id="rId1" Type="http://schemas.openxmlformats.org/officeDocument/2006/relationships/hyperlink" Target="#'Atenci&#243;n al ciudadano'!A1"/></Relationships>
</file>

<file path=xl/drawings/_rels/drawing1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Integraci&#243;n_PAA!&#193;rea_de_impresi&#243;n"/><Relationship Id="rId1" Type="http://schemas.openxmlformats.org/officeDocument/2006/relationships/hyperlink" Target="#'Transparencia y acceso'!A1"/></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AAC!A1"/><Relationship Id="rId1" Type="http://schemas.openxmlformats.org/officeDocument/2006/relationships/hyperlink" Target="#'Estrategia Conflicto de Inter&#233;s'!A1"/></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_de_Acci&#243;n_A&#241;o!A1"/></Relationships>
</file>

<file path=xl/drawings/_rels/drawing20.xml.rels><?xml version="1.0" encoding="UTF-8" standalone="yes"?>
<Relationships xmlns="http://schemas.openxmlformats.org/package/2006/relationships"><Relationship Id="rId3" Type="http://schemas.openxmlformats.org/officeDocument/2006/relationships/hyperlink" Target="#PETI!A1"/><Relationship Id="rId2" Type="http://schemas.openxmlformats.org/officeDocument/2006/relationships/image" Target="../media/image2.png"/><Relationship Id="rId1" Type="http://schemas.openxmlformats.org/officeDocument/2006/relationships/hyperlink" Target="#Integraci&#243;n_PAA!A1"/></Relationships>
</file>

<file path=xl/drawings/_rels/drawing21.xml.rels><?xml version="1.0" encoding="UTF-8" standalone="yes"?>
<Relationships xmlns="http://schemas.openxmlformats.org/package/2006/relationships"><Relationship Id="rId3" Type="http://schemas.openxmlformats.org/officeDocument/2006/relationships/hyperlink" Target="#'Plan de austeridad y Gesti&#243;n am'!A1"/><Relationship Id="rId2" Type="http://schemas.openxmlformats.org/officeDocument/2006/relationships/image" Target="../media/image2.png"/><Relationship Id="rId1" Type="http://schemas.openxmlformats.org/officeDocument/2006/relationships/hyperlink" Target="#Integraci&#243;n_PAA!A1"/></Relationships>
</file>

<file path=xl/drawings/_rels/drawing22.xml.rels><?xml version="1.0" encoding="UTF-8" standalone="yes"?>
<Relationships xmlns="http://schemas.openxmlformats.org/package/2006/relationships"><Relationship Id="rId3" Type="http://schemas.openxmlformats.org/officeDocument/2006/relationships/hyperlink" Target="#Seguridad_de_Informaci&#243;n!A1"/><Relationship Id="rId2" Type="http://schemas.openxmlformats.org/officeDocument/2006/relationships/image" Target="../media/image2.png"/><Relationship Id="rId1" Type="http://schemas.openxmlformats.org/officeDocument/2006/relationships/hyperlink" Target="#Integraci&#243;n_PAA!A1"/></Relationships>
</file>

<file path=xl/drawings/_rels/drawing23.xml.rels><?xml version="1.0" encoding="UTF-8" standalone="yes"?>
<Relationships xmlns="http://schemas.openxmlformats.org/package/2006/relationships"><Relationship Id="rId3" Type="http://schemas.openxmlformats.org/officeDocument/2006/relationships/hyperlink" Target="#'Gobierno digital'!A1"/><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INAR!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Informe de actividades'!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 de participaci&#243;n ciudadan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3" Type="http://schemas.openxmlformats.org/officeDocument/2006/relationships/hyperlink" Target="#'Plan Incentivos y bienestar'!A1"/><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3" Type="http://schemas.openxmlformats.org/officeDocument/2006/relationships/hyperlink" Target="#PSST!A1"/><Relationship Id="rId2" Type="http://schemas.openxmlformats.org/officeDocument/2006/relationships/image" Target="../media/image2.png"/><Relationship Id="rId1"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1</xdr:col>
      <xdr:colOff>453756</xdr:colOff>
      <xdr:row>34</xdr:row>
      <xdr:rowOff>120996</xdr:rowOff>
    </xdr:from>
    <xdr:to>
      <xdr:col>4</xdr:col>
      <xdr:colOff>156</xdr:colOff>
      <xdr:row>44</xdr:row>
      <xdr:rowOff>69996</xdr:rowOff>
    </xdr:to>
    <xdr:grpSp>
      <xdr:nvGrpSpPr>
        <xdr:cNvPr id="92" name="Grupo 91" title="Plan Estratégico de TIC">
          <a:extLst>
            <a:ext uri="{FF2B5EF4-FFF2-40B4-BE49-F238E27FC236}">
              <a16:creationId xmlns:a16="http://schemas.microsoft.com/office/drawing/2014/main" id="{00000000-0008-0000-0000-00005C000000}"/>
            </a:ext>
          </a:extLst>
        </xdr:cNvPr>
        <xdr:cNvGrpSpPr/>
      </xdr:nvGrpSpPr>
      <xdr:grpSpPr>
        <a:xfrm>
          <a:off x="1132412"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0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15" name="TextBox 121">
            <a:hlinkClick xmlns:r="http://schemas.openxmlformats.org/officeDocument/2006/relationships" r:id="rId1" tooltip="Redirecciona a la hoja Plan Estratégico de Tecnologias de Información y Comunicaciones"/>
            <a:extLst>
              <a:ext uri="{FF2B5EF4-FFF2-40B4-BE49-F238E27FC236}">
                <a16:creationId xmlns:a16="http://schemas.microsoft.com/office/drawing/2014/main" id="{00000000-0008-0000-0000-00000F000000}"/>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title="Plan de Austeridad y Gestión Ambiental">
          <a:hlinkClick xmlns:r="http://schemas.openxmlformats.org/officeDocument/2006/relationships" r:id="rId2"/>
          <a:extLst>
            <a:ext uri="{FF2B5EF4-FFF2-40B4-BE49-F238E27FC236}">
              <a16:creationId xmlns:a16="http://schemas.microsoft.com/office/drawing/2014/main" id="{00000000-0008-0000-0000-00005D000000}"/>
            </a:ext>
          </a:extLst>
        </xdr:cNvPr>
        <xdr:cNvGrpSpPr/>
      </xdr:nvGrpSpPr>
      <xdr:grpSpPr>
        <a:xfrm>
          <a:off x="1338725"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0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19" name="TextBox 121">
            <a:hlinkClick xmlns:r="http://schemas.openxmlformats.org/officeDocument/2006/relationships" r:id="rId2" tooltip="Redirecciona a la hoja Plan de Austeridad y Gestión Ambiental"/>
            <a:extLst>
              <a:ext uri="{FF2B5EF4-FFF2-40B4-BE49-F238E27FC236}">
                <a16:creationId xmlns:a16="http://schemas.microsoft.com/office/drawing/2014/main" id="{00000000-0008-0000-0000-000013000000}"/>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title="Plan de Seguridad y Privacidad de la Información">
          <a:extLst>
            <a:ext uri="{FF2B5EF4-FFF2-40B4-BE49-F238E27FC236}">
              <a16:creationId xmlns:a16="http://schemas.microsoft.com/office/drawing/2014/main" id="{00000000-0008-0000-0000-00005E000000}"/>
            </a:ext>
          </a:extLst>
        </xdr:cNvPr>
        <xdr:cNvGrpSpPr/>
      </xdr:nvGrpSpPr>
      <xdr:grpSpPr>
        <a:xfrm>
          <a:off x="2372738"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0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24" name="TextBox 121">
            <a:hlinkClick xmlns:r="http://schemas.openxmlformats.org/officeDocument/2006/relationships" r:id="rId3" tooltip="Redirecciona a la hoja Plan de Seguridad y Privacidad de la Información"/>
            <a:extLst>
              <a:ext uri="{FF2B5EF4-FFF2-40B4-BE49-F238E27FC236}">
                <a16:creationId xmlns:a16="http://schemas.microsoft.com/office/drawing/2014/main" id="{00000000-0008-0000-0000-000018000000}"/>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title="Plan de Conservación Digital / Plan de Preservación Digital">
          <a:extLst>
            <a:ext uri="{FF2B5EF4-FFF2-40B4-BE49-F238E27FC236}">
              <a16:creationId xmlns:a16="http://schemas.microsoft.com/office/drawing/2014/main" id="{00000000-0008-0000-0000-000058000000}"/>
            </a:ext>
          </a:extLst>
        </xdr:cNvPr>
        <xdr:cNvGrpSpPr/>
      </xdr:nvGrpSpPr>
      <xdr:grpSpPr>
        <a:xfrm>
          <a:off x="6762571"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0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30" name="TextBox 121">
            <a:hlinkClick xmlns:r="http://schemas.openxmlformats.org/officeDocument/2006/relationships" r:id="rId4" tooltip="Redirecciona a la hoja  Plan de Conservación Digital y Plan de Preservación Digital"/>
            <a:extLst>
              <a:ext uri="{FF2B5EF4-FFF2-40B4-BE49-F238E27FC236}">
                <a16:creationId xmlns:a16="http://schemas.microsoft.com/office/drawing/2014/main" id="{00000000-0008-0000-0000-00001E000000}"/>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title="Plan de Participación Ciudadana ">
          <a:hlinkClick xmlns:r="http://schemas.openxmlformats.org/officeDocument/2006/relationships" r:id="rId5" tooltip="Redirecciona a la hoja plan de participación ciudadana"/>
        </xdr:cNvPr>
        <xdr:cNvGrpSpPr/>
      </xdr:nvGrpSpPr>
      <xdr:grpSpPr>
        <a:xfrm>
          <a:off x="8718696"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0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41" name="TextBox 121">
            <a:extLst>
              <a:ext uri="{FF2B5EF4-FFF2-40B4-BE49-F238E27FC236}">
                <a16:creationId xmlns:a16="http://schemas.microsoft.com/office/drawing/2014/main" id="{00000000-0008-0000-0000-000029000000}"/>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85" name="Grupo 84" title="Informe de Actividades">
          <a:hlinkClick xmlns:r="http://schemas.openxmlformats.org/officeDocument/2006/relationships" r:id="rId6" tooltip="Este enlace redirecciona al sitio web Informe de Actividades"/>
          <a:extLst>
            <a:ext uri="{FF2B5EF4-FFF2-40B4-BE49-F238E27FC236}">
              <a16:creationId xmlns:a16="http://schemas.microsoft.com/office/drawing/2014/main" id="{00000000-0008-0000-0000-000055000000}"/>
            </a:ext>
          </a:extLst>
        </xdr:cNvPr>
        <xdr:cNvGrpSpPr/>
      </xdr:nvGrpSpPr>
      <xdr:grpSpPr>
        <a:xfrm>
          <a:off x="8435981" y="4490206"/>
          <a:ext cx="1832398" cy="1854000"/>
          <a:chOff x="8437679" y="3347206"/>
          <a:chExt cx="1832400"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0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46" name="TextBox 121">
            <a:extLst>
              <a:ext uri="{FF2B5EF4-FFF2-40B4-BE49-F238E27FC236}">
                <a16:creationId xmlns:a16="http://schemas.microsoft.com/office/drawing/2014/main" id="{00000000-0008-0000-0000-00002E000000}"/>
              </a:ext>
            </a:extLst>
          </xdr:cNvPr>
          <xdr:cNvSpPr txBox="1"/>
        </xdr:nvSpPr>
        <xdr:spPr>
          <a:xfrm>
            <a:off x="8560793" y="4035119"/>
            <a:ext cx="1499617" cy="491062"/>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title="Plan Institucional de Archivos ">
          <a:extLst>
            <a:ext uri="{FF2B5EF4-FFF2-40B4-BE49-F238E27FC236}">
              <a16:creationId xmlns:a16="http://schemas.microsoft.com/office/drawing/2014/main" id="{00000000-0008-0000-0000-000060000000}"/>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0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51" name="TextBox 121">
            <a:hlinkClick xmlns:r="http://schemas.openxmlformats.org/officeDocument/2006/relationships" r:id="rId7" tooltip="Redirecciona a la hoja Plan Institucional de Archivos"/>
            <a:extLst>
              <a:ext uri="{FF2B5EF4-FFF2-40B4-BE49-F238E27FC236}">
                <a16:creationId xmlns:a16="http://schemas.microsoft.com/office/drawing/2014/main" id="{00000000-0008-0000-0000-000033000000}"/>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title="Plan Anual de Adquisiciones ">
          <a:hlinkClick xmlns:r="http://schemas.openxmlformats.org/officeDocument/2006/relationships" r:id="rId8" tooltip="Este enlace redirecciona al sitio web Plan de Aquisiciones INVEMAR"/>
          <a:extLst>
            <a:ext uri="{FF2B5EF4-FFF2-40B4-BE49-F238E27FC236}">
              <a16:creationId xmlns:a16="http://schemas.microsoft.com/office/drawing/2014/main" id="{00000000-0008-0000-0000-000054000000}"/>
            </a:ext>
          </a:extLst>
        </xdr:cNvPr>
        <xdr:cNvGrpSpPr/>
      </xdr:nvGrpSpPr>
      <xdr:grpSpPr>
        <a:xfrm>
          <a:off x="7346873"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0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6" name="TextBox 121">
            <a:extLst>
              <a:ext uri="{FF2B5EF4-FFF2-40B4-BE49-F238E27FC236}">
                <a16:creationId xmlns:a16="http://schemas.microsoft.com/office/drawing/2014/main" id="{00000000-0008-0000-0000-000038000000}"/>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title="Plan Institucional de Capacitación e Incentivos "/>
        <xdr:cNvGrpSpPr/>
      </xdr:nvGrpSpPr>
      <xdr:grpSpPr>
        <a:xfrm>
          <a:off x="8188970"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0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61" name="TextBox 121">
            <a:hlinkClick xmlns:r="http://schemas.openxmlformats.org/officeDocument/2006/relationships" r:id="rId9" tooltip="Redirecciona a la hoja Plan Institucional de Capacitación e Incentivos"/>
            <a:extLst>
              <a:ext uri="{FF2B5EF4-FFF2-40B4-BE49-F238E27FC236}">
                <a16:creationId xmlns:a16="http://schemas.microsoft.com/office/drawing/2014/main" id="{00000000-0008-0000-0000-00003D000000}"/>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90" name="Grupo 89" title="Plan de Trabajo Anual de Seguridad y Salud en el Trabajo">
          <a:extLst>
            <a:ext uri="{FF2B5EF4-FFF2-40B4-BE49-F238E27FC236}">
              <a16:creationId xmlns:a16="http://schemas.microsoft.com/office/drawing/2014/main" id="{00000000-0008-0000-0000-00005A000000}"/>
            </a:ext>
          </a:extLst>
        </xdr:cNvPr>
        <xdr:cNvGrpSpPr/>
      </xdr:nvGrpSpPr>
      <xdr:grpSpPr>
        <a:xfrm>
          <a:off x="3163467" y="9361092"/>
          <a:ext cx="1854000" cy="1832400"/>
          <a:chOff x="3165169" y="8218092"/>
          <a:chExt cx="1854000" cy="1832400"/>
        </a:xfrm>
      </xdr:grpSpPr>
      <xdr:sp macro="[0]!Hoja14.PSST" textlink="">
        <xdr:nvSpPr>
          <xdr:cNvPr id="63" name="Pentágono regular 62">
            <a:extLst>
              <a:ext uri="{FF2B5EF4-FFF2-40B4-BE49-F238E27FC236}">
                <a16:creationId xmlns:a16="http://schemas.microsoft.com/office/drawing/2014/main" id="{00000000-0008-0000-00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66" name="TextBox 121">
            <a:hlinkClick xmlns:r="http://schemas.openxmlformats.org/officeDocument/2006/relationships" r:id="rId10" tooltip="Redirecciona a la hoja Plan de Trabajo Anual en Seguridad y Salud en el Trabajo"/>
            <a:extLst>
              <a:ext uri="{FF2B5EF4-FFF2-40B4-BE49-F238E27FC236}">
                <a16:creationId xmlns:a16="http://schemas.microsoft.com/office/drawing/2014/main" id="{00000000-0008-0000-0000-000042000000}"/>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title="Plan Anticorrupción y de Atención al Ciudadano">
          <a:hlinkClick xmlns:r="http://schemas.openxmlformats.org/officeDocument/2006/relationships" r:id="rId11"/>
          <a:extLst>
            <a:ext uri="{FF2B5EF4-FFF2-40B4-BE49-F238E27FC236}">
              <a16:creationId xmlns:a16="http://schemas.microsoft.com/office/drawing/2014/main" id="{00000000-0008-0000-0000-00005B000000}"/>
            </a:ext>
          </a:extLst>
        </xdr:cNvPr>
        <xdr:cNvGrpSpPr/>
      </xdr:nvGrpSpPr>
      <xdr:grpSpPr>
        <a:xfrm>
          <a:off x="1781236"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0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71" name="TextBox 121">
            <a:hlinkClick xmlns:r="http://schemas.openxmlformats.org/officeDocument/2006/relationships" r:id="rId11" tooltip="Redirecciona a la hoja Plan Anticorrupción y de Atención al Ciudadano"/>
            <a:extLst>
              <a:ext uri="{FF2B5EF4-FFF2-40B4-BE49-F238E27FC236}">
                <a16:creationId xmlns:a16="http://schemas.microsoft.com/office/drawing/2014/main" id="{00000000-0008-0000-0000-000047000000}"/>
              </a:ext>
            </a:extLst>
          </xdr:cNvPr>
          <xdr:cNvSpPr txBox="1"/>
        </xdr:nvSpPr>
        <xdr:spPr>
          <a:xfrm>
            <a:off x="2026182" y="7433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title="Plan de Acción Anual por Áreas INVEMAR">
          <a:hlinkClick xmlns:r="http://schemas.openxmlformats.org/officeDocument/2006/relationships" r:id="rId12"/>
          <a:extLst>
            <a:ext uri="{FF2B5EF4-FFF2-40B4-BE49-F238E27FC236}">
              <a16:creationId xmlns:a16="http://schemas.microsoft.com/office/drawing/2014/main" id="{00000000-0008-0000-0000-00005F000000}"/>
            </a:ext>
          </a:extLst>
        </xdr:cNvPr>
        <xdr:cNvGrpSpPr/>
      </xdr:nvGrpSpPr>
      <xdr:grpSpPr>
        <a:xfrm>
          <a:off x="3944231"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0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3" tooltip="Redirecciona a la hoja Plan de Acción Anual por áreas INVEMAR"/>
            <a:extLst>
              <a:ext uri="{FF2B5EF4-FFF2-40B4-BE49-F238E27FC236}">
                <a16:creationId xmlns:a16="http://schemas.microsoft.com/office/drawing/2014/main" id="{00000000-0008-0000-00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89" name="Grupo 88" title="Plan de mantenimiento de servicios tecnologicos ">
          <a:extLst>
            <a:ext uri="{FF2B5EF4-FFF2-40B4-BE49-F238E27FC236}">
              <a16:creationId xmlns:a16="http://schemas.microsoft.com/office/drawing/2014/main" id="{00000000-0008-0000-0000-000059000000}"/>
            </a:ext>
          </a:extLst>
        </xdr:cNvPr>
        <xdr:cNvGrpSpPr/>
      </xdr:nvGrpSpPr>
      <xdr:grpSpPr>
        <a:xfrm>
          <a:off x="4964907" y="9783535"/>
          <a:ext cx="1854000" cy="1844306"/>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0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000-000022000000}"/>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36" name="TextBox 121">
              <a:hlinkClick xmlns:r="http://schemas.openxmlformats.org/officeDocument/2006/relationships" r:id="rId14" tooltip="Redirecciona a la hoja Plan de Mantenimiento de Servicios Tecnológicos"/>
              <a:extLst>
                <a:ext uri="{FF2B5EF4-FFF2-40B4-BE49-F238E27FC236}">
                  <a16:creationId xmlns:a16="http://schemas.microsoft.com/office/drawing/2014/main" id="{00000000-0008-0000-0000-00002400000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0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Logo Invemar ">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26" name="Elipse 25" title="Proyectos de Investigación "/>
        <xdr:cNvSpPr/>
      </xdr:nvSpPr>
      <xdr:spPr>
        <a:xfrm>
          <a:off x="3861595" y="4769642"/>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9" name="Hexágono 48">
          <a:hlinkClick xmlns:r="http://schemas.openxmlformats.org/officeDocument/2006/relationships" r:id="rId16" tooltip="Este enlace redireccionará al sitio web &quot;Nuestros Proyectos&quot; INVEMAR"/>
        </xdr:cNvPr>
        <xdr:cNvSpPr/>
      </xdr:nvSpPr>
      <xdr:spPr>
        <a:xfrm>
          <a:off x="4988718" y="5691187"/>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title="Plan de Mantenimiento de Servicios Tecnológicos ">
          <a:hlinkClick xmlns:r="http://schemas.openxmlformats.org/officeDocument/2006/relationships" r:id="rId3" tooltip="Plan de Mantenimiento de Servicios Tecnológicos"/>
          <a:extLst>
            <a:ext uri="{FF2B5EF4-FFF2-40B4-BE49-F238E27FC236}">
              <a16:creationId xmlns:a16="http://schemas.microsoft.com/office/drawing/2014/main" id="{00000000-0008-0000-06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0</xdr:col>
      <xdr:colOff>0</xdr:colOff>
      <xdr:row>0</xdr:row>
      <xdr:rowOff>26884</xdr:rowOff>
    </xdr:from>
    <xdr:to>
      <xdr:col>4</xdr:col>
      <xdr:colOff>1416843</xdr:colOff>
      <xdr:row>11</xdr:row>
      <xdr:rowOff>266162</xdr:rowOff>
    </xdr:to>
    <xdr:sp macro="" textlink="">
      <xdr:nvSpPr>
        <xdr:cNvPr id="5" name="Rectángulo redondeado 4" title="Plan de Conservación Digital ">
          <a:hlinkClick xmlns:r="http://schemas.openxmlformats.org/officeDocument/2006/relationships" r:id="rId3" tooltip="Plan de Conservación Digital"/>
          <a:extLst>
            <a:ext uri="{FF2B5EF4-FFF2-40B4-BE49-F238E27FC236}">
              <a16:creationId xmlns:a16="http://schemas.microsoft.com/office/drawing/2014/main" id="{00000000-0008-0000-0700-000005000000}"/>
            </a:ext>
          </a:extLst>
        </xdr:cNvPr>
        <xdr:cNvSpPr/>
      </xdr:nvSpPr>
      <xdr:spPr>
        <a:xfrm>
          <a:off x="0" y="26884"/>
          <a:ext cx="11930062" cy="21680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a:extLst>
            <a:ext uri="{FF2B5EF4-FFF2-40B4-BE49-F238E27FC236}">
              <a16:creationId xmlns:a16="http://schemas.microsoft.com/office/drawing/2014/main" id="{00000000-0008-0000-0A00-000038000000}"/>
            </a:ext>
          </a:extLst>
        </xdr:cNvPr>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title="Item 4">
          <a:extLst>
            <a:ext uri="{FF2B5EF4-FFF2-40B4-BE49-F238E27FC236}">
              <a16:creationId xmlns:a16="http://schemas.microsoft.com/office/drawing/2014/main" id="{00000000-0008-0000-0A00-00003F000000}"/>
            </a:ext>
          </a:extLst>
        </xdr:cNvPr>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title="Item 4">
          <a:extLst>
            <a:ext uri="{FF2B5EF4-FFF2-40B4-BE49-F238E27FC236}">
              <a16:creationId xmlns:a16="http://schemas.microsoft.com/office/drawing/2014/main" id="{00000000-0008-0000-0A00-000040000000}"/>
            </a:ext>
          </a:extLst>
        </xdr:cNvPr>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title="Item 5">
          <a:extLst>
            <a:ext uri="{FF2B5EF4-FFF2-40B4-BE49-F238E27FC236}">
              <a16:creationId xmlns:a16="http://schemas.microsoft.com/office/drawing/2014/main" id="{00000000-0008-0000-0A00-000041000000}"/>
            </a:ext>
          </a:extLst>
        </xdr:cNvPr>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title="Item 5">
          <a:extLst>
            <a:ext uri="{FF2B5EF4-FFF2-40B4-BE49-F238E27FC236}">
              <a16:creationId xmlns:a16="http://schemas.microsoft.com/office/drawing/2014/main" id="{00000000-0008-0000-0A00-000042000000}"/>
            </a:ext>
          </a:extLst>
        </xdr:cNvPr>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title="Item 1">
          <a:extLst>
            <a:ext uri="{FF2B5EF4-FFF2-40B4-BE49-F238E27FC236}">
              <a16:creationId xmlns:a16="http://schemas.microsoft.com/office/drawing/2014/main" id="{00000000-0008-0000-0A00-000045000000}"/>
            </a:ext>
          </a:extLst>
        </xdr:cNvPr>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title="Item 1">
          <a:extLst>
            <a:ext uri="{FF2B5EF4-FFF2-40B4-BE49-F238E27FC236}">
              <a16:creationId xmlns:a16="http://schemas.microsoft.com/office/drawing/2014/main" id="{00000000-0008-0000-0A00-000046000000}"/>
            </a:ext>
          </a:extLst>
        </xdr:cNvPr>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title="Item 2">
          <a:extLst>
            <a:ext uri="{FF2B5EF4-FFF2-40B4-BE49-F238E27FC236}">
              <a16:creationId xmlns:a16="http://schemas.microsoft.com/office/drawing/2014/main" id="{00000000-0008-0000-0A00-000047000000}"/>
            </a:ext>
          </a:extLst>
        </xdr:cNvPr>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title="Item 2">
          <a:extLst>
            <a:ext uri="{FF2B5EF4-FFF2-40B4-BE49-F238E27FC236}">
              <a16:creationId xmlns:a16="http://schemas.microsoft.com/office/drawing/2014/main" id="{00000000-0008-0000-0A00-000048000000}"/>
            </a:ext>
          </a:extLst>
        </xdr:cNvPr>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title="Item 3">
          <a:extLst>
            <a:ext uri="{FF2B5EF4-FFF2-40B4-BE49-F238E27FC236}">
              <a16:creationId xmlns:a16="http://schemas.microsoft.com/office/drawing/2014/main" id="{00000000-0008-0000-0A00-000049000000}"/>
            </a:ext>
          </a:extLst>
        </xdr:cNvPr>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title="Item 3">
          <a:extLst>
            <a:ext uri="{FF2B5EF4-FFF2-40B4-BE49-F238E27FC236}">
              <a16:creationId xmlns:a16="http://schemas.microsoft.com/office/drawing/2014/main" id="{00000000-0008-0000-0A00-00004A000000}"/>
            </a:ext>
          </a:extLst>
        </xdr:cNvPr>
        <xdr:cNvSpPr>
          <a:spLocks/>
        </xdr:cNvSpPr>
      </xdr:nvSpPr>
      <xdr:spPr bwMode="auto">
        <a:xfrm flipH="1">
          <a:off x="3512999" y="5591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a:extLst>
            <a:ext uri="{FF2B5EF4-FFF2-40B4-BE49-F238E27FC236}">
              <a16:creationId xmlns:a16="http://schemas.microsoft.com/office/drawing/2014/main" id="{00000000-0008-0000-0A00-00004B000000}"/>
            </a:ext>
          </a:extLst>
        </xdr:cNvPr>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title="Item 1">
          <a:extLst>
            <a:ext uri="{FF2B5EF4-FFF2-40B4-BE49-F238E27FC236}">
              <a16:creationId xmlns:a16="http://schemas.microsoft.com/office/drawing/2014/main" id="{00000000-0008-0000-0A00-00004E000000}"/>
            </a:ext>
          </a:extLst>
        </xdr:cNvPr>
        <xdr:cNvGrpSpPr/>
      </xdr:nvGrpSpPr>
      <xdr:grpSpPr>
        <a:xfrm>
          <a:off x="3671615" y="2641134"/>
          <a:ext cx="1260213" cy="1205355"/>
          <a:chOff x="3168135" y="1391773"/>
          <a:chExt cx="1260213" cy="1205355"/>
        </a:xfrm>
      </xdr:grpSpPr>
      <xdr:sp macro="" textlink="">
        <xdr:nvSpPr>
          <xdr:cNvPr id="99" name="TextBox 48">
            <a:extLst>
              <a:ext uri="{FF2B5EF4-FFF2-40B4-BE49-F238E27FC236}">
                <a16:creationId xmlns:a16="http://schemas.microsoft.com/office/drawing/2014/main" id="{00000000-0008-0000-0A00-00006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a:extLst>
              <a:ext uri="{FF2B5EF4-FFF2-40B4-BE49-F238E27FC236}">
                <a16:creationId xmlns:a16="http://schemas.microsoft.com/office/drawing/2014/main" id="{00000000-0008-0000-0A00-000064000000}"/>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a:extLst>
              <a:ext uri="{FF2B5EF4-FFF2-40B4-BE49-F238E27FC236}">
                <a16:creationId xmlns:a16="http://schemas.microsoft.com/office/drawing/2014/main" id="{00000000-0008-0000-0A00-000065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title="Item 2">
          <a:extLst>
            <a:ext uri="{FF2B5EF4-FFF2-40B4-BE49-F238E27FC236}">
              <a16:creationId xmlns:a16="http://schemas.microsoft.com/office/drawing/2014/main" id="{00000000-0008-0000-0A00-00004F000000}"/>
            </a:ext>
          </a:extLst>
        </xdr:cNvPr>
        <xdr:cNvGrpSpPr/>
      </xdr:nvGrpSpPr>
      <xdr:grpSpPr>
        <a:xfrm>
          <a:off x="3075071" y="4274832"/>
          <a:ext cx="1390650" cy="985061"/>
          <a:chOff x="3055067" y="1448923"/>
          <a:chExt cx="1390650" cy="985062"/>
        </a:xfrm>
      </xdr:grpSpPr>
      <xdr:sp macro="" textlink="">
        <xdr:nvSpPr>
          <xdr:cNvPr id="96" name="TextBox 54">
            <a:extLst>
              <a:ext uri="{FF2B5EF4-FFF2-40B4-BE49-F238E27FC236}">
                <a16:creationId xmlns:a16="http://schemas.microsoft.com/office/drawing/2014/main" id="{00000000-0008-0000-0A00-000060000000}"/>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a:extLst>
              <a:ext uri="{FF2B5EF4-FFF2-40B4-BE49-F238E27FC236}">
                <a16:creationId xmlns:a16="http://schemas.microsoft.com/office/drawing/2014/main" id="{00000000-0008-0000-0A00-000061000000}"/>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a:extLst>
              <a:ext uri="{FF2B5EF4-FFF2-40B4-BE49-F238E27FC236}">
                <a16:creationId xmlns:a16="http://schemas.microsoft.com/office/drawing/2014/main" id="{00000000-0008-0000-0A00-000062000000}"/>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title="Item 3">
          <a:extLst>
            <a:ext uri="{FF2B5EF4-FFF2-40B4-BE49-F238E27FC236}">
              <a16:creationId xmlns:a16="http://schemas.microsoft.com/office/drawing/2014/main" id="{00000000-0008-0000-0A00-000050000000}"/>
            </a:ext>
          </a:extLst>
        </xdr:cNvPr>
        <xdr:cNvGrpSpPr/>
      </xdr:nvGrpSpPr>
      <xdr:grpSpPr>
        <a:xfrm>
          <a:off x="3893317" y="5908534"/>
          <a:ext cx="1206048" cy="937436"/>
          <a:chOff x="3158610" y="1658473"/>
          <a:chExt cx="1206048" cy="937436"/>
        </a:xfrm>
      </xdr:grpSpPr>
      <xdr:sp macro="" textlink="">
        <xdr:nvSpPr>
          <xdr:cNvPr id="93" name="TextBox 58">
            <a:extLst>
              <a:ext uri="{FF2B5EF4-FFF2-40B4-BE49-F238E27FC236}">
                <a16:creationId xmlns:a16="http://schemas.microsoft.com/office/drawing/2014/main" id="{00000000-0008-0000-0A00-00005D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a:extLst>
              <a:ext uri="{FF2B5EF4-FFF2-40B4-BE49-F238E27FC236}">
                <a16:creationId xmlns:a16="http://schemas.microsoft.com/office/drawing/2014/main" id="{00000000-0008-0000-0A00-00005E000000}"/>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a:extLst>
              <a:ext uri="{FF2B5EF4-FFF2-40B4-BE49-F238E27FC236}">
                <a16:creationId xmlns:a16="http://schemas.microsoft.com/office/drawing/2014/main" id="{00000000-0008-0000-0A00-00005F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title="Item 4">
          <a:extLst>
            <a:ext uri="{FF2B5EF4-FFF2-40B4-BE49-F238E27FC236}">
              <a16:creationId xmlns:a16="http://schemas.microsoft.com/office/drawing/2014/main" id="{00000000-0008-0000-0A00-000051000000}"/>
            </a:ext>
          </a:extLst>
        </xdr:cNvPr>
        <xdr:cNvGrpSpPr/>
      </xdr:nvGrpSpPr>
      <xdr:grpSpPr>
        <a:xfrm>
          <a:off x="8218026" y="2679234"/>
          <a:ext cx="1362620" cy="1330400"/>
          <a:chOff x="3152071" y="1420348"/>
          <a:chExt cx="1362620" cy="1330400"/>
        </a:xfrm>
      </xdr:grpSpPr>
      <xdr:sp macro="" textlink="">
        <xdr:nvSpPr>
          <xdr:cNvPr id="90" name="TextBox 62">
            <a:extLst>
              <a:ext uri="{FF2B5EF4-FFF2-40B4-BE49-F238E27FC236}">
                <a16:creationId xmlns:a16="http://schemas.microsoft.com/office/drawing/2014/main" id="{00000000-0008-0000-0A00-00005A000000}"/>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a:extLst>
              <a:ext uri="{FF2B5EF4-FFF2-40B4-BE49-F238E27FC236}">
                <a16:creationId xmlns:a16="http://schemas.microsoft.com/office/drawing/2014/main" id="{00000000-0008-0000-0A00-00005B000000}"/>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a:extLst>
              <a:ext uri="{FF2B5EF4-FFF2-40B4-BE49-F238E27FC236}">
                <a16:creationId xmlns:a16="http://schemas.microsoft.com/office/drawing/2014/main" id="{00000000-0008-0000-0A00-00005C000000}"/>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title="Item 5">
          <a:extLst>
            <a:ext uri="{FF2B5EF4-FFF2-40B4-BE49-F238E27FC236}">
              <a16:creationId xmlns:a16="http://schemas.microsoft.com/office/drawing/2014/main" id="{00000000-0008-0000-0A00-000052000000}"/>
            </a:ext>
          </a:extLst>
        </xdr:cNvPr>
        <xdr:cNvGrpSpPr/>
      </xdr:nvGrpSpPr>
      <xdr:grpSpPr>
        <a:xfrm>
          <a:off x="8704346" y="4208157"/>
          <a:ext cx="1378564" cy="1410602"/>
          <a:chOff x="3071819" y="1382248"/>
          <a:chExt cx="1378564" cy="1410602"/>
        </a:xfrm>
      </xdr:grpSpPr>
      <xdr:sp macro="" textlink="">
        <xdr:nvSpPr>
          <xdr:cNvPr id="87" name="TextBox 66">
            <a:extLst>
              <a:ext uri="{FF2B5EF4-FFF2-40B4-BE49-F238E27FC236}">
                <a16:creationId xmlns:a16="http://schemas.microsoft.com/office/drawing/2014/main" id="{00000000-0008-0000-0A00-000057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a:extLst>
              <a:ext uri="{FF2B5EF4-FFF2-40B4-BE49-F238E27FC236}">
                <a16:creationId xmlns:a16="http://schemas.microsoft.com/office/drawing/2014/main" id="{00000000-0008-0000-0A00-000058000000}"/>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a:extLst>
              <a:ext uri="{FF2B5EF4-FFF2-40B4-BE49-F238E27FC236}">
                <a16:creationId xmlns:a16="http://schemas.microsoft.com/office/drawing/2014/main" id="{00000000-0008-0000-0A00-000059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title="Item 1">
          <a:hlinkClick xmlns:r="http://schemas.openxmlformats.org/officeDocument/2006/relationships" r:id="rId1" tooltip="Re direcciona a la hoja gestión del riesgo de corrupción  componente 1 de Plan Anticorrupción y de Atención al Ciudadano"/>
          <a:extLst>
            <a:ext uri="{FF2B5EF4-FFF2-40B4-BE49-F238E27FC236}">
              <a16:creationId xmlns:a16="http://schemas.microsoft.com/office/drawing/2014/main" id="{00000000-0008-0000-0A00-000070000000}"/>
            </a:ext>
          </a:extLst>
        </xdr:cNvPr>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113" name="Elipse 112">
          <a:hlinkClick xmlns:r="http://schemas.openxmlformats.org/officeDocument/2006/relationships" r:id="rId2" tooltip="Re direcciona a la hoja  racionalización de tramites componente 2 de Plan Anticorrupción y de Atención al Ciudadano"/>
          <a:extLst>
            <a:ext uri="{FF2B5EF4-FFF2-40B4-BE49-F238E27FC236}">
              <a16:creationId xmlns:a16="http://schemas.microsoft.com/office/drawing/2014/main" id="{00000000-0008-0000-0A00-000071000000}"/>
            </a:ext>
          </a:extLst>
        </xdr:cNvPr>
        <xdr:cNvSpPr/>
      </xdr:nvSpPr>
      <xdr:spPr>
        <a:xfrm>
          <a:off x="2849095" y="3930464"/>
          <a:ext cx="1882589" cy="157554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114" name="Elipse 113" title="Item 3">
          <a:hlinkClick xmlns:r="http://schemas.openxmlformats.org/officeDocument/2006/relationships" r:id="rId3" tooltip="Re direcciona a la hoja rendición  de cuentas  3 de Plan Anticorrupción y de Atención al Ciudadano"/>
          <a:extLst>
            <a:ext uri="{FF2B5EF4-FFF2-40B4-BE49-F238E27FC236}">
              <a16:creationId xmlns:a16="http://schemas.microsoft.com/office/drawing/2014/main" id="{00000000-0008-0000-0A00-000072000000}"/>
            </a:ext>
          </a:extLst>
        </xdr:cNvPr>
        <xdr:cNvSpPr/>
      </xdr:nvSpPr>
      <xdr:spPr>
        <a:xfrm>
          <a:off x="3806639" y="5285254"/>
          <a:ext cx="1806388" cy="165174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title="Item 4">
          <a:hlinkClick xmlns:r="http://schemas.openxmlformats.org/officeDocument/2006/relationships" r:id="rId4" tooltip="Re direcciona a la hoja Mecanismos para mejorar la atención al ciudadano componente 4 de Plan Anticorrupción y de Atención al Ciudadano"/>
          <a:extLst>
            <a:ext uri="{FF2B5EF4-FFF2-40B4-BE49-F238E27FC236}">
              <a16:creationId xmlns:a16="http://schemas.microsoft.com/office/drawing/2014/main" id="{00000000-0008-0000-0A00-000073000000}"/>
            </a:ext>
          </a:extLst>
        </xdr:cNvPr>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title="Item 5">
          <a:hlinkClick xmlns:r="http://schemas.openxmlformats.org/officeDocument/2006/relationships" r:id="rId5" tooltip="Re direcciona a la hoja Mecanismos para la Transparencia y Acceso a la Información  componente 5 de Plan Anticorrupción y de Atención al Ciudadano"/>
          <a:extLst>
            <a:ext uri="{FF2B5EF4-FFF2-40B4-BE49-F238E27FC236}">
              <a16:creationId xmlns:a16="http://schemas.microsoft.com/office/drawing/2014/main" id="{00000000-0008-0000-0A00-000074000000}"/>
            </a:ext>
          </a:extLst>
        </xdr:cNvPr>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120" name="CuadroTexto 119">
          <a:extLst>
            <a:ext uri="{FF2B5EF4-FFF2-40B4-BE49-F238E27FC236}">
              <a16:creationId xmlns:a16="http://schemas.microsoft.com/office/drawing/2014/main" id="{00000000-0008-0000-0A00-000078000000}"/>
            </a:ext>
          </a:extLst>
        </xdr:cNvPr>
        <xdr:cNvSpPr txBox="1"/>
      </xdr:nvSpPr>
      <xdr:spPr>
        <a:xfrm>
          <a:off x="1910605" y="8411775"/>
          <a:ext cx="974991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10</xdr:row>
      <xdr:rowOff>139420</xdr:rowOff>
    </xdr:to>
    <xdr:pic macro="[0]!Hoja17.Integración_PAA">
      <xdr:nvPicPr>
        <xdr:cNvPr id="52" name="Imagen 51" title="Hoja Integración">
          <a:hlinkClick xmlns:r="http://schemas.openxmlformats.org/officeDocument/2006/relationships" r:id="rId6" tooltip="Redirecciona a la hoja Integración Plan de Acción Anual"/>
          <a:extLst>
            <a:ext uri="{FF2B5EF4-FFF2-40B4-BE49-F238E27FC236}">
              <a16:creationId xmlns:a16="http://schemas.microsoft.com/office/drawing/2014/main" id="{00000000-0008-0000-0A00-000034000000}"/>
            </a:ext>
          </a:extLst>
        </xdr:cNvPr>
        <xdr:cNvPicPr>
          <a:picLocks noChangeAspect="1"/>
        </xdr:cNvPicPr>
      </xdr:nvPicPr>
      <xdr:blipFill rotWithShape="1">
        <a:blip xmlns:r="http://schemas.openxmlformats.org/officeDocument/2006/relationships" r:embed="rId7"/>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title="Plan Anticorrupción y de Atención al Ciudadano">
          <a:hlinkClick xmlns:r="http://schemas.openxmlformats.org/officeDocument/2006/relationships" r:id="rId8" tooltip="Plan Anticorrupción y de Atención al Ciuadadano"/>
          <a:extLst>
            <a:ext uri="{FF2B5EF4-FFF2-40B4-BE49-F238E27FC236}">
              <a16:creationId xmlns:a16="http://schemas.microsoft.com/office/drawing/2014/main" id="{00000000-0008-0000-0A00-000035000000}"/>
            </a:ext>
          </a:extLst>
        </xdr:cNvPr>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59" name="Freeform 6">
          <a:hlinkClick xmlns:r="http://schemas.openxmlformats.org/officeDocument/2006/relationships" r:id="rId9" tooltip="Re direcciona a la hoja mapa de riesgos de corrupción  componente 6 de Plan Anticorrupción y de Atención al Ciudadano"/>
          <a:extLst>
            <a:ext uri="{FF2B5EF4-FFF2-40B4-BE49-F238E27FC236}">
              <a16:creationId xmlns:a16="http://schemas.microsoft.com/office/drawing/2014/main" id="{00000000-0008-0000-0A00-00003B000000}"/>
            </a:ext>
          </a:extLst>
        </xdr:cNvPr>
        <xdr:cNvSpPr>
          <a:spLocks/>
        </xdr:cNvSpPr>
      </xdr:nvSpPr>
      <xdr:spPr bwMode="auto">
        <a:xfrm rot="5400000" flipH="1">
          <a:off x="8204565" y="5192202"/>
          <a:ext cx="1682332" cy="1836724"/>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4" name="Freeform 6">
          <a:hlinkClick xmlns:r="http://schemas.openxmlformats.org/officeDocument/2006/relationships" r:id="rId10" tooltip="Re direcciona a la hoja estrategia conflictos de interes componente 7 de Plan Anticorrupción y de Atención al Ciudadano"/>
          <a:extLst>
            <a:ext uri="{FF2B5EF4-FFF2-40B4-BE49-F238E27FC236}">
              <a16:creationId xmlns:a16="http://schemas.microsoft.com/office/drawing/2014/main" id="{00000000-0008-0000-0A00-00002C000000}"/>
            </a:ext>
          </a:extLst>
        </xdr:cNvPr>
        <xdr:cNvSpPr>
          <a:spLocks/>
        </xdr:cNvSpPr>
      </xdr:nvSpPr>
      <xdr:spPr bwMode="auto">
        <a:xfrm rot="7600682" flipH="1">
          <a:off x="5760759" y="60882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35719</xdr:colOff>
      <xdr:row>1</xdr:row>
      <xdr:rowOff>83341</xdr:rowOff>
    </xdr:from>
    <xdr:to>
      <xdr:col>6</xdr:col>
      <xdr:colOff>54428</xdr:colOff>
      <xdr:row>4</xdr:row>
      <xdr:rowOff>95250</xdr:rowOff>
    </xdr:to>
    <xdr:sp macro="" textlink="">
      <xdr:nvSpPr>
        <xdr:cNvPr id="2" name="Rectángulo redondeado 1" descr="Componente 1 Riesgos de Corrupción del Plan Anticorrupción y de Atención al Ciudadano">
          <a:hlinkClick xmlns:r="http://schemas.openxmlformats.org/officeDocument/2006/relationships" r:id="rId1" tooltip="Componente 1 Riesgos de Corrupción del Plan Anticorrupción y de Atención al Ciudadano"/>
          <a:extLst>
            <a:ext uri="{FF2B5EF4-FFF2-40B4-BE49-F238E27FC236}">
              <a16:creationId xmlns:a16="http://schemas.microsoft.com/office/drawing/2014/main" id="{00000000-0008-0000-0200-000003000000}"/>
            </a:ext>
          </a:extLst>
        </xdr:cNvPr>
        <xdr:cNvSpPr/>
      </xdr:nvSpPr>
      <xdr:spPr>
        <a:xfrm>
          <a:off x="130969" y="273841"/>
          <a:ext cx="13429909" cy="161210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161495</xdr:colOff>
      <xdr:row>2</xdr:row>
      <xdr:rowOff>0</xdr:rowOff>
    </xdr:from>
    <xdr:to>
      <xdr:col>2</xdr:col>
      <xdr:colOff>19050</xdr:colOff>
      <xdr:row>3</xdr:row>
      <xdr:rowOff>461223</xdr:rowOff>
    </xdr:to>
    <xdr:pic macro="[3]!Hoja2.PAAC">
      <xdr:nvPicPr>
        <xdr:cNvPr id="3" name="Imagen 2" title="Inicio">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3"/>
        <a:stretch>
          <a:fillRect/>
        </a:stretch>
      </xdr:blipFill>
      <xdr:spPr>
        <a:xfrm>
          <a:off x="256745" y="428625"/>
          <a:ext cx="2210230" cy="107082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3]!Hoja2.PAAC">
      <xdr:nvPicPr>
        <xdr:cNvPr id="2" name="Imagen 1" title="Inicio">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416243" y="370047"/>
          <a:ext cx="3035617" cy="1101618"/>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descr="Componente 2 Racionalización de Trámites del Plan Anticorrupción y de Atención al Ciudadano">
          <a:hlinkClick xmlns:r="http://schemas.openxmlformats.org/officeDocument/2006/relationships" r:id="rId3" tooltip="Componente Racionalización de Tramites del Plan Anticorrupción y de Atención al Ciudadano"/>
          <a:extLst>
            <a:ext uri="{FF2B5EF4-FFF2-40B4-BE49-F238E27FC236}">
              <a16:creationId xmlns:a16="http://schemas.microsoft.com/office/drawing/2014/main" id="{00000000-0008-0000-0E00-000003000000}"/>
            </a:ext>
          </a:extLst>
        </xdr:cNvPr>
        <xdr:cNvSpPr/>
      </xdr:nvSpPr>
      <xdr:spPr>
        <a:xfrm>
          <a:off x="214789" y="298607"/>
          <a:ext cx="21244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434339</xdr:colOff>
      <xdr:row>1</xdr:row>
      <xdr:rowOff>83342</xdr:rowOff>
    </xdr:from>
    <xdr:to>
      <xdr:col>8</xdr:col>
      <xdr:colOff>0</xdr:colOff>
      <xdr:row>3</xdr:row>
      <xdr:rowOff>714375</xdr:rowOff>
    </xdr:to>
    <xdr:sp macro="" textlink="">
      <xdr:nvSpPr>
        <xdr:cNvPr id="2" name="Rectángulo redondeado 1" descr="Componente 3 Rendición de Cuentas del Plan Anticorrupción y de Atención al Ciudadano">
          <a:hlinkClick xmlns:r="http://schemas.openxmlformats.org/officeDocument/2006/relationships" r:id="rId1" tooltip="Componente 3 Redición de Cuentas  del Plan Anticorrupción y de Atención al Ciudadano"/>
          <a:extLst>
            <a:ext uri="{FF2B5EF4-FFF2-40B4-BE49-F238E27FC236}">
              <a16:creationId xmlns:a16="http://schemas.microsoft.com/office/drawing/2014/main" id="{00000000-0008-0000-0400-000003000000}"/>
            </a:ext>
          </a:extLst>
        </xdr:cNvPr>
        <xdr:cNvSpPr/>
      </xdr:nvSpPr>
      <xdr:spPr>
        <a:xfrm>
          <a:off x="529589" y="273842"/>
          <a:ext cx="11319511" cy="16311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57151</xdr:colOff>
      <xdr:row>2</xdr:row>
      <xdr:rowOff>218695</xdr:rowOff>
    </xdr:from>
    <xdr:to>
      <xdr:col>3</xdr:col>
      <xdr:colOff>177656</xdr:colOff>
      <xdr:row>3</xdr:row>
      <xdr:rowOff>228600</xdr:rowOff>
    </xdr:to>
    <xdr:pic macro="[3]!Hoja2.PAAC">
      <xdr:nvPicPr>
        <xdr:cNvPr id="3" name="Imagen 2" title="Inicio">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3"/>
        <a:stretch>
          <a:fillRect/>
        </a:stretch>
      </xdr:blipFill>
      <xdr:spPr>
        <a:xfrm>
          <a:off x="628651" y="647320"/>
          <a:ext cx="2092180" cy="77190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44824</xdr:colOff>
      <xdr:row>1</xdr:row>
      <xdr:rowOff>83342</xdr:rowOff>
    </xdr:from>
    <xdr:to>
      <xdr:col>7</xdr:col>
      <xdr:colOff>2571750</xdr:colOff>
      <xdr:row>4</xdr:row>
      <xdr:rowOff>0</xdr:rowOff>
    </xdr:to>
    <xdr:sp macro="" textlink="">
      <xdr:nvSpPr>
        <xdr:cNvPr id="2" name="Rectángulo redondeado 1" descr="Componente 4 Mecanismos para Mejorar la Atención al Ciudadano  Plan Anticorrupción y de Atención al Ciudadano">
          <a:hlinkClick xmlns:r="http://schemas.openxmlformats.org/officeDocument/2006/relationships" r:id="rId1" tooltip="Componente 4 Mecanismos para mejorar la atención al ciudadano  del Plan Anticorrupción y de Atención al Ciudadano"/>
          <a:extLst>
            <a:ext uri="{FF2B5EF4-FFF2-40B4-BE49-F238E27FC236}">
              <a16:creationId xmlns:a16="http://schemas.microsoft.com/office/drawing/2014/main" id="{00000000-0008-0000-0500-000003000000}"/>
            </a:ext>
          </a:extLst>
        </xdr:cNvPr>
        <xdr:cNvSpPr/>
      </xdr:nvSpPr>
      <xdr:spPr>
        <a:xfrm>
          <a:off x="886199" y="273842"/>
          <a:ext cx="14004551" cy="13136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336177</xdr:colOff>
      <xdr:row>1</xdr:row>
      <xdr:rowOff>190500</xdr:rowOff>
    </xdr:from>
    <xdr:to>
      <xdr:col>3</xdr:col>
      <xdr:colOff>178612</xdr:colOff>
      <xdr:row>3</xdr:row>
      <xdr:rowOff>248933</xdr:rowOff>
    </xdr:to>
    <xdr:pic macro="[3]!Hoja2.PAAC">
      <xdr:nvPicPr>
        <xdr:cNvPr id="3" name="Imagen 2" title="Inicio">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3"/>
        <a:stretch>
          <a:fillRect/>
        </a:stretch>
      </xdr:blipFill>
      <xdr:spPr>
        <a:xfrm>
          <a:off x="1176618" y="381000"/>
          <a:ext cx="2800788" cy="103334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424339</xdr:colOff>
      <xdr:row>0</xdr:row>
      <xdr:rowOff>97685</xdr:rowOff>
    </xdr:from>
    <xdr:to>
      <xdr:col>8</xdr:col>
      <xdr:colOff>1905000</xdr:colOff>
      <xdr:row>3</xdr:row>
      <xdr:rowOff>376293</xdr:rowOff>
    </xdr:to>
    <xdr:sp macro="" textlink="">
      <xdr:nvSpPr>
        <xdr:cNvPr id="2" name="Rectángulo redondeado 1" descr="Componente 5  Transparencia y acceso a la información del Plan Anticorrupción y de Atención al Ciudadano">
          <a:hlinkClick xmlns:r="http://schemas.openxmlformats.org/officeDocument/2006/relationships" r:id="rId1" tooltip="Componente 5 transparenia y acceso a la información  del Plan Anticorrupción y de Atención al Ciudadano"/>
          <a:extLst>
            <a:ext uri="{FF2B5EF4-FFF2-40B4-BE49-F238E27FC236}">
              <a16:creationId xmlns:a16="http://schemas.microsoft.com/office/drawing/2014/main" id="{00000000-0008-0000-0600-000005000000}"/>
            </a:ext>
          </a:extLst>
        </xdr:cNvPr>
        <xdr:cNvSpPr/>
      </xdr:nvSpPr>
      <xdr:spPr>
        <a:xfrm>
          <a:off x="519589" y="97685"/>
          <a:ext cx="16958786" cy="13581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392206</xdr:colOff>
      <xdr:row>1</xdr:row>
      <xdr:rowOff>67235</xdr:rowOff>
    </xdr:from>
    <xdr:to>
      <xdr:col>4</xdr:col>
      <xdr:colOff>32935</xdr:colOff>
      <xdr:row>3</xdr:row>
      <xdr:rowOff>215316</xdr:rowOff>
    </xdr:to>
    <xdr:pic macro="[3]!Hoja2.PAAC">
      <xdr:nvPicPr>
        <xdr:cNvPr id="3" name="Imagen 2" title="Inicio">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3"/>
        <a:stretch>
          <a:fillRect/>
        </a:stretch>
      </xdr:blipFill>
      <xdr:spPr>
        <a:xfrm>
          <a:off x="941294" y="257735"/>
          <a:ext cx="2800788" cy="103334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394608</xdr:colOff>
      <xdr:row>0</xdr:row>
      <xdr:rowOff>122465</xdr:rowOff>
    </xdr:from>
    <xdr:to>
      <xdr:col>2</xdr:col>
      <xdr:colOff>1426468</xdr:colOff>
      <xdr:row>3</xdr:row>
      <xdr:rowOff>597916</xdr:rowOff>
    </xdr:to>
    <xdr:pic macro="[3]!Hoja2.PAAC">
      <xdr:nvPicPr>
        <xdr:cNvPr id="3" name="Imagen 2" title="Inicio">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394608" y="122465"/>
          <a:ext cx="3889360" cy="138713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56029</xdr:colOff>
      <xdr:row>0</xdr:row>
      <xdr:rowOff>89647</xdr:rowOff>
    </xdr:from>
    <xdr:to>
      <xdr:col>6</xdr:col>
      <xdr:colOff>33618</xdr:colOff>
      <xdr:row>2</xdr:row>
      <xdr:rowOff>145677</xdr:rowOff>
    </xdr:to>
    <xdr:sp macro="" textlink="">
      <xdr:nvSpPr>
        <xdr:cNvPr id="2" name="Rectángulo redondeado 4" descr="Componente 6  Estrategia para la Gestión de Conflictos de Interes  del Plan Anticorrupción y de Atención al Ciudadano">
          <a:hlinkClick xmlns:r="http://schemas.openxmlformats.org/officeDocument/2006/relationships" r:id="rId1" tooltip="Componente 6 Estrategia para la gestión de conflictos de interes  del Plan Anticorrupción y de Atención al Ciudadano"/>
          <a:extLst>
            <a:ext uri="{FF2B5EF4-FFF2-40B4-BE49-F238E27FC236}">
              <a16:creationId xmlns:a16="http://schemas.microsoft.com/office/drawing/2014/main" id="{8F6AEB80-EB7E-4C89-A8D5-D3BAE73036DB}"/>
            </a:ext>
          </a:extLst>
        </xdr:cNvPr>
        <xdr:cNvSpPr/>
      </xdr:nvSpPr>
      <xdr:spPr>
        <a:xfrm>
          <a:off x="332254" y="89647"/>
          <a:ext cx="13941239" cy="80850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224119</xdr:colOff>
      <xdr:row>0</xdr:row>
      <xdr:rowOff>358588</xdr:rowOff>
    </xdr:from>
    <xdr:to>
      <xdr:col>1</xdr:col>
      <xdr:colOff>2093583</xdr:colOff>
      <xdr:row>1</xdr:row>
      <xdr:rowOff>605117</xdr:rowOff>
    </xdr:to>
    <xdr:pic macro="[3]!Hoja2.PAAC">
      <xdr:nvPicPr>
        <xdr:cNvPr id="3" name="Imagen 2" title="Inicio">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3"/>
        <a:stretch>
          <a:fillRect/>
        </a:stretch>
      </xdr:blipFill>
      <xdr:spPr>
        <a:xfrm>
          <a:off x="504266" y="358588"/>
          <a:ext cx="1869464" cy="7507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360218</xdr:colOff>
      <xdr:row>0</xdr:row>
      <xdr:rowOff>142875</xdr:rowOff>
    </xdr:from>
    <xdr:to>
      <xdr:col>10</xdr:col>
      <xdr:colOff>1939637</xdr:colOff>
      <xdr:row>12</xdr:row>
      <xdr:rowOff>59532</xdr:rowOff>
    </xdr:to>
    <xdr:sp macro="" textlink="">
      <xdr:nvSpPr>
        <xdr:cNvPr id="5" name="Rectángulo redondeado 4" title="Plan de Acción Anual por Área , Coordinaciones y programas de Investigación Invemar">
          <a:hlinkClick xmlns:r="http://schemas.openxmlformats.org/officeDocument/2006/relationships" r:id="rId1" tooltip="Plan de Acción Anual por Área , Cordinaciones y Programas de Investigación Invemar"/>
          <a:extLst>
            <a:ext uri="{FF2B5EF4-FFF2-40B4-BE49-F238E27FC236}">
              <a16:creationId xmlns:a16="http://schemas.microsoft.com/office/drawing/2014/main" id="{00000000-0008-0000-0100-000005000000}"/>
            </a:ext>
          </a:extLst>
        </xdr:cNvPr>
        <xdr:cNvSpPr/>
      </xdr:nvSpPr>
      <xdr:spPr>
        <a:xfrm>
          <a:off x="457200" y="142875"/>
          <a:ext cx="23843673" cy="2077966"/>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12</xdr:row>
      <xdr:rowOff>56492</xdr:rowOff>
    </xdr:to>
    <xdr:pic macro="[0]!Hoja17.Integración_PAA">
      <xdr:nvPicPr>
        <xdr:cNvPr id="7" name="Imagen 6"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3"/>
        <a:srcRect l="4961"/>
        <a:stretch/>
      </xdr:blipFill>
      <xdr:spPr>
        <a:xfrm>
          <a:off x="583407" y="195262"/>
          <a:ext cx="1771765" cy="202340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title="Inicio">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11</xdr:col>
      <xdr:colOff>190499</xdr:colOff>
      <xdr:row>12</xdr:row>
      <xdr:rowOff>95250</xdr:rowOff>
    </xdr:to>
    <xdr:sp macro="" textlink="">
      <xdr:nvSpPr>
        <xdr:cNvPr id="4" name="Rectángulo redondeado 3" title="Plan Estratégico de las Tecnologías y Comunicaciones - PETI">
          <a:hlinkClick xmlns:r="http://schemas.openxmlformats.org/officeDocument/2006/relationships" r:id="rId3" tooltip="Plan Estratégico de las tecnologías y comunicaciones - PETI"/>
          <a:extLst>
            <a:ext uri="{FF2B5EF4-FFF2-40B4-BE49-F238E27FC236}">
              <a16:creationId xmlns:a16="http://schemas.microsoft.com/office/drawing/2014/main" id="{00000000-0008-0000-1200-000004000000}"/>
            </a:ext>
          </a:extLst>
        </xdr:cNvPr>
        <xdr:cNvSpPr/>
      </xdr:nvSpPr>
      <xdr:spPr>
        <a:xfrm>
          <a:off x="154782" y="178593"/>
          <a:ext cx="1634728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title="Inicio">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3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title="Plan de Austeridad y Gestión Ambiental ">
          <a:hlinkClick xmlns:r="http://schemas.openxmlformats.org/officeDocument/2006/relationships" r:id="rId3" tooltip="Plan de Austeridad y gestión Ambiental"/>
          <a:extLst>
            <a:ext uri="{FF2B5EF4-FFF2-40B4-BE49-F238E27FC236}">
              <a16:creationId xmlns:a16="http://schemas.microsoft.com/office/drawing/2014/main" id="{00000000-0008-0000-13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title="Plan de Seguridad y Privacidad de la Información">
          <a:hlinkClick xmlns:r="http://schemas.openxmlformats.org/officeDocument/2006/relationships" r:id="rId3" tooltip="Plan de Seguridad y Privacidad de la Información"/>
          <a:extLst>
            <a:ext uri="{FF2B5EF4-FFF2-40B4-BE49-F238E27FC236}">
              <a16:creationId xmlns:a16="http://schemas.microsoft.com/office/drawing/2014/main" id="{00000000-0008-0000-1400-000005000000}"/>
            </a:ext>
          </a:extLst>
        </xdr:cNvPr>
        <xdr:cNvSpPr/>
      </xdr:nvSpPr>
      <xdr:spPr>
        <a:xfrm>
          <a:off x="238125" y="130969"/>
          <a:ext cx="13896975"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354807</xdr:colOff>
      <xdr:row>0</xdr:row>
      <xdr:rowOff>152400</xdr:rowOff>
    </xdr:from>
    <xdr:to>
      <xdr:col>1</xdr:col>
      <xdr:colOff>1442170</xdr:colOff>
      <xdr:row>8</xdr:row>
      <xdr:rowOff>54172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500-000002000000}"/>
            </a:ext>
          </a:extLst>
        </xdr:cNvPr>
        <xdr:cNvPicPr>
          <a:picLocks noChangeAspect="1"/>
        </xdr:cNvPicPr>
      </xdr:nvPicPr>
      <xdr:blipFill rotWithShape="1">
        <a:blip xmlns:r="http://schemas.openxmlformats.org/officeDocument/2006/relationships" r:embed="rId2"/>
        <a:srcRect l="4961"/>
        <a:stretch/>
      </xdr:blipFill>
      <xdr:spPr>
        <a:xfrm>
          <a:off x="453867" y="152400"/>
          <a:ext cx="1087363" cy="1273372"/>
        </a:xfrm>
        <a:prstGeom prst="rect">
          <a:avLst/>
        </a:prstGeom>
      </xdr:spPr>
    </xdr:pic>
    <xdr:clientData/>
  </xdr:twoCellAnchor>
  <xdr:twoCellAnchor>
    <xdr:from>
      <xdr:col>1</xdr:col>
      <xdr:colOff>214313</xdr:colOff>
      <xdr:row>0</xdr:row>
      <xdr:rowOff>0</xdr:rowOff>
    </xdr:from>
    <xdr:to>
      <xdr:col>8</xdr:col>
      <xdr:colOff>1262063</xdr:colOff>
      <xdr:row>7</xdr:row>
      <xdr:rowOff>91282</xdr:rowOff>
    </xdr:to>
    <xdr:sp macro="" textlink="">
      <xdr:nvSpPr>
        <xdr:cNvPr id="3" name="Rectángulo redondeado 2" title="Plan de Gobierno Digital">
          <a:hlinkClick xmlns:r="http://schemas.openxmlformats.org/officeDocument/2006/relationships" r:id="rId3" tooltip="Plan de Gobierno Digital"/>
          <a:extLst>
            <a:ext uri="{FF2B5EF4-FFF2-40B4-BE49-F238E27FC236}">
              <a16:creationId xmlns:a16="http://schemas.microsoft.com/office/drawing/2014/main" id="{00000000-0008-0000-1500-000003000000}"/>
            </a:ext>
          </a:extLst>
        </xdr:cNvPr>
        <xdr:cNvSpPr/>
      </xdr:nvSpPr>
      <xdr:spPr>
        <a:xfrm>
          <a:off x="309563" y="0"/>
          <a:ext cx="12477750" cy="132953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D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D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title="Plan Institucional de Archivos - PINAR">
          <a:hlinkClick xmlns:r="http://schemas.openxmlformats.org/officeDocument/2006/relationships" r:id="rId1" tooltip="Plan Insttucional de Archivos - PINAR"/>
          <a:extLst>
            <a:ext uri="{FF2B5EF4-FFF2-40B4-BE49-F238E27FC236}">
              <a16:creationId xmlns:a16="http://schemas.microsoft.com/office/drawing/2014/main" id="{00000000-0008-0000-02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title="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title="Informe de Actividades ">
          <a:hlinkClick xmlns:r="http://schemas.openxmlformats.org/officeDocument/2006/relationships" r:id="rId1" tooltip="Informe de Actividades"/>
          <a:extLst>
            <a:ext uri="{FF2B5EF4-FFF2-40B4-BE49-F238E27FC236}">
              <a16:creationId xmlns:a16="http://schemas.microsoft.com/office/drawing/2014/main" id="{00000000-0008-0000-03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title="Plan de Participación Ciudadana ">
          <a:hlinkClick xmlns:r="http://schemas.openxmlformats.org/officeDocument/2006/relationships" r:id="rId1" tooltip="Plan de Participación Ciudadana"/>
          <a:extLst>
            <a:ext uri="{FF2B5EF4-FFF2-40B4-BE49-F238E27FC236}">
              <a16:creationId xmlns:a16="http://schemas.microsoft.com/office/drawing/2014/main" id="{00000000-0008-0000-04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title="Hoja 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5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2023</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title="Item 2">
          <a:hlinkClick xmlns:r="http://schemas.openxmlformats.org/officeDocument/2006/relationships" r:id="rId1"/>
          <a:extLst>
            <a:ext uri="{FF2B5EF4-FFF2-40B4-BE49-F238E27FC236}">
              <a16:creationId xmlns:a16="http://schemas.microsoft.com/office/drawing/2014/main" id="{00000000-0008-0000-0500-000017000000}"/>
            </a:ext>
          </a:extLst>
        </xdr:cNvPr>
        <xdr:cNvGrpSpPr/>
      </xdr:nvGrpSpPr>
      <xdr:grpSpPr>
        <a:xfrm rot="19135110">
          <a:off x="4361992" y="5647909"/>
          <a:ext cx="1924816" cy="1858690"/>
          <a:chOff x="2405032" y="5891468"/>
          <a:chExt cx="1924816" cy="1858690"/>
        </a:xfrm>
      </xdr:grpSpPr>
      <xdr:sp macro="[0]!Hoja14.PSST" textlink="">
        <xdr:nvSpPr>
          <xdr:cNvPr id="24" name="Freeform 16">
            <a:hlinkClick xmlns:r="http://schemas.openxmlformats.org/officeDocument/2006/relationships" r:id="rId1"/>
            <a:extLst>
              <a:ext uri="{FF2B5EF4-FFF2-40B4-BE49-F238E27FC236}">
                <a16:creationId xmlns:a16="http://schemas.microsoft.com/office/drawing/2014/main" id="{00000000-0008-0000-05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5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5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5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5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tooltip="Redirecciona a la hoja Plan de Trabajo Anual en Seguridad y Salud en el Trabajo"/>
                <a:extLst>
                  <a:ext uri="{FF2B5EF4-FFF2-40B4-BE49-F238E27FC236}">
                    <a16:creationId xmlns:a16="http://schemas.microsoft.com/office/drawing/2014/main" id="{00000000-0008-0000-05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5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title="Item 4">
          <a:hlinkClick xmlns:r="http://schemas.openxmlformats.org/officeDocument/2006/relationships" r:id="rId2" tooltip="Redirecciona a la hoja Plan Institucional de Capacitación"/>
          <a:extLst>
            <a:ext uri="{FF2B5EF4-FFF2-40B4-BE49-F238E27FC236}">
              <a16:creationId xmlns:a16="http://schemas.microsoft.com/office/drawing/2014/main" id="{00000000-0008-0000-0500-00001F000000}"/>
            </a:ext>
          </a:extLst>
        </xdr:cNvPr>
        <xdr:cNvGrpSpPr/>
      </xdr:nvGrpSpPr>
      <xdr:grpSpPr>
        <a:xfrm rot="21424233">
          <a:off x="6602336" y="3430285"/>
          <a:ext cx="1790554" cy="1972790"/>
          <a:chOff x="7358860" y="4367091"/>
          <a:chExt cx="1790554" cy="1972790"/>
        </a:xfrm>
      </xdr:grpSpPr>
      <xdr:grpSp>
        <xdr:nvGrpSpPr>
          <xdr:cNvPr id="32" name="Grupo 31">
            <a:extLst>
              <a:ext uri="{FF2B5EF4-FFF2-40B4-BE49-F238E27FC236}">
                <a16:creationId xmlns:a16="http://schemas.microsoft.com/office/drawing/2014/main" id="{00000000-0008-0000-05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5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5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5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5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tooltip="Redirecciona a la hoja Plan Institucional de Capacitación"/>
              <a:extLst>
                <a:ext uri="{FF2B5EF4-FFF2-40B4-BE49-F238E27FC236}">
                  <a16:creationId xmlns:a16="http://schemas.microsoft.com/office/drawing/2014/main" id="{00000000-0008-0000-05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5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title="Item 3">
          <a:hlinkClick xmlns:r="http://schemas.openxmlformats.org/officeDocument/2006/relationships" r:id="rId4"/>
          <a:extLst>
            <a:ext uri="{FF2B5EF4-FFF2-40B4-BE49-F238E27FC236}">
              <a16:creationId xmlns:a16="http://schemas.microsoft.com/office/drawing/2014/main" id="{00000000-0008-0000-0500-000027000000}"/>
            </a:ext>
          </a:extLst>
        </xdr:cNvPr>
        <xdr:cNvGrpSpPr/>
      </xdr:nvGrpSpPr>
      <xdr:grpSpPr>
        <a:xfrm rot="21452275">
          <a:off x="5959279" y="4989333"/>
          <a:ext cx="1922502" cy="1869896"/>
          <a:chOff x="6642407" y="5891468"/>
          <a:chExt cx="1922502" cy="1858690"/>
        </a:xfrm>
      </xdr:grpSpPr>
      <xdr:grpSp>
        <xdr:nvGrpSpPr>
          <xdr:cNvPr id="40" name="Grupo 39">
            <a:extLst>
              <a:ext uri="{FF2B5EF4-FFF2-40B4-BE49-F238E27FC236}">
                <a16:creationId xmlns:a16="http://schemas.microsoft.com/office/drawing/2014/main" id="{00000000-0008-0000-05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5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5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5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5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tooltip="Redirecciona a la hoja Plan de Incentivos Institucionales"/>
              <a:extLst>
                <a:ext uri="{FF2B5EF4-FFF2-40B4-BE49-F238E27FC236}">
                  <a16:creationId xmlns:a16="http://schemas.microsoft.com/office/drawing/2014/main" id="{00000000-0008-0000-05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5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5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1</xdr:col>
      <xdr:colOff>1</xdr:colOff>
      <xdr:row>0</xdr:row>
      <xdr:rowOff>100853</xdr:rowOff>
    </xdr:from>
    <xdr:to>
      <xdr:col>18</xdr:col>
      <xdr:colOff>640774</xdr:colOff>
      <xdr:row>11</xdr:row>
      <xdr:rowOff>172291</xdr:rowOff>
    </xdr:to>
    <xdr:sp macro="" textlink="">
      <xdr:nvSpPr>
        <xdr:cNvPr id="50" name="Rectángulo redondeado 49" title="Plan Institucional de Capacitación , Incentivos y SSTA">
          <a:hlinkClick xmlns:r="http://schemas.openxmlformats.org/officeDocument/2006/relationships" r:id="rId2" tooltip="Plan Institucional de Capacitación , Incentivos y SSTA"/>
          <a:extLst>
            <a:ext uri="{FF2B5EF4-FFF2-40B4-BE49-F238E27FC236}">
              <a16:creationId xmlns:a16="http://schemas.microsoft.com/office/drawing/2014/main" id="{00000000-0008-0000-0500-000032000000}"/>
            </a:ext>
          </a:extLst>
        </xdr:cNvPr>
        <xdr:cNvSpPr/>
      </xdr:nvSpPr>
      <xdr:spPr>
        <a:xfrm>
          <a:off x="129887" y="100853"/>
          <a:ext cx="1421822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11</xdr:row>
      <xdr:rowOff>126831</xdr:rowOff>
    </xdr:to>
    <xdr:pic macro="[0]!Hoja17.Integración_PAA">
      <xdr:nvPicPr>
        <xdr:cNvPr id="48" name="Imagen 47" title="Hoja Integración">
          <a:hlinkClick xmlns:r="http://schemas.openxmlformats.org/officeDocument/2006/relationships" r:id="rId5"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11</xdr:row>
      <xdr:rowOff>87032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250031" y="178593"/>
          <a:ext cx="1769271" cy="1872970"/>
        </a:xfrm>
        <a:prstGeom prst="rect">
          <a:avLst/>
        </a:prstGeom>
      </xdr:spPr>
    </xdr:pic>
    <xdr:clientData/>
  </xdr:twoCellAnchor>
  <xdr:twoCellAnchor>
    <xdr:from>
      <xdr:col>0</xdr:col>
      <xdr:colOff>71436</xdr:colOff>
      <xdr:row>0</xdr:row>
      <xdr:rowOff>130972</xdr:rowOff>
    </xdr:from>
    <xdr:to>
      <xdr:col>5</xdr:col>
      <xdr:colOff>23811</xdr:colOff>
      <xdr:row>12</xdr:row>
      <xdr:rowOff>47629</xdr:rowOff>
    </xdr:to>
    <xdr:sp macro="" textlink="">
      <xdr:nvSpPr>
        <xdr:cNvPr id="3" name="Rectángulo redondeado 2" title="Plan Institucional de Capacitación - PIC">
          <a:hlinkClick xmlns:r="http://schemas.openxmlformats.org/officeDocument/2006/relationships" r:id="rId1" tooltip="Plan Institucional de Capacitación - PIC"/>
          <a:extLst>
            <a:ext uri="{FF2B5EF4-FFF2-40B4-BE49-F238E27FC236}">
              <a16:creationId xmlns:a16="http://schemas.microsoft.com/office/drawing/2014/main" id="{00000000-0008-0000-0800-000006000000}"/>
            </a:ext>
          </a:extLst>
        </xdr:cNvPr>
        <xdr:cNvSpPr/>
      </xdr:nvSpPr>
      <xdr:spPr>
        <a:xfrm>
          <a:off x="71436" y="130972"/>
          <a:ext cx="18526125" cy="22502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1</xdr:col>
      <xdr:colOff>47626</xdr:colOff>
      <xdr:row>0</xdr:row>
      <xdr:rowOff>142878</xdr:rowOff>
    </xdr:from>
    <xdr:to>
      <xdr:col>11</xdr:col>
      <xdr:colOff>533400</xdr:colOff>
      <xdr:row>12</xdr:row>
      <xdr:rowOff>59535</xdr:rowOff>
    </xdr:to>
    <xdr:sp macro="" textlink="">
      <xdr:nvSpPr>
        <xdr:cNvPr id="6" name="Rectángulo redondeado 5" title="Plan de Estímulos y Beneficios ">
          <a:hlinkClick xmlns:r="http://schemas.openxmlformats.org/officeDocument/2006/relationships" r:id="rId3" tooltip="Plan de Estímulos y Beneficios"/>
          <a:extLst>
            <a:ext uri="{FF2B5EF4-FFF2-40B4-BE49-F238E27FC236}">
              <a16:creationId xmlns:a16="http://schemas.microsoft.com/office/drawing/2014/main" id="{00000000-0008-0000-0800-000006000000}"/>
            </a:ext>
          </a:extLst>
        </xdr:cNvPr>
        <xdr:cNvSpPr/>
      </xdr:nvSpPr>
      <xdr:spPr>
        <a:xfrm>
          <a:off x="142876" y="142878"/>
          <a:ext cx="15278099"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190501</xdr:colOff>
      <xdr:row>1</xdr:row>
      <xdr:rowOff>59532</xdr:rowOff>
    </xdr:from>
    <xdr:to>
      <xdr:col>2</xdr:col>
      <xdr:colOff>144559</xdr:colOff>
      <xdr:row>12</xdr:row>
      <xdr:rowOff>5277</xdr:rowOff>
    </xdr:to>
    <xdr:pic macro="[0]!Hoja17.Integración_PAA">
      <xdr:nvPicPr>
        <xdr:cNvPr id="5" name="Imagen 4"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900-000005000000}"/>
            </a:ext>
          </a:extLst>
        </xdr:cNvPr>
        <xdr:cNvPicPr>
          <a:picLocks noChangeAspect="1"/>
        </xdr:cNvPicPr>
      </xdr:nvPicPr>
      <xdr:blipFill rotWithShape="1">
        <a:blip xmlns:r="http://schemas.openxmlformats.org/officeDocument/2006/relationships" r:embed="rId2"/>
        <a:srcRect l="4961"/>
        <a:stretch/>
      </xdr:blipFill>
      <xdr:spPr>
        <a:xfrm>
          <a:off x="285751" y="226220"/>
          <a:ext cx="1774033" cy="1977745"/>
        </a:xfrm>
        <a:prstGeom prst="rect">
          <a:avLst/>
        </a:prstGeom>
      </xdr:spPr>
    </xdr:pic>
    <xdr:clientData/>
  </xdr:twoCellAnchor>
  <xdr:twoCellAnchor>
    <xdr:from>
      <xdr:col>0</xdr:col>
      <xdr:colOff>-5238032</xdr:colOff>
      <xdr:row>0</xdr:row>
      <xdr:rowOff>123032</xdr:rowOff>
    </xdr:from>
    <xdr:to>
      <xdr:col>24</xdr:col>
      <xdr:colOff>642220</xdr:colOff>
      <xdr:row>12</xdr:row>
      <xdr:rowOff>39689</xdr:rowOff>
    </xdr:to>
    <xdr:sp macro="" textlink="">
      <xdr:nvSpPr>
        <xdr:cNvPr id="6" name="Rectángulo redondeado 5" title="Plan de Seguridad, Salud en el Trabajo y Ambiente">
          <a:hlinkClick xmlns:r="http://schemas.openxmlformats.org/officeDocument/2006/relationships" r:id="rId3" tooltip="Plan de Seguridad, Salud en el Trabajo y Ambiente"/>
          <a:extLst>
            <a:ext uri="{FF2B5EF4-FFF2-40B4-BE49-F238E27FC236}">
              <a16:creationId xmlns:a16="http://schemas.microsoft.com/office/drawing/2014/main" id="{00000000-0008-0000-0900-000006000000}"/>
            </a:ext>
          </a:extLst>
        </xdr:cNvPr>
        <xdr:cNvSpPr/>
      </xdr:nvSpPr>
      <xdr:spPr>
        <a:xfrm>
          <a:off x="-5238032" y="123032"/>
          <a:ext cx="22072752" cy="21074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ria.herrera/Downloads/DT-GH-PL-06%20PLAN%20DE%20TRABAJO%20ANUAL%202021%20PG-CAP.%20REVISADO%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trabajo"/>
      <sheetName val="Indicador PTA Semanal"/>
      <sheetName val="Seguridad Vial"/>
      <sheetName val="Trabajo en Alturas"/>
      <sheetName val="Orden y Aseo"/>
      <sheetName val="Sustancias quimicas"/>
      <sheetName val="PVE Musculoesqueletico"/>
      <sheetName val="Tareas de alto riesgo - Planta"/>
      <sheetName val="PVE Auditivo"/>
      <sheetName val="PVE Visual"/>
      <sheetName val="PVE Psicosocial"/>
      <sheetName val="Salud Publica"/>
      <sheetName val="No alcohol, no droga, no tabaco"/>
      <sheetName val="Atencion de emergencias"/>
      <sheetName val="Ambiental"/>
      <sheetName val="Programa Capacitación"/>
      <sheetName val="PVE CV y EVS"/>
      <sheetName val="Inspecciones"/>
      <sheetName val="Desempeños PVE y PG"/>
      <sheetName val="Control Cambio Plan trabajo"/>
      <sheetName val="Control Cambios PG's"/>
      <sheetName val="Control Cambios PVE´s"/>
      <sheetName val="Control Cambios PG Ambiental"/>
      <sheetName val="Control de Cambios PG Capa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3"/>
  <sheetViews>
    <sheetView topLeftCell="A22" workbookViewId="0">
      <selection activeCell="B59" sqref="B59"/>
    </sheetView>
  </sheetViews>
  <sheetFormatPr baseColWidth="10" defaultRowHeight="15"/>
  <cols>
    <col min="2" max="2" width="50.85546875" bestFit="1" customWidth="1"/>
  </cols>
  <sheetData>
    <row r="3" spans="2:2">
      <c r="B3" t="s">
        <v>415</v>
      </c>
    </row>
    <row r="4" spans="2:2">
      <c r="B4" s="118" t="s">
        <v>404</v>
      </c>
    </row>
    <row r="5" spans="2:2">
      <c r="B5" s="118" t="s">
        <v>400</v>
      </c>
    </row>
    <row r="6" spans="2:2">
      <c r="B6" s="118" t="s">
        <v>396</v>
      </c>
    </row>
    <row r="7" spans="2:2">
      <c r="B7" s="118" t="s">
        <v>401</v>
      </c>
    </row>
    <row r="8" spans="2:2">
      <c r="B8" s="118" t="s">
        <v>403</v>
      </c>
    </row>
    <row r="9" spans="2:2">
      <c r="B9" s="118" t="s">
        <v>402</v>
      </c>
    </row>
    <row r="10" spans="2:2">
      <c r="B10" s="118" t="s">
        <v>397</v>
      </c>
    </row>
    <row r="11" spans="2:2">
      <c r="B11" s="118" t="s">
        <v>405</v>
      </c>
    </row>
    <row r="12" spans="2:2">
      <c r="B12" s="118" t="s">
        <v>398</v>
      </c>
    </row>
    <row r="13" spans="2:2">
      <c r="B13" s="118" t="s">
        <v>399</v>
      </c>
    </row>
    <row r="14" spans="2:2">
      <c r="B14" s="118" t="s">
        <v>407</v>
      </c>
    </row>
    <row r="15" spans="2:2">
      <c r="B15" s="118" t="s">
        <v>408</v>
      </c>
    </row>
    <row r="16" spans="2:2">
      <c r="B16" s="118" t="s">
        <v>394</v>
      </c>
    </row>
    <row r="17" spans="1:2">
      <c r="B17" s="118" t="s">
        <v>392</v>
      </c>
    </row>
    <row r="18" spans="1:2">
      <c r="B18" s="118" t="s">
        <v>393</v>
      </c>
    </row>
    <row r="19" spans="1:2">
      <c r="B19" s="118" t="s">
        <v>395</v>
      </c>
    </row>
    <row r="20" spans="1:2">
      <c r="B20" s="118" t="s">
        <v>406</v>
      </c>
    </row>
    <row r="21" spans="1:2">
      <c r="B21" s="118" t="s">
        <v>411</v>
      </c>
    </row>
    <row r="22" spans="1:2">
      <c r="B22" s="118" t="s">
        <v>410</v>
      </c>
    </row>
    <row r="23" spans="1:2">
      <c r="B23" s="118" t="s">
        <v>412</v>
      </c>
    </row>
    <row r="24" spans="1:2">
      <c r="B24" s="118" t="s">
        <v>341</v>
      </c>
    </row>
    <row r="25" spans="1:2">
      <c r="B25" s="118" t="s">
        <v>416</v>
      </c>
    </row>
    <row r="26" spans="1:2" ht="15" customHeight="1">
      <c r="B26" s="118" t="s">
        <v>409</v>
      </c>
    </row>
    <row r="27" spans="1:2" ht="15" customHeight="1"/>
    <row r="28" spans="1:2" ht="15" customHeight="1"/>
    <row r="29" spans="1:2" ht="15" customHeight="1">
      <c r="A29" t="s">
        <v>414</v>
      </c>
      <c r="B29" t="s">
        <v>417</v>
      </c>
    </row>
    <row r="30" spans="1:2">
      <c r="B30" s="119" t="s">
        <v>418</v>
      </c>
    </row>
    <row r="31" spans="1:2">
      <c r="B31" s="120" t="s">
        <v>419</v>
      </c>
    </row>
    <row r="32" spans="1:2">
      <c r="B32" s="120" t="s">
        <v>420</v>
      </c>
    </row>
    <row r="33" spans="2:2">
      <c r="B33" s="120" t="s">
        <v>421</v>
      </c>
    </row>
    <row r="34" spans="2:2">
      <c r="B34" s="120" t="s">
        <v>422</v>
      </c>
    </row>
    <row r="35" spans="2:2">
      <c r="B35" s="120" t="s">
        <v>423</v>
      </c>
    </row>
    <row r="36" spans="2:2">
      <c r="B36" s="120" t="s">
        <v>424</v>
      </c>
    </row>
    <row r="37" spans="2:2">
      <c r="B37" s="120" t="s">
        <v>425</v>
      </c>
    </row>
    <row r="38" spans="2:2">
      <c r="B38" s="120" t="s">
        <v>426</v>
      </c>
    </row>
    <row r="39" spans="2:2">
      <c r="B39" s="120" t="s">
        <v>427</v>
      </c>
    </row>
    <row r="40" spans="2:2">
      <c r="B40" s="120" t="s">
        <v>428</v>
      </c>
    </row>
    <row r="41" spans="2:2">
      <c r="B41" s="120" t="s">
        <v>430</v>
      </c>
    </row>
    <row r="42" spans="2:2">
      <c r="B42" s="120" t="s">
        <v>431</v>
      </c>
    </row>
    <row r="48" spans="2:2">
      <c r="B48" t="s">
        <v>435</v>
      </c>
    </row>
    <row r="49" spans="2:2">
      <c r="B49" t="s">
        <v>432</v>
      </c>
    </row>
    <row r="50" spans="2:2">
      <c r="B50" t="s">
        <v>433</v>
      </c>
    </row>
    <row r="51" spans="2:2">
      <c r="B51" t="s">
        <v>436</v>
      </c>
    </row>
    <row r="52" spans="2:2">
      <c r="B52" t="s">
        <v>434</v>
      </c>
    </row>
    <row r="53" spans="2:2">
      <c r="B53" t="s">
        <v>438</v>
      </c>
    </row>
  </sheetData>
  <sortState ref="B4:B24">
    <sortCondition ref="B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tabColor rgb="FF92D050"/>
  </sheetPr>
  <dimension ref="B1:AO232"/>
  <sheetViews>
    <sheetView showGridLines="0" view="pageBreakPreview" zoomScale="40" zoomScaleNormal="60" zoomScaleSheetLayoutView="40" zoomScalePageLayoutView="62" workbookViewId="0">
      <selection activeCell="C5" sqref="C5:H11"/>
    </sheetView>
  </sheetViews>
  <sheetFormatPr baseColWidth="10" defaultColWidth="28.5703125" defaultRowHeight="75.75" customHeight="1"/>
  <cols>
    <col min="1" max="1" width="1.42578125" style="254" customWidth="1"/>
    <col min="2" max="2" width="26.7109375" style="254" customWidth="1"/>
    <col min="3" max="3" width="53" style="254" customWidth="1"/>
    <col min="4" max="4" width="32.7109375" style="254" customWidth="1"/>
    <col min="5" max="5" width="60.140625" style="255" customWidth="1"/>
    <col min="6" max="6" width="18.28515625" style="255" customWidth="1"/>
    <col min="7" max="7" width="23.140625" style="254" customWidth="1"/>
    <col min="8" max="8" width="38.28515625" style="254" customWidth="1"/>
    <col min="9" max="9" width="36.85546875" style="254" customWidth="1"/>
    <col min="10" max="10" width="13.42578125" style="254" customWidth="1"/>
    <col min="11" max="11" width="7.5703125" style="254" customWidth="1"/>
    <col min="12" max="12" width="18.140625" style="254" customWidth="1"/>
    <col min="13" max="33" width="7.5703125" style="254" customWidth="1"/>
    <col min="34" max="38" width="5.140625" style="254" customWidth="1"/>
    <col min="39" max="16384" width="28.5703125" style="254"/>
  </cols>
  <sheetData>
    <row r="1" spans="2:9" ht="15" customHeight="1">
      <c r="D1" s="276"/>
    </row>
    <row r="2" spans="2:9" ht="15" customHeight="1">
      <c r="B2" s="258"/>
      <c r="C2" s="256"/>
      <c r="F2" s="256"/>
      <c r="G2" s="256"/>
      <c r="H2" s="256"/>
      <c r="I2" s="256"/>
    </row>
    <row r="3" spans="2:9" ht="15" customHeight="1">
      <c r="B3" s="258"/>
      <c r="C3" s="256"/>
      <c r="D3" s="256"/>
      <c r="E3" s="256"/>
      <c r="F3" s="256"/>
      <c r="G3" s="256"/>
      <c r="H3" s="256"/>
      <c r="I3" s="256"/>
    </row>
    <row r="4" spans="2:9" ht="15" customHeight="1">
      <c r="B4" s="258"/>
      <c r="C4" s="256"/>
      <c r="D4" s="256"/>
      <c r="E4" s="256"/>
      <c r="F4" s="256"/>
      <c r="G4" s="256"/>
      <c r="H4" s="256"/>
      <c r="I4" s="256"/>
    </row>
    <row r="5" spans="2:9" ht="15" customHeight="1">
      <c r="B5" s="258"/>
      <c r="C5" s="431" t="s">
        <v>180</v>
      </c>
      <c r="D5" s="431"/>
      <c r="E5" s="431"/>
      <c r="F5" s="431"/>
      <c r="G5" s="431"/>
      <c r="H5" s="431"/>
      <c r="I5" s="256"/>
    </row>
    <row r="6" spans="2:9" ht="15" customHeight="1">
      <c r="B6" s="258"/>
      <c r="C6" s="431"/>
      <c r="D6" s="431"/>
      <c r="E6" s="431"/>
      <c r="F6" s="431"/>
      <c r="G6" s="431"/>
      <c r="H6" s="431"/>
      <c r="I6" s="256"/>
    </row>
    <row r="7" spans="2:9" ht="15" customHeight="1">
      <c r="B7" s="258"/>
      <c r="C7" s="431"/>
      <c r="D7" s="431"/>
      <c r="E7" s="431"/>
      <c r="F7" s="431"/>
      <c r="G7" s="431"/>
      <c r="H7" s="431"/>
      <c r="I7" s="256"/>
    </row>
    <row r="8" spans="2:9" ht="15" customHeight="1">
      <c r="B8" s="258"/>
      <c r="C8" s="431"/>
      <c r="D8" s="431"/>
      <c r="E8" s="431"/>
      <c r="F8" s="431"/>
      <c r="G8" s="431"/>
      <c r="H8" s="431"/>
      <c r="I8" s="256"/>
    </row>
    <row r="9" spans="2:9" ht="15" customHeight="1">
      <c r="B9" s="258"/>
      <c r="C9" s="431"/>
      <c r="D9" s="431"/>
      <c r="E9" s="431"/>
      <c r="F9" s="431"/>
      <c r="G9" s="431"/>
      <c r="H9" s="431"/>
      <c r="I9" s="256"/>
    </row>
    <row r="10" spans="2:9" ht="15" customHeight="1">
      <c r="B10" s="258"/>
      <c r="C10" s="431"/>
      <c r="D10" s="431"/>
      <c r="E10" s="431"/>
      <c r="F10" s="431"/>
      <c r="G10" s="431"/>
      <c r="H10" s="431"/>
      <c r="I10" s="256"/>
    </row>
    <row r="11" spans="2:9" ht="15" customHeight="1">
      <c r="B11" s="258"/>
      <c r="C11" s="431"/>
      <c r="D11" s="431"/>
      <c r="E11" s="431"/>
      <c r="F11" s="431"/>
      <c r="G11" s="431"/>
      <c r="H11" s="431"/>
      <c r="I11" s="256"/>
    </row>
    <row r="12" spans="2:9" ht="15" customHeight="1">
      <c r="B12" s="258"/>
      <c r="C12" s="256"/>
      <c r="D12" s="256"/>
      <c r="E12" s="256"/>
      <c r="F12" s="256"/>
      <c r="G12" s="256"/>
      <c r="H12" s="256"/>
      <c r="I12" s="256"/>
    </row>
    <row r="13" spans="2:9" ht="27" customHeight="1">
      <c r="B13" s="258"/>
      <c r="C13" s="256"/>
      <c r="D13" s="256"/>
      <c r="E13" s="256"/>
      <c r="F13" s="256"/>
      <c r="G13" s="256"/>
    </row>
    <row r="14" spans="2:9" ht="12" customHeight="1"/>
    <row r="15" spans="2:9" ht="28.5" customHeight="1">
      <c r="C15" s="254" t="s">
        <v>5</v>
      </c>
    </row>
    <row r="16" spans="2:9" ht="14.25" customHeight="1" thickBot="1"/>
    <row r="17" spans="2:36" ht="15">
      <c r="B17" s="805"/>
      <c r="C17" s="806"/>
      <c r="D17" s="806"/>
      <c r="E17" s="806"/>
      <c r="F17" s="711" t="s">
        <v>1285</v>
      </c>
      <c r="G17" s="712"/>
      <c r="H17" s="712"/>
      <c r="I17" s="712"/>
      <c r="J17" s="712"/>
      <c r="K17" s="712"/>
      <c r="L17" s="712"/>
      <c r="M17" s="712"/>
      <c r="N17" s="712"/>
      <c r="O17" s="712"/>
      <c r="P17" s="712"/>
      <c r="Q17" s="712"/>
      <c r="R17" s="712"/>
      <c r="S17" s="712"/>
      <c r="T17" s="712"/>
      <c r="U17" s="712"/>
      <c r="V17" s="712"/>
      <c r="W17" s="712"/>
      <c r="X17" s="712"/>
      <c r="Y17" s="712"/>
      <c r="Z17" s="712"/>
      <c r="AA17" s="712"/>
      <c r="AB17" s="712"/>
      <c r="AC17" s="712"/>
      <c r="AD17" s="712"/>
      <c r="AE17" s="712"/>
      <c r="AF17" s="712"/>
      <c r="AG17" s="712"/>
      <c r="AH17" s="712"/>
      <c r="AI17" s="713"/>
      <c r="AJ17" s="717" t="s">
        <v>1374</v>
      </c>
    </row>
    <row r="18" spans="2:36" ht="15.75" thickBot="1">
      <c r="B18" s="807"/>
      <c r="C18" s="808"/>
      <c r="D18" s="808"/>
      <c r="E18" s="808"/>
      <c r="F18" s="714"/>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15"/>
      <c r="AI18" s="716"/>
      <c r="AJ18" s="718"/>
    </row>
    <row r="19" spans="2:36" ht="18" thickBot="1">
      <c r="B19" s="809"/>
      <c r="C19" s="810"/>
      <c r="D19" s="810"/>
      <c r="E19" s="810"/>
      <c r="F19" s="714" t="s">
        <v>1286</v>
      </c>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15"/>
      <c r="AI19" s="715"/>
      <c r="AJ19" s="719"/>
    </row>
    <row r="20" spans="2:36" ht="18" thickBot="1">
      <c r="B20" s="277"/>
      <c r="C20" s="277"/>
      <c r="D20" s="277"/>
      <c r="E20" s="277"/>
      <c r="F20" s="277"/>
      <c r="G20" s="277"/>
      <c r="H20" s="277"/>
      <c r="I20" s="277"/>
      <c r="J20" s="277"/>
      <c r="K20" s="277"/>
      <c r="L20" s="277"/>
      <c r="M20" s="277"/>
      <c r="N20" s="277"/>
      <c r="O20" s="277"/>
      <c r="P20" s="277"/>
      <c r="Q20" s="277"/>
      <c r="R20" s="277"/>
      <c r="S20" s="277"/>
      <c r="T20" s="277"/>
      <c r="U20" s="277"/>
      <c r="V20" s="277"/>
      <c r="W20" s="277"/>
      <c r="X20" s="277"/>
      <c r="Y20" s="277"/>
      <c r="Z20" s="277"/>
      <c r="AA20" s="277"/>
      <c r="AB20" s="277"/>
      <c r="AC20" s="277"/>
      <c r="AD20" s="277"/>
      <c r="AE20" s="277"/>
      <c r="AF20" s="277"/>
      <c r="AG20" s="277"/>
      <c r="AH20" s="277"/>
      <c r="AI20" s="277"/>
      <c r="AJ20" s="278"/>
    </row>
    <row r="21" spans="2:36" ht="17.25">
      <c r="B21" s="720" t="s">
        <v>350</v>
      </c>
      <c r="C21" s="721"/>
      <c r="D21" s="722" t="s">
        <v>452</v>
      </c>
      <c r="E21" s="722"/>
      <c r="F21" s="722"/>
      <c r="G21" s="722"/>
      <c r="H21" s="722"/>
      <c r="I21" s="722"/>
      <c r="J21" s="722"/>
      <c r="K21" s="722"/>
      <c r="L21" s="722"/>
      <c r="M21" s="722"/>
      <c r="N21" s="722"/>
      <c r="O21" s="722"/>
      <c r="P21" s="722"/>
      <c r="Q21" s="722"/>
      <c r="R21" s="722"/>
      <c r="S21" s="722"/>
      <c r="T21" s="722"/>
      <c r="U21" s="722"/>
      <c r="V21" s="722"/>
      <c r="W21" s="722"/>
      <c r="X21" s="723" t="s">
        <v>453</v>
      </c>
      <c r="Y21" s="724"/>
      <c r="Z21" s="724"/>
      <c r="AA21" s="724"/>
      <c r="AB21" s="724"/>
      <c r="AC21" s="724"/>
      <c r="AD21" s="724"/>
      <c r="AE21" s="724"/>
      <c r="AF21" s="724"/>
      <c r="AG21" s="724"/>
      <c r="AH21" s="725"/>
      <c r="AI21" s="729">
        <v>44985</v>
      </c>
      <c r="AJ21" s="730"/>
    </row>
    <row r="22" spans="2:36" ht="18" thickBot="1">
      <c r="B22" s="733" t="s">
        <v>351</v>
      </c>
      <c r="C22" s="734"/>
      <c r="D22" s="735" t="s">
        <v>454</v>
      </c>
      <c r="E22" s="735"/>
      <c r="F22" s="735"/>
      <c r="G22" s="735"/>
      <c r="H22" s="735"/>
      <c r="I22" s="735"/>
      <c r="J22" s="735"/>
      <c r="K22" s="735"/>
      <c r="L22" s="735"/>
      <c r="M22" s="735"/>
      <c r="N22" s="735"/>
      <c r="O22" s="735"/>
      <c r="P22" s="735"/>
      <c r="Q22" s="735"/>
      <c r="R22" s="735"/>
      <c r="S22" s="735"/>
      <c r="T22" s="735"/>
      <c r="U22" s="735"/>
      <c r="V22" s="735"/>
      <c r="W22" s="735"/>
      <c r="X22" s="726"/>
      <c r="Y22" s="727"/>
      <c r="Z22" s="727"/>
      <c r="AA22" s="727"/>
      <c r="AB22" s="727"/>
      <c r="AC22" s="727"/>
      <c r="AD22" s="727"/>
      <c r="AE22" s="727"/>
      <c r="AF22" s="727"/>
      <c r="AG22" s="727"/>
      <c r="AH22" s="728"/>
      <c r="AI22" s="731"/>
      <c r="AJ22" s="732"/>
    </row>
    <row r="23" spans="2:36" ht="75.75" customHeight="1" thickBot="1">
      <c r="B23" s="279"/>
      <c r="C23" s="280"/>
      <c r="D23" s="280"/>
      <c r="E23" s="280"/>
      <c r="F23" s="280"/>
      <c r="G23" s="280"/>
      <c r="H23" s="281"/>
      <c r="I23" s="281"/>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3"/>
      <c r="AI23" s="283"/>
      <c r="AJ23" s="283"/>
    </row>
    <row r="24" spans="2:36" ht="15.75">
      <c r="B24" s="279"/>
      <c r="C24" s="280"/>
      <c r="D24" s="280"/>
      <c r="E24" s="280"/>
      <c r="F24" s="280"/>
      <c r="G24" s="280"/>
      <c r="H24" s="736" t="s">
        <v>455</v>
      </c>
      <c r="I24" s="737"/>
      <c r="J24" s="742" t="s">
        <v>456</v>
      </c>
      <c r="K24" s="743"/>
      <c r="L24" s="743"/>
      <c r="M24" s="743"/>
      <c r="N24" s="743"/>
      <c r="O24" s="743"/>
      <c r="P24" s="743"/>
      <c r="Q24" s="743"/>
      <c r="R24" s="743"/>
      <c r="S24" s="743"/>
      <c r="T24" s="743"/>
      <c r="U24" s="743"/>
      <c r="V24" s="743"/>
      <c r="W24" s="282"/>
      <c r="X24" s="282"/>
      <c r="Y24" s="282"/>
      <c r="Z24" s="282"/>
      <c r="AA24" s="282"/>
      <c r="AB24" s="282"/>
      <c r="AC24" s="282"/>
      <c r="AD24" s="282"/>
      <c r="AE24" s="282"/>
      <c r="AF24" s="282"/>
      <c r="AG24" s="282"/>
      <c r="AH24" s="283"/>
      <c r="AI24" s="283"/>
      <c r="AJ24" s="283"/>
    </row>
    <row r="25" spans="2:36" ht="15.75">
      <c r="B25" s="279"/>
      <c r="C25" s="280"/>
      <c r="D25" s="280"/>
      <c r="E25" s="284" t="s">
        <v>457</v>
      </c>
      <c r="F25" s="744"/>
      <c r="G25" s="745"/>
      <c r="H25" s="738"/>
      <c r="I25" s="739"/>
      <c r="J25" s="746" t="s">
        <v>458</v>
      </c>
      <c r="K25" s="747"/>
      <c r="L25" s="747"/>
      <c r="M25" s="747"/>
      <c r="N25" s="747"/>
      <c r="O25" s="747"/>
      <c r="P25" s="747"/>
      <c r="Q25" s="747"/>
      <c r="R25" s="747"/>
      <c r="S25" s="747"/>
      <c r="T25" s="747"/>
      <c r="U25" s="747"/>
      <c r="V25" s="747"/>
      <c r="W25" s="282"/>
      <c r="X25" s="282"/>
      <c r="Y25" s="282"/>
      <c r="Z25" s="282"/>
      <c r="AA25" s="282"/>
      <c r="AB25" s="282"/>
      <c r="AC25" s="282"/>
      <c r="AD25" s="282"/>
      <c r="AE25" s="282"/>
      <c r="AF25" s="282"/>
      <c r="AG25" s="282"/>
      <c r="AH25" s="283"/>
      <c r="AI25" s="283"/>
      <c r="AJ25" s="283"/>
    </row>
    <row r="26" spans="2:36" ht="15.75">
      <c r="B26" s="279"/>
      <c r="C26" s="280"/>
      <c r="D26" s="280"/>
      <c r="E26" s="284" t="s">
        <v>459</v>
      </c>
      <c r="F26" s="744"/>
      <c r="G26" s="745"/>
      <c r="H26" s="738"/>
      <c r="I26" s="739"/>
      <c r="J26" s="748" t="s">
        <v>460</v>
      </c>
      <c r="K26" s="749"/>
      <c r="L26" s="749"/>
      <c r="M26" s="749"/>
      <c r="N26" s="749"/>
      <c r="O26" s="749"/>
      <c r="P26" s="749"/>
      <c r="Q26" s="749"/>
      <c r="R26" s="749"/>
      <c r="S26" s="749"/>
      <c r="T26" s="749"/>
      <c r="U26" s="749"/>
      <c r="V26" s="749"/>
      <c r="W26" s="282"/>
      <c r="X26" s="282"/>
      <c r="Y26" s="282"/>
      <c r="Z26" s="282"/>
      <c r="AA26" s="282"/>
      <c r="AB26" s="282"/>
      <c r="AC26" s="282"/>
      <c r="AD26" s="282"/>
      <c r="AE26" s="282"/>
      <c r="AF26" s="282"/>
      <c r="AG26" s="282"/>
      <c r="AH26" s="283"/>
      <c r="AI26" s="283"/>
      <c r="AJ26" s="283"/>
    </row>
    <row r="27" spans="2:36" ht="16.5" thickBot="1">
      <c r="B27" s="279"/>
      <c r="C27" s="280"/>
      <c r="D27" s="280"/>
      <c r="E27" s="284" t="s">
        <v>290</v>
      </c>
      <c r="F27" s="280"/>
      <c r="G27" s="280"/>
      <c r="H27" s="740"/>
      <c r="I27" s="741"/>
      <c r="J27" s="750" t="s">
        <v>461</v>
      </c>
      <c r="K27" s="751"/>
      <c r="L27" s="751"/>
      <c r="M27" s="751"/>
      <c r="N27" s="751"/>
      <c r="O27" s="751"/>
      <c r="P27" s="751"/>
      <c r="Q27" s="751"/>
      <c r="R27" s="751"/>
      <c r="S27" s="751"/>
      <c r="T27" s="751"/>
      <c r="U27" s="751"/>
      <c r="V27" s="751"/>
      <c r="W27" s="282"/>
      <c r="X27" s="282"/>
      <c r="Y27" s="282"/>
      <c r="Z27" s="282"/>
      <c r="AA27" s="282"/>
      <c r="AB27" s="282"/>
      <c r="AC27" s="282"/>
      <c r="AD27" s="282"/>
      <c r="AE27" s="282"/>
      <c r="AF27" s="282"/>
      <c r="AG27" s="282"/>
      <c r="AH27" s="283"/>
      <c r="AI27" s="283"/>
      <c r="AJ27" s="283"/>
    </row>
    <row r="28" spans="2:36" ht="75.75" customHeight="1" thickBot="1">
      <c r="B28" s="279"/>
      <c r="C28" s="280"/>
      <c r="D28" s="280"/>
      <c r="E28" s="280"/>
      <c r="F28" s="280"/>
      <c r="G28" s="280"/>
      <c r="H28" s="281"/>
      <c r="I28" s="281"/>
      <c r="J28" s="282"/>
      <c r="K28" s="282"/>
      <c r="L28" s="282"/>
      <c r="M28" s="282"/>
      <c r="N28" s="282"/>
      <c r="O28" s="282"/>
      <c r="P28" s="282"/>
      <c r="Q28" s="282"/>
      <c r="R28" s="282"/>
      <c r="S28" s="282"/>
      <c r="T28" s="282"/>
      <c r="U28" s="282"/>
      <c r="V28" s="282"/>
      <c r="W28" s="282"/>
      <c r="X28" s="282"/>
      <c r="Y28" s="282"/>
      <c r="Z28" s="282"/>
      <c r="AA28" s="282"/>
      <c r="AB28" s="282"/>
      <c r="AC28" s="282"/>
      <c r="AD28" s="282"/>
      <c r="AE28" s="282"/>
      <c r="AF28" s="282"/>
      <c r="AG28" s="282"/>
      <c r="AH28" s="283"/>
      <c r="AI28" s="283"/>
      <c r="AJ28" s="283"/>
    </row>
    <row r="29" spans="2:36" ht="75.75" customHeight="1" thickBot="1">
      <c r="B29" s="752" t="s">
        <v>349</v>
      </c>
      <c r="C29" s="752" t="s">
        <v>1287</v>
      </c>
      <c r="D29" s="752" t="s">
        <v>462</v>
      </c>
      <c r="E29" s="752" t="s">
        <v>463</v>
      </c>
      <c r="F29" s="757" t="s">
        <v>464</v>
      </c>
      <c r="G29" s="758"/>
      <c r="H29" s="752" t="s">
        <v>1288</v>
      </c>
      <c r="I29" s="752" t="s">
        <v>465</v>
      </c>
      <c r="J29" s="763" t="s">
        <v>466</v>
      </c>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5"/>
      <c r="AH29" s="757" t="s">
        <v>1289</v>
      </c>
      <c r="AI29" s="758"/>
      <c r="AJ29" s="769" t="s">
        <v>1290</v>
      </c>
    </row>
    <row r="30" spans="2:36" ht="75.75" customHeight="1" thickBot="1">
      <c r="B30" s="753"/>
      <c r="C30" s="755"/>
      <c r="D30" s="755"/>
      <c r="E30" s="755"/>
      <c r="F30" s="759"/>
      <c r="G30" s="760"/>
      <c r="H30" s="755"/>
      <c r="I30" s="755"/>
      <c r="J30" s="766"/>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8"/>
      <c r="AH30" s="759"/>
      <c r="AI30" s="760"/>
      <c r="AJ30" s="769"/>
    </row>
    <row r="31" spans="2:36" ht="75.75" customHeight="1" thickBot="1">
      <c r="B31" s="754"/>
      <c r="C31" s="756"/>
      <c r="D31" s="756"/>
      <c r="E31" s="756"/>
      <c r="F31" s="761"/>
      <c r="G31" s="762"/>
      <c r="H31" s="756"/>
      <c r="I31" s="756"/>
      <c r="J31" s="770" t="s">
        <v>467</v>
      </c>
      <c r="K31" s="771"/>
      <c r="L31" s="770" t="s">
        <v>468</v>
      </c>
      <c r="M31" s="771"/>
      <c r="N31" s="770" t="s">
        <v>469</v>
      </c>
      <c r="O31" s="771"/>
      <c r="P31" s="770" t="s">
        <v>470</v>
      </c>
      <c r="Q31" s="771"/>
      <c r="R31" s="770" t="s">
        <v>471</v>
      </c>
      <c r="S31" s="771"/>
      <c r="T31" s="770" t="s">
        <v>472</v>
      </c>
      <c r="U31" s="771"/>
      <c r="V31" s="770" t="s">
        <v>473</v>
      </c>
      <c r="W31" s="771"/>
      <c r="X31" s="770" t="s">
        <v>474</v>
      </c>
      <c r="Y31" s="771"/>
      <c r="Z31" s="770" t="s">
        <v>475</v>
      </c>
      <c r="AA31" s="771"/>
      <c r="AB31" s="770" t="s">
        <v>476</v>
      </c>
      <c r="AC31" s="771"/>
      <c r="AD31" s="770" t="s">
        <v>477</v>
      </c>
      <c r="AE31" s="771"/>
      <c r="AF31" s="770" t="s">
        <v>478</v>
      </c>
      <c r="AG31" s="804"/>
      <c r="AH31" s="761"/>
      <c r="AI31" s="762"/>
      <c r="AJ31" s="769"/>
    </row>
    <row r="32" spans="2:36" ht="75.75" customHeight="1">
      <c r="B32" s="687" t="s">
        <v>479</v>
      </c>
      <c r="C32" s="679">
        <v>1</v>
      </c>
      <c r="D32" s="685" t="s">
        <v>1291</v>
      </c>
      <c r="E32" s="665" t="s">
        <v>457</v>
      </c>
      <c r="F32" s="692" t="s">
        <v>1292</v>
      </c>
      <c r="G32" s="693"/>
      <c r="H32" s="670" t="s">
        <v>352</v>
      </c>
      <c r="I32" s="670" t="s">
        <v>481</v>
      </c>
      <c r="J32" s="618" t="s">
        <v>482</v>
      </c>
      <c r="K32" s="618"/>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285">
        <v>0</v>
      </c>
      <c r="AI32" s="286">
        <f t="shared" ref="AI32:AI33" si="0">AH32</f>
        <v>0</v>
      </c>
      <c r="AJ32" s="287"/>
    </row>
    <row r="33" spans="2:36" ht="75.75" customHeight="1">
      <c r="B33" s="688"/>
      <c r="C33" s="680"/>
      <c r="D33" s="686"/>
      <c r="E33" s="666"/>
      <c r="F33" s="652" t="s">
        <v>1293</v>
      </c>
      <c r="G33" s="653"/>
      <c r="H33" s="671"/>
      <c r="I33" s="671"/>
      <c r="J33" s="614"/>
      <c r="K33" s="614"/>
      <c r="L33" s="614" t="s">
        <v>482</v>
      </c>
      <c r="M33" s="614"/>
      <c r="N33" s="614"/>
      <c r="O33" s="614"/>
      <c r="P33" s="614"/>
      <c r="Q33" s="614"/>
      <c r="R33" s="614"/>
      <c r="S33" s="614"/>
      <c r="T33" s="614"/>
      <c r="U33" s="614"/>
      <c r="V33" s="614"/>
      <c r="W33" s="614"/>
      <c r="X33" s="614"/>
      <c r="Y33" s="614"/>
      <c r="Z33" s="614"/>
      <c r="AA33" s="614"/>
      <c r="AB33" s="614"/>
      <c r="AC33" s="614"/>
      <c r="AD33" s="614"/>
      <c r="AE33" s="614"/>
      <c r="AF33" s="614"/>
      <c r="AG33" s="614"/>
      <c r="AH33" s="285">
        <v>0</v>
      </c>
      <c r="AI33" s="286">
        <f t="shared" si="0"/>
        <v>0</v>
      </c>
      <c r="AJ33" s="288"/>
    </row>
    <row r="34" spans="2:36" ht="75.75" customHeight="1">
      <c r="B34" s="688"/>
      <c r="C34" s="680"/>
      <c r="D34" s="686"/>
      <c r="E34" s="666"/>
      <c r="F34" s="652" t="s">
        <v>1294</v>
      </c>
      <c r="G34" s="653"/>
      <c r="H34" s="671"/>
      <c r="I34" s="671"/>
      <c r="J34" s="614"/>
      <c r="K34" s="614"/>
      <c r="L34" s="614"/>
      <c r="M34" s="614"/>
      <c r="N34" s="614" t="s">
        <v>482</v>
      </c>
      <c r="O34" s="614"/>
      <c r="P34" s="614"/>
      <c r="Q34" s="614"/>
      <c r="R34" s="614"/>
      <c r="S34" s="614"/>
      <c r="T34" s="614"/>
      <c r="U34" s="614"/>
      <c r="V34" s="614"/>
      <c r="W34" s="614"/>
      <c r="X34" s="614"/>
      <c r="Y34" s="614"/>
      <c r="Z34" s="614"/>
      <c r="AA34" s="614"/>
      <c r="AB34" s="614"/>
      <c r="AC34" s="614"/>
      <c r="AD34" s="614"/>
      <c r="AE34" s="614"/>
      <c r="AF34" s="614"/>
      <c r="AG34" s="614"/>
      <c r="AH34" s="285">
        <v>0</v>
      </c>
      <c r="AI34" s="286">
        <f>AH34</f>
        <v>0</v>
      </c>
      <c r="AJ34" s="289"/>
    </row>
    <row r="35" spans="2:36" ht="75.75" customHeight="1">
      <c r="B35" s="688"/>
      <c r="C35" s="680"/>
      <c r="D35" s="686"/>
      <c r="E35" s="666"/>
      <c r="F35" s="710" t="s">
        <v>480</v>
      </c>
      <c r="G35" s="710"/>
      <c r="H35" s="671"/>
      <c r="I35" s="671"/>
      <c r="J35" s="614"/>
      <c r="K35" s="614"/>
      <c r="L35" s="614"/>
      <c r="M35" s="614"/>
      <c r="N35" s="614" t="s">
        <v>482</v>
      </c>
      <c r="O35" s="614"/>
      <c r="P35" s="614" t="s">
        <v>482</v>
      </c>
      <c r="Q35" s="614"/>
      <c r="R35" s="614"/>
      <c r="S35" s="614"/>
      <c r="T35" s="614"/>
      <c r="U35" s="614"/>
      <c r="V35" s="614"/>
      <c r="W35" s="614"/>
      <c r="X35" s="614"/>
      <c r="Y35" s="614"/>
      <c r="Z35" s="614"/>
      <c r="AA35" s="614"/>
      <c r="AB35" s="614" t="s">
        <v>482</v>
      </c>
      <c r="AC35" s="614"/>
      <c r="AD35" s="614" t="s">
        <v>482</v>
      </c>
      <c r="AE35" s="614"/>
      <c r="AF35" s="614"/>
      <c r="AG35" s="614"/>
      <c r="AH35" s="285">
        <v>0</v>
      </c>
      <c r="AI35" s="286">
        <f>AH35</f>
        <v>0</v>
      </c>
      <c r="AJ35" s="290"/>
    </row>
    <row r="36" spans="2:36" ht="75.75" customHeight="1">
      <c r="B36" s="688"/>
      <c r="C36" s="680"/>
      <c r="D36" s="686"/>
      <c r="E36" s="666"/>
      <c r="F36" s="652" t="s">
        <v>483</v>
      </c>
      <c r="G36" s="653"/>
      <c r="H36" s="671"/>
      <c r="I36" s="671"/>
      <c r="J36" s="614" t="s">
        <v>482</v>
      </c>
      <c r="K36" s="614"/>
      <c r="L36" s="614"/>
      <c r="M36" s="614"/>
      <c r="N36" s="614"/>
      <c r="O36" s="614"/>
      <c r="P36" s="614" t="s">
        <v>482</v>
      </c>
      <c r="Q36" s="614"/>
      <c r="R36" s="614"/>
      <c r="S36" s="614"/>
      <c r="T36" s="614"/>
      <c r="U36" s="614"/>
      <c r="V36" s="614"/>
      <c r="W36" s="614"/>
      <c r="X36" s="614"/>
      <c r="Y36" s="614"/>
      <c r="Z36" s="614"/>
      <c r="AA36" s="614"/>
      <c r="AB36" s="614" t="s">
        <v>482</v>
      </c>
      <c r="AC36" s="614"/>
      <c r="AD36" s="614"/>
      <c r="AE36" s="614"/>
      <c r="AF36" s="614"/>
      <c r="AG36" s="614"/>
      <c r="AH36" s="285">
        <v>0</v>
      </c>
      <c r="AI36" s="286">
        <f>AH36</f>
        <v>0</v>
      </c>
      <c r="AJ36" s="291"/>
    </row>
    <row r="37" spans="2:36" ht="75.75" customHeight="1">
      <c r="B37" s="688"/>
      <c r="C37" s="680"/>
      <c r="D37" s="686"/>
      <c r="E37" s="666"/>
      <c r="F37" s="652" t="s">
        <v>484</v>
      </c>
      <c r="G37" s="653"/>
      <c r="H37" s="671"/>
      <c r="I37" s="671"/>
      <c r="J37" s="614"/>
      <c r="K37" s="614"/>
      <c r="L37" s="614"/>
      <c r="M37" s="614"/>
      <c r="N37" s="614"/>
      <c r="O37" s="614"/>
      <c r="P37" s="614" t="s">
        <v>482</v>
      </c>
      <c r="Q37" s="614"/>
      <c r="R37" s="614"/>
      <c r="S37" s="614"/>
      <c r="T37" s="614"/>
      <c r="U37" s="614"/>
      <c r="V37" s="614"/>
      <c r="W37" s="614"/>
      <c r="X37" s="614"/>
      <c r="Y37" s="614"/>
      <c r="Z37" s="614"/>
      <c r="AA37" s="614"/>
      <c r="AB37" s="614" t="s">
        <v>482</v>
      </c>
      <c r="AC37" s="614"/>
      <c r="AD37" s="614"/>
      <c r="AE37" s="614"/>
      <c r="AF37" s="614"/>
      <c r="AG37" s="614"/>
      <c r="AH37" s="285">
        <v>0</v>
      </c>
      <c r="AI37" s="286">
        <f t="shared" ref="AI37:AI100" si="1">AH37</f>
        <v>0</v>
      </c>
      <c r="AJ37" s="291"/>
    </row>
    <row r="38" spans="2:36" ht="75.75" customHeight="1">
      <c r="B38" s="688"/>
      <c r="C38" s="680"/>
      <c r="D38" s="686"/>
      <c r="E38" s="666"/>
      <c r="F38" s="652" t="s">
        <v>485</v>
      </c>
      <c r="G38" s="653"/>
      <c r="H38" s="671"/>
      <c r="I38" s="671"/>
      <c r="J38" s="614"/>
      <c r="K38" s="614"/>
      <c r="L38" s="614"/>
      <c r="M38" s="614"/>
      <c r="N38" s="614" t="s">
        <v>482</v>
      </c>
      <c r="O38" s="614"/>
      <c r="P38" s="614"/>
      <c r="Q38" s="614"/>
      <c r="R38" s="614"/>
      <c r="S38" s="614"/>
      <c r="T38" s="614"/>
      <c r="U38" s="614"/>
      <c r="V38" s="614"/>
      <c r="W38" s="614"/>
      <c r="X38" s="614"/>
      <c r="Y38" s="614"/>
      <c r="Z38" s="614" t="s">
        <v>482</v>
      </c>
      <c r="AA38" s="614"/>
      <c r="AB38" s="614"/>
      <c r="AC38" s="614"/>
      <c r="AD38" s="614"/>
      <c r="AE38" s="614"/>
      <c r="AF38" s="614"/>
      <c r="AG38" s="614"/>
      <c r="AH38" s="285">
        <v>0</v>
      </c>
      <c r="AI38" s="286">
        <f t="shared" si="1"/>
        <v>0</v>
      </c>
      <c r="AJ38" s="291"/>
    </row>
    <row r="39" spans="2:36" ht="75.75" customHeight="1">
      <c r="B39" s="688"/>
      <c r="C39" s="680"/>
      <c r="D39" s="686"/>
      <c r="E39" s="666"/>
      <c r="F39" s="652" t="s">
        <v>1295</v>
      </c>
      <c r="G39" s="653"/>
      <c r="H39" s="671"/>
      <c r="I39" s="671"/>
      <c r="J39" s="614"/>
      <c r="K39" s="614"/>
      <c r="L39" s="614"/>
      <c r="M39" s="614"/>
      <c r="N39" s="614"/>
      <c r="O39" s="614"/>
      <c r="P39" s="614"/>
      <c r="Q39" s="614"/>
      <c r="R39" s="614"/>
      <c r="S39" s="614"/>
      <c r="T39" s="614" t="s">
        <v>482</v>
      </c>
      <c r="U39" s="614"/>
      <c r="V39" s="614" t="s">
        <v>482</v>
      </c>
      <c r="W39" s="614"/>
      <c r="X39" s="614"/>
      <c r="Y39" s="614"/>
      <c r="Z39" s="614"/>
      <c r="AA39" s="614"/>
      <c r="AB39" s="614"/>
      <c r="AC39" s="614"/>
      <c r="AD39" s="614"/>
      <c r="AE39" s="614"/>
      <c r="AF39" s="614"/>
      <c r="AG39" s="614"/>
      <c r="AH39" s="285">
        <v>0</v>
      </c>
      <c r="AI39" s="286">
        <f t="shared" si="1"/>
        <v>0</v>
      </c>
      <c r="AJ39" s="291"/>
    </row>
    <row r="40" spans="2:36" ht="75.75" customHeight="1">
      <c r="B40" s="688"/>
      <c r="C40" s="680"/>
      <c r="D40" s="686"/>
      <c r="E40" s="666"/>
      <c r="F40" s="652" t="s">
        <v>1296</v>
      </c>
      <c r="G40" s="653"/>
      <c r="H40" s="671"/>
      <c r="I40" s="671"/>
      <c r="J40" s="614"/>
      <c r="K40" s="614"/>
      <c r="L40" s="614"/>
      <c r="M40" s="614"/>
      <c r="N40" s="614"/>
      <c r="O40" s="614"/>
      <c r="P40" s="614" t="s">
        <v>482</v>
      </c>
      <c r="Q40" s="614"/>
      <c r="R40" s="614" t="s">
        <v>482</v>
      </c>
      <c r="S40" s="614"/>
      <c r="T40" s="614"/>
      <c r="U40" s="614"/>
      <c r="V40" s="614"/>
      <c r="W40" s="614"/>
      <c r="X40" s="614"/>
      <c r="Y40" s="614"/>
      <c r="Z40" s="614"/>
      <c r="AA40" s="614"/>
      <c r="AB40" s="614"/>
      <c r="AC40" s="614"/>
      <c r="AD40" s="614"/>
      <c r="AE40" s="614"/>
      <c r="AF40" s="614"/>
      <c r="AG40" s="614"/>
      <c r="AH40" s="285">
        <v>0</v>
      </c>
      <c r="AI40" s="286">
        <f t="shared" si="1"/>
        <v>0</v>
      </c>
      <c r="AJ40" s="290"/>
    </row>
    <row r="41" spans="2:36" ht="75.75" customHeight="1">
      <c r="B41" s="688"/>
      <c r="C41" s="680"/>
      <c r="D41" s="686"/>
      <c r="E41" s="666"/>
      <c r="F41" s="652" t="s">
        <v>486</v>
      </c>
      <c r="G41" s="653"/>
      <c r="H41" s="671"/>
      <c r="I41" s="671"/>
      <c r="J41" s="614"/>
      <c r="K41" s="614"/>
      <c r="L41" s="614"/>
      <c r="M41" s="614"/>
      <c r="N41" s="614"/>
      <c r="O41" s="614"/>
      <c r="P41" s="614"/>
      <c r="Q41" s="614"/>
      <c r="R41" s="614" t="s">
        <v>482</v>
      </c>
      <c r="S41" s="614"/>
      <c r="T41" s="614" t="s">
        <v>482</v>
      </c>
      <c r="U41" s="614"/>
      <c r="V41" s="614" t="s">
        <v>482</v>
      </c>
      <c r="W41" s="614"/>
      <c r="X41" s="614" t="s">
        <v>482</v>
      </c>
      <c r="Y41" s="614"/>
      <c r="Z41" s="614"/>
      <c r="AA41" s="614"/>
      <c r="AB41" s="614"/>
      <c r="AC41" s="614"/>
      <c r="AD41" s="614"/>
      <c r="AE41" s="614"/>
      <c r="AF41" s="614"/>
      <c r="AG41" s="614"/>
      <c r="AH41" s="285">
        <v>0</v>
      </c>
      <c r="AI41" s="286">
        <f t="shared" si="1"/>
        <v>0</v>
      </c>
      <c r="AJ41" s="290"/>
    </row>
    <row r="42" spans="2:36" ht="75.75" customHeight="1">
      <c r="B42" s="688"/>
      <c r="C42" s="680"/>
      <c r="D42" s="686"/>
      <c r="E42" s="666"/>
      <c r="F42" s="652" t="s">
        <v>1297</v>
      </c>
      <c r="G42" s="653"/>
      <c r="H42" s="671"/>
      <c r="I42" s="671"/>
      <c r="J42" s="614"/>
      <c r="K42" s="614"/>
      <c r="L42" s="614"/>
      <c r="M42" s="614"/>
      <c r="N42" s="614"/>
      <c r="O42" s="614"/>
      <c r="P42" s="614"/>
      <c r="Q42" s="614"/>
      <c r="R42" s="614"/>
      <c r="S42" s="614"/>
      <c r="T42" s="614"/>
      <c r="U42" s="614"/>
      <c r="V42" s="614"/>
      <c r="W42" s="614"/>
      <c r="X42" s="614" t="s">
        <v>482</v>
      </c>
      <c r="Y42" s="614"/>
      <c r="Z42" s="614"/>
      <c r="AA42" s="614"/>
      <c r="AB42" s="614"/>
      <c r="AC42" s="614"/>
      <c r="AD42" s="614"/>
      <c r="AE42" s="614"/>
      <c r="AF42" s="614"/>
      <c r="AG42" s="614"/>
      <c r="AH42" s="285">
        <v>0</v>
      </c>
      <c r="AI42" s="286">
        <f t="shared" si="1"/>
        <v>0</v>
      </c>
      <c r="AJ42" s="292"/>
    </row>
    <row r="43" spans="2:36" ht="75.75" customHeight="1">
      <c r="B43" s="688"/>
      <c r="C43" s="680"/>
      <c r="D43" s="686"/>
      <c r="E43" s="666"/>
      <c r="F43" s="648" t="s">
        <v>487</v>
      </c>
      <c r="G43" s="649"/>
      <c r="H43" s="671"/>
      <c r="I43" s="671"/>
      <c r="J43" s="614"/>
      <c r="K43" s="614"/>
      <c r="L43" s="614"/>
      <c r="M43" s="614"/>
      <c r="N43" s="614"/>
      <c r="O43" s="614"/>
      <c r="P43" s="614" t="s">
        <v>482</v>
      </c>
      <c r="Q43" s="614"/>
      <c r="R43" s="614"/>
      <c r="S43" s="614"/>
      <c r="T43" s="614"/>
      <c r="U43" s="614"/>
      <c r="V43" s="614"/>
      <c r="W43" s="614"/>
      <c r="X43" s="614"/>
      <c r="Y43" s="614"/>
      <c r="Z43" s="614" t="s">
        <v>482</v>
      </c>
      <c r="AA43" s="614"/>
      <c r="AB43" s="614"/>
      <c r="AC43" s="614"/>
      <c r="AD43" s="614"/>
      <c r="AE43" s="614"/>
      <c r="AF43" s="614"/>
      <c r="AG43" s="614"/>
      <c r="AH43" s="285">
        <v>0</v>
      </c>
      <c r="AI43" s="286">
        <f t="shared" si="1"/>
        <v>0</v>
      </c>
      <c r="AJ43" s="292"/>
    </row>
    <row r="44" spans="2:36" ht="111" customHeight="1">
      <c r="B44" s="688"/>
      <c r="C44" s="680"/>
      <c r="D44" s="686"/>
      <c r="E44" s="666"/>
      <c r="F44" s="652" t="s">
        <v>488</v>
      </c>
      <c r="G44" s="653"/>
      <c r="H44" s="671"/>
      <c r="I44" s="671"/>
      <c r="J44" s="614"/>
      <c r="K44" s="614"/>
      <c r="L44" s="614"/>
      <c r="M44" s="614"/>
      <c r="N44" s="614"/>
      <c r="O44" s="614"/>
      <c r="P44" s="614"/>
      <c r="Q44" s="614"/>
      <c r="R44" s="614"/>
      <c r="S44" s="614"/>
      <c r="T44" s="614" t="s">
        <v>482</v>
      </c>
      <c r="U44" s="614"/>
      <c r="V44" s="614"/>
      <c r="W44" s="614"/>
      <c r="X44" s="614"/>
      <c r="Y44" s="614"/>
      <c r="Z44" s="614"/>
      <c r="AA44" s="614"/>
      <c r="AB44" s="614"/>
      <c r="AC44" s="614"/>
      <c r="AD44" s="614"/>
      <c r="AE44" s="614"/>
      <c r="AF44" s="614"/>
      <c r="AG44" s="614"/>
      <c r="AH44" s="285">
        <v>0</v>
      </c>
      <c r="AI44" s="286">
        <f t="shared" si="1"/>
        <v>0</v>
      </c>
      <c r="AJ44" s="292"/>
    </row>
    <row r="45" spans="2:36" ht="75.75" customHeight="1" thickBot="1">
      <c r="B45" s="689"/>
      <c r="C45" s="681"/>
      <c r="D45" s="690"/>
      <c r="E45" s="667"/>
      <c r="F45" s="799" t="s">
        <v>489</v>
      </c>
      <c r="G45" s="800"/>
      <c r="H45" s="672"/>
      <c r="I45" s="672"/>
      <c r="J45" s="559" t="s">
        <v>482</v>
      </c>
      <c r="K45" s="559"/>
      <c r="L45" s="559" t="s">
        <v>482</v>
      </c>
      <c r="M45" s="559"/>
      <c r="N45" s="559" t="s">
        <v>482</v>
      </c>
      <c r="O45" s="559"/>
      <c r="P45" s="559" t="s">
        <v>482</v>
      </c>
      <c r="Q45" s="559"/>
      <c r="R45" s="559" t="s">
        <v>482</v>
      </c>
      <c r="S45" s="559"/>
      <c r="T45" s="559" t="s">
        <v>482</v>
      </c>
      <c r="U45" s="559"/>
      <c r="V45" s="559" t="s">
        <v>482</v>
      </c>
      <c r="W45" s="559"/>
      <c r="X45" s="559" t="s">
        <v>482</v>
      </c>
      <c r="Y45" s="559"/>
      <c r="Z45" s="559" t="s">
        <v>482</v>
      </c>
      <c r="AA45" s="559"/>
      <c r="AB45" s="559" t="s">
        <v>482</v>
      </c>
      <c r="AC45" s="559"/>
      <c r="AD45" s="559" t="s">
        <v>482</v>
      </c>
      <c r="AE45" s="559"/>
      <c r="AF45" s="559" t="s">
        <v>482</v>
      </c>
      <c r="AG45" s="559"/>
      <c r="AH45" s="293">
        <v>0</v>
      </c>
      <c r="AI45" s="294">
        <f t="shared" si="1"/>
        <v>0</v>
      </c>
      <c r="AJ45" s="295"/>
    </row>
    <row r="46" spans="2:36" ht="75.75" customHeight="1">
      <c r="B46" s="687" t="s">
        <v>490</v>
      </c>
      <c r="C46" s="679">
        <v>1</v>
      </c>
      <c r="D46" s="704" t="s">
        <v>491</v>
      </c>
      <c r="E46" s="665" t="s">
        <v>457</v>
      </c>
      <c r="F46" s="692" t="s">
        <v>1298</v>
      </c>
      <c r="G46" s="693"/>
      <c r="H46" s="670" t="s">
        <v>493</v>
      </c>
      <c r="I46" s="707" t="s">
        <v>481</v>
      </c>
      <c r="J46" s="673" t="s">
        <v>482</v>
      </c>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296">
        <v>0</v>
      </c>
      <c r="AI46" s="297">
        <f t="shared" si="1"/>
        <v>0</v>
      </c>
      <c r="AJ46" s="298"/>
    </row>
    <row r="47" spans="2:36" ht="75.75" customHeight="1">
      <c r="B47" s="688"/>
      <c r="C47" s="680"/>
      <c r="D47" s="705"/>
      <c r="E47" s="666"/>
      <c r="F47" s="652" t="s">
        <v>1299</v>
      </c>
      <c r="G47" s="653"/>
      <c r="H47" s="671"/>
      <c r="I47" s="708"/>
      <c r="J47" s="614"/>
      <c r="K47" s="614"/>
      <c r="L47" s="614"/>
      <c r="M47" s="614"/>
      <c r="N47" s="614"/>
      <c r="O47" s="614"/>
      <c r="P47" s="614"/>
      <c r="Q47" s="614"/>
      <c r="R47" s="614"/>
      <c r="S47" s="614"/>
      <c r="T47" s="614" t="s">
        <v>482</v>
      </c>
      <c r="U47" s="614"/>
      <c r="V47" s="614"/>
      <c r="W47" s="614"/>
      <c r="X47" s="614"/>
      <c r="Y47" s="614"/>
      <c r="Z47" s="614"/>
      <c r="AA47" s="614"/>
      <c r="AB47" s="614"/>
      <c r="AC47" s="614"/>
      <c r="AD47" s="614"/>
      <c r="AE47" s="614"/>
      <c r="AF47" s="614"/>
      <c r="AG47" s="614"/>
      <c r="AH47" s="285">
        <v>0</v>
      </c>
      <c r="AI47" s="286">
        <f t="shared" si="1"/>
        <v>0</v>
      </c>
      <c r="AJ47" s="292"/>
    </row>
    <row r="48" spans="2:36" ht="75.75" customHeight="1">
      <c r="B48" s="688"/>
      <c r="C48" s="680"/>
      <c r="D48" s="705"/>
      <c r="E48" s="666"/>
      <c r="F48" s="652" t="s">
        <v>1300</v>
      </c>
      <c r="G48" s="653"/>
      <c r="H48" s="671"/>
      <c r="I48" s="708"/>
      <c r="J48" s="614"/>
      <c r="K48" s="614"/>
      <c r="L48" s="614"/>
      <c r="M48" s="614"/>
      <c r="N48" s="614"/>
      <c r="O48" s="614"/>
      <c r="P48" s="614"/>
      <c r="Q48" s="614"/>
      <c r="R48" s="614"/>
      <c r="S48" s="614"/>
      <c r="T48" s="614"/>
      <c r="U48" s="614"/>
      <c r="V48" s="614" t="s">
        <v>482</v>
      </c>
      <c r="W48" s="614"/>
      <c r="X48" s="614"/>
      <c r="Y48" s="614"/>
      <c r="Z48" s="614"/>
      <c r="AA48" s="614"/>
      <c r="AB48" s="614"/>
      <c r="AC48" s="614"/>
      <c r="AD48" s="614"/>
      <c r="AE48" s="614"/>
      <c r="AF48" s="614"/>
      <c r="AG48" s="614"/>
      <c r="AH48" s="285">
        <v>0</v>
      </c>
      <c r="AI48" s="286">
        <f t="shared" si="1"/>
        <v>0</v>
      </c>
      <c r="AJ48" s="292"/>
    </row>
    <row r="49" spans="2:36" ht="75.75" customHeight="1">
      <c r="B49" s="688"/>
      <c r="C49" s="680"/>
      <c r="D49" s="705"/>
      <c r="E49" s="666"/>
      <c r="F49" s="652" t="s">
        <v>1301</v>
      </c>
      <c r="G49" s="653"/>
      <c r="H49" s="671"/>
      <c r="I49" s="708"/>
      <c r="J49" s="614"/>
      <c r="K49" s="614"/>
      <c r="L49" s="614"/>
      <c r="M49" s="614"/>
      <c r="N49" s="614"/>
      <c r="O49" s="614"/>
      <c r="P49" s="614"/>
      <c r="Q49" s="614"/>
      <c r="R49" s="614" t="s">
        <v>482</v>
      </c>
      <c r="S49" s="614"/>
      <c r="T49" s="614"/>
      <c r="U49" s="614"/>
      <c r="V49" s="614"/>
      <c r="W49" s="614"/>
      <c r="X49" s="614"/>
      <c r="Y49" s="614"/>
      <c r="Z49" s="614"/>
      <c r="AA49" s="614"/>
      <c r="AB49" s="614"/>
      <c r="AC49" s="614"/>
      <c r="AD49" s="614"/>
      <c r="AE49" s="614"/>
      <c r="AF49" s="614"/>
      <c r="AG49" s="614"/>
      <c r="AH49" s="285">
        <v>0</v>
      </c>
      <c r="AI49" s="286">
        <f t="shared" si="1"/>
        <v>0</v>
      </c>
      <c r="AJ49" s="292"/>
    </row>
    <row r="50" spans="2:36" ht="75.75" customHeight="1">
      <c r="B50" s="688"/>
      <c r="C50" s="680"/>
      <c r="D50" s="705"/>
      <c r="E50" s="666"/>
      <c r="F50" s="797" t="s">
        <v>494</v>
      </c>
      <c r="G50" s="798"/>
      <c r="H50" s="671"/>
      <c r="I50" s="708"/>
      <c r="J50" s="614"/>
      <c r="K50" s="614"/>
      <c r="L50" s="775"/>
      <c r="M50" s="775"/>
      <c r="N50" s="775"/>
      <c r="O50" s="775"/>
      <c r="P50" s="775" t="s">
        <v>482</v>
      </c>
      <c r="Q50" s="775"/>
      <c r="R50" s="775"/>
      <c r="S50" s="775"/>
      <c r="T50" s="775"/>
      <c r="U50" s="775"/>
      <c r="V50" s="775"/>
      <c r="W50" s="775"/>
      <c r="X50" s="775"/>
      <c r="Y50" s="775"/>
      <c r="Z50" s="775"/>
      <c r="AA50" s="775"/>
      <c r="AB50" s="775"/>
      <c r="AC50" s="775"/>
      <c r="AD50" s="775"/>
      <c r="AE50" s="775"/>
      <c r="AF50" s="775"/>
      <c r="AG50" s="775"/>
      <c r="AH50" s="299">
        <v>0</v>
      </c>
      <c r="AI50" s="300">
        <f t="shared" si="1"/>
        <v>0</v>
      </c>
      <c r="AJ50" s="292"/>
    </row>
    <row r="51" spans="2:36" ht="75.75" customHeight="1">
      <c r="B51" s="688"/>
      <c r="C51" s="680"/>
      <c r="D51" s="705"/>
      <c r="E51" s="666"/>
      <c r="F51" s="710" t="s">
        <v>492</v>
      </c>
      <c r="G51" s="710"/>
      <c r="H51" s="671"/>
      <c r="I51" s="708"/>
      <c r="J51" s="614"/>
      <c r="K51" s="614"/>
      <c r="L51" s="614"/>
      <c r="M51" s="614"/>
      <c r="N51" s="614"/>
      <c r="O51" s="614"/>
      <c r="P51" s="614"/>
      <c r="Q51" s="614"/>
      <c r="R51" s="614"/>
      <c r="S51" s="614"/>
      <c r="T51" s="614"/>
      <c r="U51" s="614"/>
      <c r="V51" s="614" t="s">
        <v>482</v>
      </c>
      <c r="W51" s="614"/>
      <c r="X51" s="614"/>
      <c r="Y51" s="614"/>
      <c r="Z51" s="614"/>
      <c r="AA51" s="614"/>
      <c r="AB51" s="614"/>
      <c r="AC51" s="614"/>
      <c r="AD51" s="614"/>
      <c r="AE51" s="614"/>
      <c r="AF51" s="614"/>
      <c r="AG51" s="614"/>
      <c r="AH51" s="285">
        <v>0</v>
      </c>
      <c r="AI51" s="286">
        <f t="shared" si="1"/>
        <v>0</v>
      </c>
      <c r="AJ51" s="290"/>
    </row>
    <row r="52" spans="2:36" ht="75.75" customHeight="1">
      <c r="B52" s="688"/>
      <c r="C52" s="680"/>
      <c r="D52" s="705"/>
      <c r="E52" s="666"/>
      <c r="F52" s="652" t="s">
        <v>495</v>
      </c>
      <c r="G52" s="653"/>
      <c r="H52" s="671"/>
      <c r="I52" s="708"/>
      <c r="J52" s="614"/>
      <c r="K52" s="614"/>
      <c r="L52" s="614"/>
      <c r="M52" s="614"/>
      <c r="N52" s="614"/>
      <c r="O52" s="614"/>
      <c r="P52" s="614"/>
      <c r="Q52" s="614"/>
      <c r="R52" s="614"/>
      <c r="S52" s="614"/>
      <c r="T52" s="614"/>
      <c r="U52" s="614"/>
      <c r="V52" s="614"/>
      <c r="W52" s="614"/>
      <c r="X52" s="614"/>
      <c r="Y52" s="614"/>
      <c r="Z52" s="614"/>
      <c r="AA52" s="614"/>
      <c r="AB52" s="614" t="s">
        <v>482</v>
      </c>
      <c r="AC52" s="614"/>
      <c r="AD52" s="614"/>
      <c r="AE52" s="614"/>
      <c r="AF52" s="614"/>
      <c r="AG52" s="614"/>
      <c r="AH52" s="285">
        <v>0</v>
      </c>
      <c r="AI52" s="286">
        <f t="shared" si="1"/>
        <v>0</v>
      </c>
      <c r="AJ52" s="290"/>
    </row>
    <row r="53" spans="2:36" ht="75.75" customHeight="1">
      <c r="B53" s="688"/>
      <c r="C53" s="680"/>
      <c r="D53" s="705"/>
      <c r="E53" s="666"/>
      <c r="F53" s="652" t="s">
        <v>1302</v>
      </c>
      <c r="G53" s="653"/>
      <c r="H53" s="671"/>
      <c r="I53" s="708"/>
      <c r="J53" s="614"/>
      <c r="K53" s="614"/>
      <c r="L53" s="614" t="s">
        <v>482</v>
      </c>
      <c r="M53" s="614"/>
      <c r="N53" s="614"/>
      <c r="O53" s="614"/>
      <c r="P53" s="614"/>
      <c r="Q53" s="614"/>
      <c r="R53" s="614" t="s">
        <v>482</v>
      </c>
      <c r="S53" s="614"/>
      <c r="T53" s="614"/>
      <c r="U53" s="614"/>
      <c r="V53" s="614"/>
      <c r="W53" s="614"/>
      <c r="X53" s="614" t="s">
        <v>482</v>
      </c>
      <c r="Y53" s="614"/>
      <c r="Z53" s="614"/>
      <c r="AA53" s="614"/>
      <c r="AB53" s="614"/>
      <c r="AC53" s="614"/>
      <c r="AD53" s="614" t="s">
        <v>482</v>
      </c>
      <c r="AE53" s="614"/>
      <c r="AF53" s="614"/>
      <c r="AG53" s="614"/>
      <c r="AH53" s="285">
        <v>0</v>
      </c>
      <c r="AI53" s="286">
        <f t="shared" si="1"/>
        <v>0</v>
      </c>
      <c r="AJ53" s="292"/>
    </row>
    <row r="54" spans="2:36" ht="75.75" customHeight="1" thickBot="1">
      <c r="B54" s="689"/>
      <c r="C54" s="681"/>
      <c r="D54" s="706"/>
      <c r="E54" s="667"/>
      <c r="F54" s="799" t="s">
        <v>496</v>
      </c>
      <c r="G54" s="800"/>
      <c r="H54" s="672"/>
      <c r="I54" s="709"/>
      <c r="J54" s="559" t="s">
        <v>482</v>
      </c>
      <c r="K54" s="559"/>
      <c r="L54" s="559" t="s">
        <v>482</v>
      </c>
      <c r="M54" s="559"/>
      <c r="N54" s="559" t="s">
        <v>482</v>
      </c>
      <c r="O54" s="559"/>
      <c r="P54" s="559" t="s">
        <v>482</v>
      </c>
      <c r="Q54" s="559"/>
      <c r="R54" s="559" t="s">
        <v>482</v>
      </c>
      <c r="S54" s="559"/>
      <c r="T54" s="559" t="s">
        <v>482</v>
      </c>
      <c r="U54" s="559"/>
      <c r="V54" s="559" t="s">
        <v>482</v>
      </c>
      <c r="W54" s="559"/>
      <c r="X54" s="559" t="s">
        <v>482</v>
      </c>
      <c r="Y54" s="559"/>
      <c r="Z54" s="559" t="s">
        <v>482</v>
      </c>
      <c r="AA54" s="559"/>
      <c r="AB54" s="559" t="s">
        <v>482</v>
      </c>
      <c r="AC54" s="559"/>
      <c r="AD54" s="559" t="s">
        <v>482</v>
      </c>
      <c r="AE54" s="559"/>
      <c r="AF54" s="559" t="s">
        <v>482</v>
      </c>
      <c r="AG54" s="559"/>
      <c r="AH54" s="293">
        <v>0</v>
      </c>
      <c r="AI54" s="294">
        <f t="shared" si="1"/>
        <v>0</v>
      </c>
      <c r="AJ54" s="295"/>
    </row>
    <row r="55" spans="2:36" ht="75.75" customHeight="1">
      <c r="B55" s="687" t="s">
        <v>497</v>
      </c>
      <c r="C55" s="679">
        <v>1</v>
      </c>
      <c r="D55" s="662" t="s">
        <v>498</v>
      </c>
      <c r="E55" s="665" t="s">
        <v>457</v>
      </c>
      <c r="F55" s="692" t="s">
        <v>499</v>
      </c>
      <c r="G55" s="693"/>
      <c r="H55" s="670" t="s">
        <v>493</v>
      </c>
      <c r="I55" s="670" t="s">
        <v>481</v>
      </c>
      <c r="J55" s="673"/>
      <c r="K55" s="673"/>
      <c r="L55" s="673"/>
      <c r="M55" s="673"/>
      <c r="N55" s="673"/>
      <c r="O55" s="673"/>
      <c r="P55" s="673"/>
      <c r="Q55" s="673"/>
      <c r="R55" s="673"/>
      <c r="S55" s="673"/>
      <c r="T55" s="673"/>
      <c r="U55" s="673"/>
      <c r="V55" s="673"/>
      <c r="W55" s="673"/>
      <c r="X55" s="673" t="s">
        <v>482</v>
      </c>
      <c r="Y55" s="673"/>
      <c r="Z55" s="673"/>
      <c r="AA55" s="673"/>
      <c r="AB55" s="673"/>
      <c r="AC55" s="673"/>
      <c r="AD55" s="673"/>
      <c r="AE55" s="673"/>
      <c r="AF55" s="673"/>
      <c r="AG55" s="673"/>
      <c r="AH55" s="296">
        <v>0</v>
      </c>
      <c r="AI55" s="297">
        <f t="shared" si="1"/>
        <v>0</v>
      </c>
      <c r="AJ55" s="298"/>
    </row>
    <row r="56" spans="2:36" ht="75.75" customHeight="1">
      <c r="B56" s="688"/>
      <c r="C56" s="680"/>
      <c r="D56" s="663"/>
      <c r="E56" s="666"/>
      <c r="F56" s="652" t="s">
        <v>500</v>
      </c>
      <c r="G56" s="653"/>
      <c r="H56" s="682"/>
      <c r="I56" s="671"/>
      <c r="J56" s="614"/>
      <c r="K56" s="614"/>
      <c r="L56" s="614"/>
      <c r="M56" s="614"/>
      <c r="N56" s="614"/>
      <c r="O56" s="614"/>
      <c r="P56" s="614"/>
      <c r="Q56" s="614"/>
      <c r="R56" s="614"/>
      <c r="S56" s="614"/>
      <c r="T56" s="614"/>
      <c r="U56" s="614"/>
      <c r="V56" s="614"/>
      <c r="W56" s="614"/>
      <c r="X56" s="614"/>
      <c r="Y56" s="614"/>
      <c r="Z56" s="614" t="s">
        <v>482</v>
      </c>
      <c r="AA56" s="614"/>
      <c r="AB56" s="614"/>
      <c r="AC56" s="614"/>
      <c r="AD56" s="614"/>
      <c r="AE56" s="614"/>
      <c r="AF56" s="614"/>
      <c r="AG56" s="614"/>
      <c r="AH56" s="285">
        <v>0</v>
      </c>
      <c r="AI56" s="286">
        <f t="shared" si="1"/>
        <v>0</v>
      </c>
      <c r="AJ56" s="290"/>
    </row>
    <row r="57" spans="2:36" ht="75.75" customHeight="1" thickBot="1">
      <c r="B57" s="689"/>
      <c r="C57" s="681"/>
      <c r="D57" s="600"/>
      <c r="E57" s="667"/>
      <c r="F57" s="700" t="s">
        <v>501</v>
      </c>
      <c r="G57" s="701"/>
      <c r="H57" s="301" t="s">
        <v>502</v>
      </c>
      <c r="I57" s="672"/>
      <c r="J57" s="559"/>
      <c r="K57" s="559"/>
      <c r="L57" s="559"/>
      <c r="M57" s="559"/>
      <c r="N57" s="559"/>
      <c r="O57" s="559"/>
      <c r="P57" s="559"/>
      <c r="Q57" s="559"/>
      <c r="R57" s="559"/>
      <c r="S57" s="559"/>
      <c r="T57" s="559"/>
      <c r="U57" s="559"/>
      <c r="V57" s="559"/>
      <c r="W57" s="559"/>
      <c r="X57" s="559"/>
      <c r="Y57" s="559"/>
      <c r="Z57" s="559"/>
      <c r="AA57" s="559"/>
      <c r="AB57" s="559" t="s">
        <v>482</v>
      </c>
      <c r="AC57" s="559"/>
      <c r="AD57" s="559"/>
      <c r="AE57" s="559"/>
      <c r="AF57" s="559"/>
      <c r="AG57" s="559"/>
      <c r="AH57" s="293">
        <v>0</v>
      </c>
      <c r="AI57" s="294">
        <f t="shared" si="1"/>
        <v>0</v>
      </c>
      <c r="AJ57" s="295"/>
    </row>
    <row r="58" spans="2:36" ht="75.75" customHeight="1">
      <c r="B58" s="687" t="s">
        <v>503</v>
      </c>
      <c r="C58" s="679">
        <v>1</v>
      </c>
      <c r="D58" s="662" t="s">
        <v>504</v>
      </c>
      <c r="E58" s="665" t="s">
        <v>457</v>
      </c>
      <c r="F58" s="668" t="s">
        <v>505</v>
      </c>
      <c r="G58" s="669"/>
      <c r="H58" s="302" t="s">
        <v>493</v>
      </c>
      <c r="I58" s="670" t="s">
        <v>481</v>
      </c>
      <c r="J58" s="673"/>
      <c r="K58" s="673"/>
      <c r="L58" s="673"/>
      <c r="M58" s="673"/>
      <c r="N58" s="673"/>
      <c r="O58" s="673"/>
      <c r="P58" s="673"/>
      <c r="Q58" s="673"/>
      <c r="R58" s="673"/>
      <c r="S58" s="673"/>
      <c r="T58" s="673"/>
      <c r="U58" s="673"/>
      <c r="V58" s="673"/>
      <c r="W58" s="673"/>
      <c r="X58" s="673" t="s">
        <v>482</v>
      </c>
      <c r="Y58" s="673"/>
      <c r="Z58" s="673"/>
      <c r="AA58" s="673"/>
      <c r="AB58" s="673"/>
      <c r="AC58" s="673"/>
      <c r="AD58" s="673"/>
      <c r="AE58" s="673"/>
      <c r="AF58" s="673"/>
      <c r="AG58" s="673"/>
      <c r="AH58" s="296">
        <v>0</v>
      </c>
      <c r="AI58" s="297">
        <f t="shared" si="1"/>
        <v>0</v>
      </c>
      <c r="AJ58" s="298"/>
    </row>
    <row r="59" spans="2:36" ht="75.75" customHeight="1">
      <c r="B59" s="688"/>
      <c r="C59" s="680"/>
      <c r="D59" s="663"/>
      <c r="E59" s="666"/>
      <c r="F59" s="652" t="s">
        <v>506</v>
      </c>
      <c r="G59" s="653"/>
      <c r="H59" s="671" t="s">
        <v>502</v>
      </c>
      <c r="I59" s="671"/>
      <c r="J59" s="614"/>
      <c r="K59" s="614"/>
      <c r="L59" s="614"/>
      <c r="M59" s="614"/>
      <c r="N59" s="614"/>
      <c r="O59" s="614"/>
      <c r="P59" s="614"/>
      <c r="Q59" s="614"/>
      <c r="R59" s="614"/>
      <c r="S59" s="614"/>
      <c r="T59" s="614"/>
      <c r="U59" s="614"/>
      <c r="V59" s="614"/>
      <c r="W59" s="614"/>
      <c r="X59" s="614"/>
      <c r="Y59" s="614"/>
      <c r="Z59" s="614" t="s">
        <v>482</v>
      </c>
      <c r="AA59" s="614"/>
      <c r="AB59" s="614"/>
      <c r="AC59" s="614"/>
      <c r="AD59" s="614"/>
      <c r="AE59" s="614"/>
      <c r="AF59" s="614"/>
      <c r="AG59" s="614"/>
      <c r="AH59" s="285">
        <v>0</v>
      </c>
      <c r="AI59" s="286">
        <f t="shared" si="1"/>
        <v>0</v>
      </c>
      <c r="AJ59" s="290"/>
    </row>
    <row r="60" spans="2:36" ht="75.75" customHeight="1" thickBot="1">
      <c r="B60" s="689"/>
      <c r="C60" s="681"/>
      <c r="D60" s="600"/>
      <c r="E60" s="667"/>
      <c r="F60" s="700" t="s">
        <v>507</v>
      </c>
      <c r="G60" s="701"/>
      <c r="H60" s="672"/>
      <c r="I60" s="672"/>
      <c r="J60" s="559" t="s">
        <v>482</v>
      </c>
      <c r="K60" s="559"/>
      <c r="L60" s="559" t="s">
        <v>482</v>
      </c>
      <c r="M60" s="559"/>
      <c r="N60" s="559" t="s">
        <v>482</v>
      </c>
      <c r="O60" s="559"/>
      <c r="P60" s="559" t="s">
        <v>482</v>
      </c>
      <c r="Q60" s="559"/>
      <c r="R60" s="559" t="s">
        <v>482</v>
      </c>
      <c r="S60" s="559"/>
      <c r="T60" s="559" t="s">
        <v>482</v>
      </c>
      <c r="U60" s="559"/>
      <c r="V60" s="559" t="s">
        <v>482</v>
      </c>
      <c r="W60" s="559"/>
      <c r="X60" s="559" t="s">
        <v>482</v>
      </c>
      <c r="Y60" s="559"/>
      <c r="Z60" s="559" t="s">
        <v>482</v>
      </c>
      <c r="AA60" s="559"/>
      <c r="AB60" s="559" t="s">
        <v>482</v>
      </c>
      <c r="AC60" s="559"/>
      <c r="AD60" s="559" t="s">
        <v>482</v>
      </c>
      <c r="AE60" s="559"/>
      <c r="AF60" s="559" t="s">
        <v>482</v>
      </c>
      <c r="AG60" s="559"/>
      <c r="AH60" s="293">
        <v>0</v>
      </c>
      <c r="AI60" s="294">
        <f t="shared" si="1"/>
        <v>0</v>
      </c>
      <c r="AJ60" s="295"/>
    </row>
    <row r="61" spans="2:36" ht="75.75" customHeight="1">
      <c r="B61" s="683" t="s">
        <v>508</v>
      </c>
      <c r="C61" s="679">
        <v>1</v>
      </c>
      <c r="D61" s="662" t="s">
        <v>509</v>
      </c>
      <c r="E61" s="665" t="s">
        <v>457</v>
      </c>
      <c r="F61" s="668" t="s">
        <v>510</v>
      </c>
      <c r="G61" s="669"/>
      <c r="H61" s="670" t="s">
        <v>1303</v>
      </c>
      <c r="I61" s="670" t="s">
        <v>481</v>
      </c>
      <c r="J61" s="673"/>
      <c r="K61" s="673"/>
      <c r="L61" s="673"/>
      <c r="M61" s="673"/>
      <c r="N61" s="673"/>
      <c r="O61" s="673"/>
      <c r="P61" s="673" t="s">
        <v>482</v>
      </c>
      <c r="Q61" s="673"/>
      <c r="R61" s="673" t="s">
        <v>482</v>
      </c>
      <c r="S61" s="673"/>
      <c r="T61" s="673" t="s">
        <v>482</v>
      </c>
      <c r="U61" s="673"/>
      <c r="V61" s="673" t="s">
        <v>482</v>
      </c>
      <c r="W61" s="673"/>
      <c r="X61" s="673"/>
      <c r="Y61" s="673"/>
      <c r="Z61" s="673"/>
      <c r="AA61" s="673"/>
      <c r="AB61" s="673"/>
      <c r="AC61" s="673"/>
      <c r="AD61" s="673"/>
      <c r="AE61" s="673"/>
      <c r="AF61" s="673"/>
      <c r="AG61" s="673"/>
      <c r="AH61" s="296">
        <v>0</v>
      </c>
      <c r="AI61" s="297">
        <f t="shared" si="1"/>
        <v>0</v>
      </c>
      <c r="AJ61" s="298"/>
    </row>
    <row r="62" spans="2:36" ht="75.75" customHeight="1">
      <c r="B62" s="684"/>
      <c r="C62" s="680"/>
      <c r="D62" s="599"/>
      <c r="E62" s="666"/>
      <c r="F62" s="648" t="s">
        <v>1304</v>
      </c>
      <c r="G62" s="649"/>
      <c r="H62" s="671"/>
      <c r="I62" s="671"/>
      <c r="J62" s="614"/>
      <c r="K62" s="614"/>
      <c r="L62" s="614"/>
      <c r="M62" s="614"/>
      <c r="N62" s="614"/>
      <c r="O62" s="614"/>
      <c r="P62" s="614"/>
      <c r="Q62" s="614"/>
      <c r="R62" s="614"/>
      <c r="S62" s="614"/>
      <c r="T62" s="614"/>
      <c r="U62" s="614"/>
      <c r="V62" s="614" t="s">
        <v>482</v>
      </c>
      <c r="W62" s="614"/>
      <c r="X62" s="614"/>
      <c r="Y62" s="614"/>
      <c r="Z62" s="614"/>
      <c r="AA62" s="614"/>
      <c r="AB62" s="614"/>
      <c r="AC62" s="614"/>
      <c r="AD62" s="614"/>
      <c r="AE62" s="614"/>
      <c r="AF62" s="614"/>
      <c r="AG62" s="614"/>
      <c r="AH62" s="285">
        <v>0</v>
      </c>
      <c r="AI62" s="286">
        <f t="shared" si="1"/>
        <v>0</v>
      </c>
      <c r="AJ62" s="290"/>
    </row>
    <row r="63" spans="2:36" ht="75.75" customHeight="1">
      <c r="B63" s="684"/>
      <c r="C63" s="680"/>
      <c r="D63" s="663"/>
      <c r="E63" s="666"/>
      <c r="F63" s="648" t="s">
        <v>511</v>
      </c>
      <c r="G63" s="649"/>
      <c r="H63" s="682"/>
      <c r="I63" s="671"/>
      <c r="J63" s="614"/>
      <c r="K63" s="614"/>
      <c r="L63" s="614"/>
      <c r="M63" s="614"/>
      <c r="N63" s="614"/>
      <c r="O63" s="614"/>
      <c r="P63" s="614"/>
      <c r="Q63" s="614"/>
      <c r="R63" s="614"/>
      <c r="S63" s="614"/>
      <c r="T63" s="614"/>
      <c r="U63" s="614"/>
      <c r="V63" s="614"/>
      <c r="W63" s="614"/>
      <c r="X63" s="614" t="s">
        <v>482</v>
      </c>
      <c r="Y63" s="614"/>
      <c r="Z63" s="614"/>
      <c r="AA63" s="614"/>
      <c r="AB63" s="614"/>
      <c r="AC63" s="614"/>
      <c r="AD63" s="614"/>
      <c r="AE63" s="614"/>
      <c r="AF63" s="614"/>
      <c r="AG63" s="614"/>
      <c r="AH63" s="285">
        <v>0</v>
      </c>
      <c r="AI63" s="286">
        <f t="shared" si="1"/>
        <v>0</v>
      </c>
      <c r="AJ63" s="290"/>
    </row>
    <row r="64" spans="2:36" ht="75.75" customHeight="1">
      <c r="B64" s="684"/>
      <c r="C64" s="680"/>
      <c r="D64" s="663"/>
      <c r="E64" s="666"/>
      <c r="F64" s="648" t="s">
        <v>512</v>
      </c>
      <c r="G64" s="649"/>
      <c r="H64" s="674" t="s">
        <v>502</v>
      </c>
      <c r="I64" s="671"/>
      <c r="J64" s="614" t="s">
        <v>482</v>
      </c>
      <c r="K64" s="614"/>
      <c r="L64" s="614" t="s">
        <v>482</v>
      </c>
      <c r="M64" s="614"/>
      <c r="N64" s="614" t="s">
        <v>482</v>
      </c>
      <c r="O64" s="614"/>
      <c r="P64" s="614" t="s">
        <v>482</v>
      </c>
      <c r="Q64" s="614"/>
      <c r="R64" s="614" t="s">
        <v>482</v>
      </c>
      <c r="S64" s="614"/>
      <c r="T64" s="614" t="s">
        <v>482</v>
      </c>
      <c r="U64" s="614"/>
      <c r="V64" s="614" t="s">
        <v>482</v>
      </c>
      <c r="W64" s="614"/>
      <c r="X64" s="614" t="s">
        <v>482</v>
      </c>
      <c r="Y64" s="614"/>
      <c r="Z64" s="614" t="s">
        <v>482</v>
      </c>
      <c r="AA64" s="614"/>
      <c r="AB64" s="614" t="s">
        <v>482</v>
      </c>
      <c r="AC64" s="614"/>
      <c r="AD64" s="614" t="s">
        <v>482</v>
      </c>
      <c r="AE64" s="614"/>
      <c r="AF64" s="614" t="s">
        <v>482</v>
      </c>
      <c r="AG64" s="614"/>
      <c r="AH64" s="285">
        <v>0</v>
      </c>
      <c r="AI64" s="286">
        <f t="shared" si="1"/>
        <v>0</v>
      </c>
      <c r="AJ64" s="290"/>
    </row>
    <row r="65" spans="2:36" ht="75.75" customHeight="1">
      <c r="B65" s="684"/>
      <c r="C65" s="680"/>
      <c r="D65" s="663"/>
      <c r="E65" s="666"/>
      <c r="F65" s="648" t="s">
        <v>513</v>
      </c>
      <c r="G65" s="649"/>
      <c r="H65" s="682"/>
      <c r="I65" s="671"/>
      <c r="J65" s="614" t="s">
        <v>482</v>
      </c>
      <c r="K65" s="614"/>
      <c r="L65" s="614" t="s">
        <v>482</v>
      </c>
      <c r="M65" s="614"/>
      <c r="N65" s="614" t="s">
        <v>482</v>
      </c>
      <c r="O65" s="614"/>
      <c r="P65" s="614" t="s">
        <v>482</v>
      </c>
      <c r="Q65" s="614"/>
      <c r="R65" s="614" t="s">
        <v>482</v>
      </c>
      <c r="S65" s="614"/>
      <c r="T65" s="614" t="s">
        <v>482</v>
      </c>
      <c r="U65" s="614"/>
      <c r="V65" s="614" t="s">
        <v>482</v>
      </c>
      <c r="W65" s="614"/>
      <c r="X65" s="614" t="s">
        <v>482</v>
      </c>
      <c r="Y65" s="614"/>
      <c r="Z65" s="614" t="s">
        <v>482</v>
      </c>
      <c r="AA65" s="614"/>
      <c r="AB65" s="614" t="s">
        <v>482</v>
      </c>
      <c r="AC65" s="614"/>
      <c r="AD65" s="614" t="s">
        <v>482</v>
      </c>
      <c r="AE65" s="614"/>
      <c r="AF65" s="614" t="s">
        <v>482</v>
      </c>
      <c r="AG65" s="614"/>
      <c r="AH65" s="285">
        <v>0</v>
      </c>
      <c r="AI65" s="286">
        <f t="shared" si="1"/>
        <v>0</v>
      </c>
      <c r="AJ65" s="290"/>
    </row>
    <row r="66" spans="2:36" ht="75.75" customHeight="1">
      <c r="B66" s="684"/>
      <c r="C66" s="680"/>
      <c r="D66" s="664"/>
      <c r="E66" s="666"/>
      <c r="F66" s="648" t="s">
        <v>514</v>
      </c>
      <c r="G66" s="649"/>
      <c r="H66" s="303" t="s">
        <v>493</v>
      </c>
      <c r="I66" s="671"/>
      <c r="J66" s="614" t="s">
        <v>482</v>
      </c>
      <c r="K66" s="614"/>
      <c r="L66" s="614"/>
      <c r="M66" s="614"/>
      <c r="N66" s="614"/>
      <c r="O66" s="614"/>
      <c r="P66" s="614" t="s">
        <v>442</v>
      </c>
      <c r="Q66" s="614"/>
      <c r="R66" s="614"/>
      <c r="S66" s="614"/>
      <c r="T66" s="614"/>
      <c r="U66" s="614"/>
      <c r="V66" s="614" t="s">
        <v>482</v>
      </c>
      <c r="W66" s="614"/>
      <c r="X66" s="614"/>
      <c r="Y66" s="614"/>
      <c r="Z66" s="614"/>
      <c r="AA66" s="614"/>
      <c r="AB66" s="614" t="s">
        <v>482</v>
      </c>
      <c r="AC66" s="614"/>
      <c r="AD66" s="614"/>
      <c r="AE66" s="614"/>
      <c r="AF66" s="614"/>
      <c r="AG66" s="614"/>
      <c r="AH66" s="285">
        <v>0</v>
      </c>
      <c r="AI66" s="286">
        <f t="shared" si="1"/>
        <v>0</v>
      </c>
      <c r="AJ66" s="292"/>
    </row>
    <row r="67" spans="2:36" ht="75.75" customHeight="1">
      <c r="B67" s="684"/>
      <c r="C67" s="680"/>
      <c r="D67" s="664"/>
      <c r="E67" s="666"/>
      <c r="F67" s="648" t="s">
        <v>515</v>
      </c>
      <c r="G67" s="649"/>
      <c r="H67" s="703" t="s">
        <v>1303</v>
      </c>
      <c r="I67" s="671"/>
      <c r="J67" s="614"/>
      <c r="K67" s="614"/>
      <c r="L67" s="614" t="s">
        <v>482</v>
      </c>
      <c r="M67" s="614"/>
      <c r="N67" s="614"/>
      <c r="O67" s="614"/>
      <c r="P67" s="614" t="s">
        <v>1380</v>
      </c>
      <c r="Q67" s="614"/>
      <c r="R67" s="614"/>
      <c r="S67" s="614"/>
      <c r="T67" s="614"/>
      <c r="U67" s="614"/>
      <c r="V67" s="614" t="s">
        <v>482</v>
      </c>
      <c r="W67" s="614"/>
      <c r="X67" s="614"/>
      <c r="Y67" s="614"/>
      <c r="Z67" s="614"/>
      <c r="AA67" s="614"/>
      <c r="AB67" s="614"/>
      <c r="AC67" s="614"/>
      <c r="AD67" s="614"/>
      <c r="AE67" s="614"/>
      <c r="AF67" s="614"/>
      <c r="AG67" s="614"/>
      <c r="AH67" s="285">
        <v>0</v>
      </c>
      <c r="AI67" s="286">
        <f t="shared" si="1"/>
        <v>0</v>
      </c>
      <c r="AJ67" s="292"/>
    </row>
    <row r="68" spans="2:36" ht="75.75" customHeight="1">
      <c r="B68" s="684"/>
      <c r="C68" s="680"/>
      <c r="D68" s="664"/>
      <c r="E68" s="666"/>
      <c r="F68" s="648" t="s">
        <v>516</v>
      </c>
      <c r="G68" s="649"/>
      <c r="H68" s="703"/>
      <c r="I68" s="671"/>
      <c r="J68" s="614"/>
      <c r="K68" s="614"/>
      <c r="L68" s="614" t="s">
        <v>482</v>
      </c>
      <c r="M68" s="614"/>
      <c r="N68" s="614"/>
      <c r="O68" s="614"/>
      <c r="P68" s="614"/>
      <c r="Q68" s="614"/>
      <c r="R68" s="614"/>
      <c r="S68" s="614"/>
      <c r="T68" s="614"/>
      <c r="U68" s="614"/>
      <c r="V68" s="614" t="s">
        <v>482</v>
      </c>
      <c r="W68" s="614"/>
      <c r="X68" s="614"/>
      <c r="Y68" s="614"/>
      <c r="Z68" s="614"/>
      <c r="AA68" s="614"/>
      <c r="AB68" s="614"/>
      <c r="AC68" s="614"/>
      <c r="AD68" s="614"/>
      <c r="AE68" s="614"/>
      <c r="AF68" s="614"/>
      <c r="AG68" s="614"/>
      <c r="AH68" s="285">
        <v>0</v>
      </c>
      <c r="AI68" s="286">
        <f t="shared" si="1"/>
        <v>0</v>
      </c>
      <c r="AJ68" s="292"/>
    </row>
    <row r="69" spans="2:36" ht="75.75" customHeight="1">
      <c r="B69" s="684"/>
      <c r="C69" s="680"/>
      <c r="D69" s="664"/>
      <c r="E69" s="666"/>
      <c r="F69" s="648" t="s">
        <v>517</v>
      </c>
      <c r="G69" s="649"/>
      <c r="H69" s="703"/>
      <c r="I69" s="671"/>
      <c r="J69" s="614"/>
      <c r="K69" s="614"/>
      <c r="L69" s="614" t="s">
        <v>482</v>
      </c>
      <c r="M69" s="614"/>
      <c r="N69" s="614"/>
      <c r="O69" s="614"/>
      <c r="P69" s="614" t="s">
        <v>482</v>
      </c>
      <c r="Q69" s="614"/>
      <c r="R69" s="614"/>
      <c r="S69" s="614"/>
      <c r="T69" s="614" t="s">
        <v>482</v>
      </c>
      <c r="U69" s="614"/>
      <c r="V69" s="614"/>
      <c r="W69" s="614"/>
      <c r="X69" s="614" t="s">
        <v>482</v>
      </c>
      <c r="Y69" s="614"/>
      <c r="Z69" s="614"/>
      <c r="AA69" s="614"/>
      <c r="AB69" s="614" t="s">
        <v>482</v>
      </c>
      <c r="AC69" s="614"/>
      <c r="AD69" s="614"/>
      <c r="AE69" s="614"/>
      <c r="AF69" s="614" t="s">
        <v>482</v>
      </c>
      <c r="AG69" s="614"/>
      <c r="AH69" s="285">
        <v>0</v>
      </c>
      <c r="AI69" s="286">
        <f t="shared" si="1"/>
        <v>0</v>
      </c>
      <c r="AJ69" s="292"/>
    </row>
    <row r="70" spans="2:36" ht="75.75" customHeight="1">
      <c r="B70" s="684"/>
      <c r="C70" s="680"/>
      <c r="D70" s="664"/>
      <c r="E70" s="666"/>
      <c r="F70" s="648" t="s">
        <v>1305</v>
      </c>
      <c r="G70" s="649"/>
      <c r="H70" s="674" t="s">
        <v>1303</v>
      </c>
      <c r="I70" s="671"/>
      <c r="J70" s="614"/>
      <c r="K70" s="614"/>
      <c r="L70" s="614"/>
      <c r="M70" s="614"/>
      <c r="N70" s="614"/>
      <c r="O70" s="614"/>
      <c r="P70" s="614"/>
      <c r="Q70" s="614"/>
      <c r="R70" s="614"/>
      <c r="S70" s="614"/>
      <c r="T70" s="614"/>
      <c r="U70" s="614"/>
      <c r="V70" s="614"/>
      <c r="W70" s="614"/>
      <c r="X70" s="614" t="s">
        <v>482</v>
      </c>
      <c r="Y70" s="614"/>
      <c r="Z70" s="614"/>
      <c r="AA70" s="614"/>
      <c r="AB70" s="614"/>
      <c r="AC70" s="614"/>
      <c r="AD70" s="614"/>
      <c r="AE70" s="614"/>
      <c r="AF70" s="614"/>
      <c r="AG70" s="614"/>
      <c r="AH70" s="285">
        <v>0</v>
      </c>
      <c r="AI70" s="286">
        <f t="shared" si="1"/>
        <v>0</v>
      </c>
      <c r="AJ70" s="292"/>
    </row>
    <row r="71" spans="2:36" ht="75.75" customHeight="1">
      <c r="B71" s="684"/>
      <c r="C71" s="680"/>
      <c r="D71" s="664"/>
      <c r="E71" s="666"/>
      <c r="F71" s="648" t="s">
        <v>518</v>
      </c>
      <c r="G71" s="649"/>
      <c r="H71" s="671"/>
      <c r="I71" s="671"/>
      <c r="J71" s="614"/>
      <c r="K71" s="614"/>
      <c r="L71" s="614"/>
      <c r="M71" s="614"/>
      <c r="N71" s="614"/>
      <c r="O71" s="614"/>
      <c r="P71" s="614"/>
      <c r="Q71" s="614"/>
      <c r="R71" s="614"/>
      <c r="S71" s="614"/>
      <c r="T71" s="614"/>
      <c r="U71" s="614"/>
      <c r="V71" s="614" t="s">
        <v>482</v>
      </c>
      <c r="W71" s="614"/>
      <c r="X71" s="614"/>
      <c r="Y71" s="614"/>
      <c r="Z71" s="614"/>
      <c r="AA71" s="614"/>
      <c r="AB71" s="614"/>
      <c r="AC71" s="614"/>
      <c r="AD71" s="614"/>
      <c r="AE71" s="614"/>
      <c r="AF71" s="614"/>
      <c r="AG71" s="614"/>
      <c r="AH71" s="285">
        <v>0</v>
      </c>
      <c r="AI71" s="286">
        <f t="shared" si="1"/>
        <v>0</v>
      </c>
      <c r="AJ71" s="292"/>
    </row>
    <row r="72" spans="2:36" ht="75.75" customHeight="1" thickBot="1">
      <c r="B72" s="702"/>
      <c r="C72" s="681"/>
      <c r="D72" s="600"/>
      <c r="E72" s="667"/>
      <c r="F72" s="650" t="s">
        <v>519</v>
      </c>
      <c r="G72" s="651"/>
      <c r="H72" s="672"/>
      <c r="I72" s="672"/>
      <c r="J72" s="559"/>
      <c r="K72" s="559"/>
      <c r="L72" s="559"/>
      <c r="M72" s="559"/>
      <c r="N72" s="559"/>
      <c r="O72" s="559"/>
      <c r="P72" s="559"/>
      <c r="Q72" s="559"/>
      <c r="R72" s="559"/>
      <c r="S72" s="559"/>
      <c r="T72" s="559"/>
      <c r="U72" s="559"/>
      <c r="V72" s="559"/>
      <c r="W72" s="559"/>
      <c r="X72" s="559" t="s">
        <v>482</v>
      </c>
      <c r="Y72" s="559"/>
      <c r="Z72" s="559"/>
      <c r="AA72" s="559"/>
      <c r="AB72" s="559"/>
      <c r="AC72" s="559"/>
      <c r="AD72" s="559"/>
      <c r="AE72" s="559"/>
      <c r="AF72" s="559"/>
      <c r="AG72" s="559"/>
      <c r="AH72" s="293">
        <v>0</v>
      </c>
      <c r="AI72" s="294">
        <f t="shared" si="1"/>
        <v>0</v>
      </c>
      <c r="AJ72" s="295"/>
    </row>
    <row r="73" spans="2:36" ht="75.75" customHeight="1">
      <c r="B73" s="687" t="s">
        <v>520</v>
      </c>
      <c r="C73" s="679">
        <v>1</v>
      </c>
      <c r="D73" s="662" t="s">
        <v>521</v>
      </c>
      <c r="E73" s="665" t="s">
        <v>457</v>
      </c>
      <c r="F73" s="692" t="s">
        <v>522</v>
      </c>
      <c r="G73" s="693"/>
      <c r="H73" s="302" t="s">
        <v>523</v>
      </c>
      <c r="I73" s="670" t="s">
        <v>481</v>
      </c>
      <c r="J73" s="673"/>
      <c r="K73" s="673"/>
      <c r="L73" s="673"/>
      <c r="M73" s="673"/>
      <c r="N73" s="673"/>
      <c r="O73" s="673"/>
      <c r="P73" s="673"/>
      <c r="Q73" s="673"/>
      <c r="R73" s="673"/>
      <c r="S73" s="673"/>
      <c r="T73" s="673" t="s">
        <v>482</v>
      </c>
      <c r="U73" s="673"/>
      <c r="V73" s="673" t="s">
        <v>482</v>
      </c>
      <c r="W73" s="673"/>
      <c r="X73" s="673"/>
      <c r="Y73" s="673"/>
      <c r="Z73" s="673"/>
      <c r="AA73" s="673"/>
      <c r="AB73" s="673"/>
      <c r="AC73" s="673"/>
      <c r="AD73" s="673"/>
      <c r="AE73" s="673"/>
      <c r="AF73" s="673"/>
      <c r="AG73" s="673"/>
      <c r="AH73" s="296">
        <v>0</v>
      </c>
      <c r="AI73" s="297">
        <f t="shared" si="1"/>
        <v>0</v>
      </c>
      <c r="AJ73" s="298"/>
    </row>
    <row r="74" spans="2:36" ht="75.75" customHeight="1">
      <c r="B74" s="688"/>
      <c r="C74" s="680"/>
      <c r="D74" s="663"/>
      <c r="E74" s="666"/>
      <c r="F74" s="652" t="s">
        <v>524</v>
      </c>
      <c r="G74" s="653"/>
      <c r="H74" s="304" t="s">
        <v>502</v>
      </c>
      <c r="I74" s="671"/>
      <c r="J74" s="614"/>
      <c r="K74" s="614"/>
      <c r="L74" s="614"/>
      <c r="M74" s="614"/>
      <c r="N74" s="614"/>
      <c r="O74" s="614"/>
      <c r="P74" s="614"/>
      <c r="Q74" s="614"/>
      <c r="R74" s="614" t="s">
        <v>482</v>
      </c>
      <c r="S74" s="614"/>
      <c r="T74" s="614"/>
      <c r="U74" s="614"/>
      <c r="V74" s="614"/>
      <c r="W74" s="614"/>
      <c r="X74" s="614"/>
      <c r="Y74" s="614"/>
      <c r="Z74" s="614"/>
      <c r="AA74" s="614"/>
      <c r="AB74" s="614"/>
      <c r="AC74" s="614"/>
      <c r="AD74" s="614" t="s">
        <v>482</v>
      </c>
      <c r="AE74" s="614"/>
      <c r="AF74" s="614"/>
      <c r="AG74" s="614"/>
      <c r="AH74" s="285">
        <v>0</v>
      </c>
      <c r="AI74" s="286">
        <f t="shared" si="1"/>
        <v>0</v>
      </c>
      <c r="AJ74" s="305"/>
    </row>
    <row r="75" spans="2:36" ht="75.75" customHeight="1">
      <c r="B75" s="688"/>
      <c r="C75" s="680"/>
      <c r="D75" s="664"/>
      <c r="E75" s="666"/>
      <c r="F75" s="652" t="s">
        <v>525</v>
      </c>
      <c r="G75" s="653"/>
      <c r="H75" s="671" t="s">
        <v>493</v>
      </c>
      <c r="I75" s="671"/>
      <c r="J75" s="614"/>
      <c r="K75" s="614"/>
      <c r="L75" s="614"/>
      <c r="M75" s="614"/>
      <c r="N75" s="614"/>
      <c r="O75" s="614"/>
      <c r="P75" s="614"/>
      <c r="Q75" s="614"/>
      <c r="R75" s="614"/>
      <c r="S75" s="614"/>
      <c r="T75" s="614"/>
      <c r="U75" s="614"/>
      <c r="V75" s="614"/>
      <c r="W75" s="614"/>
      <c r="X75" s="614"/>
      <c r="Y75" s="614"/>
      <c r="Z75" s="614" t="s">
        <v>482</v>
      </c>
      <c r="AA75" s="614"/>
      <c r="AB75" s="614"/>
      <c r="AC75" s="614"/>
      <c r="AD75" s="614"/>
      <c r="AE75" s="614"/>
      <c r="AF75" s="614"/>
      <c r="AG75" s="614"/>
      <c r="AH75" s="285">
        <v>0</v>
      </c>
      <c r="AI75" s="286">
        <f t="shared" si="1"/>
        <v>0</v>
      </c>
      <c r="AJ75" s="306"/>
    </row>
    <row r="76" spans="2:36" ht="75.75" customHeight="1" thickBot="1">
      <c r="B76" s="689"/>
      <c r="C76" s="681"/>
      <c r="D76" s="600"/>
      <c r="E76" s="667"/>
      <c r="F76" s="694" t="s">
        <v>526</v>
      </c>
      <c r="G76" s="695"/>
      <c r="H76" s="682"/>
      <c r="I76" s="672"/>
      <c r="J76" s="559"/>
      <c r="K76" s="559"/>
      <c r="L76" s="559"/>
      <c r="M76" s="559"/>
      <c r="N76" s="559"/>
      <c r="O76" s="559"/>
      <c r="P76" s="559"/>
      <c r="Q76" s="559"/>
      <c r="R76" s="559"/>
      <c r="S76" s="559"/>
      <c r="T76" s="559"/>
      <c r="U76" s="559"/>
      <c r="V76" s="559"/>
      <c r="W76" s="559"/>
      <c r="X76" s="559"/>
      <c r="Y76" s="559"/>
      <c r="Z76" s="559" t="s">
        <v>482</v>
      </c>
      <c r="AA76" s="559"/>
      <c r="AB76" s="559"/>
      <c r="AC76" s="559"/>
      <c r="AD76" s="559"/>
      <c r="AE76" s="559"/>
      <c r="AF76" s="559"/>
      <c r="AG76" s="559"/>
      <c r="AH76" s="293">
        <v>0</v>
      </c>
      <c r="AI76" s="294">
        <f t="shared" si="1"/>
        <v>0</v>
      </c>
      <c r="AJ76" s="307"/>
    </row>
    <row r="77" spans="2:36" ht="75.75" customHeight="1">
      <c r="B77" s="675" t="s">
        <v>527</v>
      </c>
      <c r="C77" s="679" t="s">
        <v>528</v>
      </c>
      <c r="D77" s="662" t="s">
        <v>529</v>
      </c>
      <c r="E77" s="665" t="s">
        <v>290</v>
      </c>
      <c r="F77" s="692" t="s">
        <v>530</v>
      </c>
      <c r="G77" s="693"/>
      <c r="H77" s="302" t="s">
        <v>531</v>
      </c>
      <c r="I77" s="670" t="s">
        <v>481</v>
      </c>
      <c r="J77" s="673" t="s">
        <v>482</v>
      </c>
      <c r="K77" s="673"/>
      <c r="L77" s="673" t="s">
        <v>482</v>
      </c>
      <c r="M77" s="673"/>
      <c r="N77" s="673" t="s">
        <v>482</v>
      </c>
      <c r="O77" s="673"/>
      <c r="P77" s="673" t="s">
        <v>482</v>
      </c>
      <c r="Q77" s="673"/>
      <c r="R77" s="673" t="s">
        <v>482</v>
      </c>
      <c r="S77" s="673"/>
      <c r="T77" s="673" t="s">
        <v>482</v>
      </c>
      <c r="U77" s="673"/>
      <c r="V77" s="673" t="s">
        <v>482</v>
      </c>
      <c r="W77" s="673"/>
      <c r="X77" s="673" t="s">
        <v>482</v>
      </c>
      <c r="Y77" s="673"/>
      <c r="Z77" s="673" t="s">
        <v>482</v>
      </c>
      <c r="AA77" s="673"/>
      <c r="AB77" s="673" t="s">
        <v>482</v>
      </c>
      <c r="AC77" s="673"/>
      <c r="AD77" s="673" t="s">
        <v>482</v>
      </c>
      <c r="AE77" s="673"/>
      <c r="AF77" s="673" t="s">
        <v>482</v>
      </c>
      <c r="AG77" s="673"/>
      <c r="AH77" s="296">
        <v>0</v>
      </c>
      <c r="AI77" s="297">
        <f t="shared" si="1"/>
        <v>0</v>
      </c>
      <c r="AJ77" s="298"/>
    </row>
    <row r="78" spans="2:36" ht="75.75" customHeight="1">
      <c r="B78" s="691"/>
      <c r="C78" s="680"/>
      <c r="D78" s="599"/>
      <c r="E78" s="666"/>
      <c r="F78" s="696" t="s">
        <v>532</v>
      </c>
      <c r="G78" s="697"/>
      <c r="H78" s="308" t="s">
        <v>502</v>
      </c>
      <c r="I78" s="671"/>
      <c r="J78" s="614" t="s">
        <v>482</v>
      </c>
      <c r="K78" s="614"/>
      <c r="L78" s="614" t="s">
        <v>482</v>
      </c>
      <c r="M78" s="614"/>
      <c r="N78" s="614" t="s">
        <v>482</v>
      </c>
      <c r="O78" s="614"/>
      <c r="P78" s="614" t="s">
        <v>482</v>
      </c>
      <c r="Q78" s="614"/>
      <c r="R78" s="614" t="s">
        <v>482</v>
      </c>
      <c r="S78" s="614"/>
      <c r="T78" s="614" t="s">
        <v>482</v>
      </c>
      <c r="U78" s="614"/>
      <c r="V78" s="614" t="s">
        <v>482</v>
      </c>
      <c r="W78" s="614"/>
      <c r="X78" s="614" t="s">
        <v>482</v>
      </c>
      <c r="Y78" s="614"/>
      <c r="Z78" s="614" t="s">
        <v>482</v>
      </c>
      <c r="AA78" s="614"/>
      <c r="AB78" s="614" t="s">
        <v>482</v>
      </c>
      <c r="AC78" s="614"/>
      <c r="AD78" s="614" t="s">
        <v>482</v>
      </c>
      <c r="AE78" s="614"/>
      <c r="AF78" s="614" t="s">
        <v>482</v>
      </c>
      <c r="AG78" s="614"/>
      <c r="AH78" s="285">
        <v>0</v>
      </c>
      <c r="AI78" s="286">
        <f t="shared" si="1"/>
        <v>0</v>
      </c>
      <c r="AJ78" s="305"/>
    </row>
    <row r="79" spans="2:36" ht="75.75" customHeight="1">
      <c r="B79" s="676"/>
      <c r="C79" s="680"/>
      <c r="D79" s="663"/>
      <c r="E79" s="666"/>
      <c r="F79" s="652" t="s">
        <v>1306</v>
      </c>
      <c r="G79" s="653"/>
      <c r="H79" s="674" t="s">
        <v>493</v>
      </c>
      <c r="I79" s="671"/>
      <c r="J79" s="614"/>
      <c r="K79" s="614"/>
      <c r="L79" s="614"/>
      <c r="M79" s="614"/>
      <c r="N79" s="614"/>
      <c r="O79" s="614"/>
      <c r="P79" s="614"/>
      <c r="Q79" s="614"/>
      <c r="R79" s="614"/>
      <c r="S79" s="614"/>
      <c r="T79" s="614" t="s">
        <v>482</v>
      </c>
      <c r="U79" s="614"/>
      <c r="V79" s="614"/>
      <c r="W79" s="614"/>
      <c r="X79" s="614"/>
      <c r="Y79" s="614"/>
      <c r="Z79" s="614"/>
      <c r="AA79" s="614"/>
      <c r="AB79" s="614"/>
      <c r="AC79" s="614"/>
      <c r="AD79" s="614"/>
      <c r="AE79" s="614"/>
      <c r="AF79" s="614"/>
      <c r="AG79" s="614"/>
      <c r="AH79" s="285">
        <v>0</v>
      </c>
      <c r="AI79" s="286">
        <f t="shared" si="1"/>
        <v>0</v>
      </c>
      <c r="AJ79" s="290"/>
    </row>
    <row r="80" spans="2:36" ht="75.75" customHeight="1">
      <c r="B80" s="676"/>
      <c r="C80" s="680"/>
      <c r="D80" s="663"/>
      <c r="E80" s="666"/>
      <c r="F80" s="652" t="s">
        <v>1307</v>
      </c>
      <c r="G80" s="653"/>
      <c r="H80" s="671"/>
      <c r="I80" s="671"/>
      <c r="J80" s="614"/>
      <c r="K80" s="614"/>
      <c r="L80" s="614"/>
      <c r="M80" s="614"/>
      <c r="N80" s="614"/>
      <c r="O80" s="614"/>
      <c r="P80" s="614"/>
      <c r="Q80" s="614"/>
      <c r="R80" s="614"/>
      <c r="S80" s="614"/>
      <c r="T80" s="614"/>
      <c r="U80" s="614"/>
      <c r="V80" s="614"/>
      <c r="W80" s="614"/>
      <c r="X80" s="614" t="s">
        <v>482</v>
      </c>
      <c r="Y80" s="614"/>
      <c r="Z80" s="614"/>
      <c r="AA80" s="614"/>
      <c r="AB80" s="614"/>
      <c r="AC80" s="614"/>
      <c r="AD80" s="614"/>
      <c r="AE80" s="614"/>
      <c r="AF80" s="614"/>
      <c r="AG80" s="614"/>
      <c r="AH80" s="285">
        <v>0</v>
      </c>
      <c r="AI80" s="286">
        <f t="shared" si="1"/>
        <v>0</v>
      </c>
      <c r="AJ80" s="290"/>
    </row>
    <row r="81" spans="2:36" ht="75.75" customHeight="1">
      <c r="B81" s="676"/>
      <c r="C81" s="680"/>
      <c r="D81" s="663"/>
      <c r="E81" s="666"/>
      <c r="F81" s="652" t="s">
        <v>533</v>
      </c>
      <c r="G81" s="653"/>
      <c r="H81" s="671"/>
      <c r="I81" s="671"/>
      <c r="J81" s="614"/>
      <c r="K81" s="614"/>
      <c r="L81" s="614"/>
      <c r="M81" s="614"/>
      <c r="N81" s="614"/>
      <c r="O81" s="614"/>
      <c r="P81" s="614"/>
      <c r="Q81" s="614"/>
      <c r="R81" s="614"/>
      <c r="S81" s="614"/>
      <c r="T81" s="614"/>
      <c r="U81" s="614"/>
      <c r="V81" s="614"/>
      <c r="W81" s="614"/>
      <c r="X81" s="614" t="s">
        <v>482</v>
      </c>
      <c r="Y81" s="614"/>
      <c r="Z81" s="614"/>
      <c r="AA81" s="614"/>
      <c r="AB81" s="614"/>
      <c r="AC81" s="614"/>
      <c r="AD81" s="614"/>
      <c r="AE81" s="614"/>
      <c r="AF81" s="614"/>
      <c r="AG81" s="614"/>
      <c r="AH81" s="285">
        <v>0</v>
      </c>
      <c r="AI81" s="286">
        <f t="shared" si="1"/>
        <v>0</v>
      </c>
      <c r="AJ81" s="290"/>
    </row>
    <row r="82" spans="2:36" ht="75.75" customHeight="1">
      <c r="B82" s="676"/>
      <c r="C82" s="680"/>
      <c r="D82" s="663"/>
      <c r="E82" s="666"/>
      <c r="F82" s="698" t="s">
        <v>534</v>
      </c>
      <c r="G82" s="699"/>
      <c r="H82" s="671"/>
      <c r="I82" s="671"/>
      <c r="J82" s="614"/>
      <c r="K82" s="614"/>
      <c r="L82" s="614"/>
      <c r="M82" s="614"/>
      <c r="N82" s="614"/>
      <c r="O82" s="614"/>
      <c r="P82" s="614"/>
      <c r="Q82" s="614"/>
      <c r="R82" s="614"/>
      <c r="S82" s="614"/>
      <c r="T82" s="614" t="s">
        <v>482</v>
      </c>
      <c r="U82" s="614"/>
      <c r="V82" s="614"/>
      <c r="W82" s="614"/>
      <c r="X82" s="614"/>
      <c r="Y82" s="614"/>
      <c r="Z82" s="614"/>
      <c r="AA82" s="614"/>
      <c r="AB82" s="614"/>
      <c r="AC82" s="614"/>
      <c r="AD82" s="614"/>
      <c r="AE82" s="614"/>
      <c r="AF82" s="614" t="s">
        <v>482</v>
      </c>
      <c r="AG82" s="614"/>
      <c r="AH82" s="285">
        <v>0</v>
      </c>
      <c r="AI82" s="286">
        <f t="shared" si="1"/>
        <v>0</v>
      </c>
      <c r="AJ82" s="290"/>
    </row>
    <row r="83" spans="2:36" ht="75.75" customHeight="1">
      <c r="B83" s="676"/>
      <c r="C83" s="680"/>
      <c r="D83" s="663"/>
      <c r="E83" s="666"/>
      <c r="F83" s="698" t="s">
        <v>535</v>
      </c>
      <c r="G83" s="699"/>
      <c r="H83" s="682"/>
      <c r="I83" s="671"/>
      <c r="J83" s="614"/>
      <c r="K83" s="614"/>
      <c r="L83" s="614" t="s">
        <v>482</v>
      </c>
      <c r="M83" s="614"/>
      <c r="N83" s="614"/>
      <c r="O83" s="614"/>
      <c r="P83" s="614"/>
      <c r="Q83" s="614"/>
      <c r="R83" s="614"/>
      <c r="S83" s="614"/>
      <c r="T83" s="614"/>
      <c r="U83" s="614"/>
      <c r="V83" s="614" t="s">
        <v>482</v>
      </c>
      <c r="W83" s="614"/>
      <c r="X83" s="614"/>
      <c r="Y83" s="614"/>
      <c r="Z83" s="614"/>
      <c r="AA83" s="614"/>
      <c r="AB83" s="614"/>
      <c r="AC83" s="614"/>
      <c r="AD83" s="614"/>
      <c r="AE83" s="614"/>
      <c r="AF83" s="614"/>
      <c r="AG83" s="614"/>
      <c r="AH83" s="285">
        <v>0</v>
      </c>
      <c r="AI83" s="286">
        <f t="shared" si="1"/>
        <v>0</v>
      </c>
      <c r="AJ83" s="290"/>
    </row>
    <row r="84" spans="2:36" ht="75.75" customHeight="1">
      <c r="B84" s="676"/>
      <c r="C84" s="680"/>
      <c r="D84" s="663"/>
      <c r="E84" s="666"/>
      <c r="F84" s="698" t="s">
        <v>536</v>
      </c>
      <c r="G84" s="699"/>
      <c r="H84" s="304" t="s">
        <v>502</v>
      </c>
      <c r="I84" s="671"/>
      <c r="J84" s="614" t="s">
        <v>482</v>
      </c>
      <c r="K84" s="614"/>
      <c r="L84" s="614" t="s">
        <v>482</v>
      </c>
      <c r="M84" s="614"/>
      <c r="N84" s="614" t="s">
        <v>482</v>
      </c>
      <c r="O84" s="614"/>
      <c r="P84" s="614" t="s">
        <v>482</v>
      </c>
      <c r="Q84" s="614"/>
      <c r="R84" s="614" t="s">
        <v>482</v>
      </c>
      <c r="S84" s="614"/>
      <c r="T84" s="614" t="s">
        <v>482</v>
      </c>
      <c r="U84" s="614"/>
      <c r="V84" s="614" t="s">
        <v>482</v>
      </c>
      <c r="W84" s="614"/>
      <c r="X84" s="614" t="s">
        <v>482</v>
      </c>
      <c r="Y84" s="614"/>
      <c r="Z84" s="614" t="s">
        <v>482</v>
      </c>
      <c r="AA84" s="614"/>
      <c r="AB84" s="614" t="s">
        <v>482</v>
      </c>
      <c r="AC84" s="614"/>
      <c r="AD84" s="614" t="s">
        <v>482</v>
      </c>
      <c r="AE84" s="614"/>
      <c r="AF84" s="614" t="s">
        <v>482</v>
      </c>
      <c r="AG84" s="614"/>
      <c r="AH84" s="285">
        <v>0</v>
      </c>
      <c r="AI84" s="286">
        <f t="shared" si="1"/>
        <v>0</v>
      </c>
      <c r="AJ84" s="290"/>
    </row>
    <row r="85" spans="2:36" ht="75.75" customHeight="1">
      <c r="B85" s="677"/>
      <c r="C85" s="680"/>
      <c r="D85" s="664"/>
      <c r="E85" s="666"/>
      <c r="F85" s="698" t="s">
        <v>537</v>
      </c>
      <c r="G85" s="699"/>
      <c r="H85" s="674" t="s">
        <v>493</v>
      </c>
      <c r="I85" s="671"/>
      <c r="J85" s="614"/>
      <c r="K85" s="614"/>
      <c r="L85" s="614"/>
      <c r="M85" s="614"/>
      <c r="N85" s="614" t="s">
        <v>482</v>
      </c>
      <c r="O85" s="614"/>
      <c r="P85" s="614"/>
      <c r="Q85" s="614"/>
      <c r="R85" s="614"/>
      <c r="S85" s="614"/>
      <c r="T85" s="614"/>
      <c r="U85" s="614"/>
      <c r="V85" s="614" t="s">
        <v>482</v>
      </c>
      <c r="W85" s="614"/>
      <c r="X85" s="614"/>
      <c r="Y85" s="614"/>
      <c r="Z85" s="614"/>
      <c r="AA85" s="614"/>
      <c r="AB85" s="614"/>
      <c r="AC85" s="614"/>
      <c r="AD85" s="614" t="s">
        <v>482</v>
      </c>
      <c r="AE85" s="614"/>
      <c r="AF85" s="614"/>
      <c r="AG85" s="614"/>
      <c r="AH85" s="285">
        <v>0</v>
      </c>
      <c r="AI85" s="286">
        <f t="shared" si="1"/>
        <v>0</v>
      </c>
      <c r="AJ85" s="292"/>
    </row>
    <row r="86" spans="2:36" ht="75.75" customHeight="1">
      <c r="B86" s="677"/>
      <c r="C86" s="680"/>
      <c r="D86" s="664"/>
      <c r="E86" s="666"/>
      <c r="F86" s="698" t="s">
        <v>1308</v>
      </c>
      <c r="G86" s="699"/>
      <c r="H86" s="671"/>
      <c r="I86" s="671"/>
      <c r="J86" s="614"/>
      <c r="K86" s="614"/>
      <c r="L86" s="614"/>
      <c r="M86" s="614"/>
      <c r="N86" s="614"/>
      <c r="O86" s="614"/>
      <c r="P86" s="614"/>
      <c r="Q86" s="614"/>
      <c r="R86" s="614"/>
      <c r="S86" s="614"/>
      <c r="T86" s="614" t="s">
        <v>482</v>
      </c>
      <c r="U86" s="614"/>
      <c r="V86" s="614"/>
      <c r="W86" s="614"/>
      <c r="X86" s="614"/>
      <c r="Y86" s="614"/>
      <c r="Z86" s="614"/>
      <c r="AA86" s="614"/>
      <c r="AB86" s="614"/>
      <c r="AC86" s="614"/>
      <c r="AD86" s="614" t="s">
        <v>482</v>
      </c>
      <c r="AE86" s="614"/>
      <c r="AF86" s="614"/>
      <c r="AG86" s="614"/>
      <c r="AH86" s="285">
        <v>0</v>
      </c>
      <c r="AI86" s="286">
        <f t="shared" si="1"/>
        <v>0</v>
      </c>
      <c r="AJ86" s="292"/>
    </row>
    <row r="87" spans="2:36" ht="75.75" customHeight="1">
      <c r="B87" s="677"/>
      <c r="C87" s="680"/>
      <c r="D87" s="664"/>
      <c r="E87" s="666"/>
      <c r="F87" s="794" t="s">
        <v>538</v>
      </c>
      <c r="G87" s="795"/>
      <c r="H87" s="671"/>
      <c r="I87" s="671"/>
      <c r="J87" s="614"/>
      <c r="K87" s="614"/>
      <c r="L87" s="614"/>
      <c r="M87" s="614"/>
      <c r="N87" s="614"/>
      <c r="O87" s="614"/>
      <c r="P87" s="614"/>
      <c r="Q87" s="614"/>
      <c r="R87" s="614"/>
      <c r="S87" s="614"/>
      <c r="T87" s="614" t="s">
        <v>482</v>
      </c>
      <c r="U87" s="614"/>
      <c r="V87" s="614"/>
      <c r="W87" s="614"/>
      <c r="X87" s="614"/>
      <c r="Y87" s="614"/>
      <c r="Z87" s="614"/>
      <c r="AA87" s="614"/>
      <c r="AB87" s="614"/>
      <c r="AC87" s="614"/>
      <c r="AD87" s="614"/>
      <c r="AE87" s="614"/>
      <c r="AF87" s="614" t="s">
        <v>482</v>
      </c>
      <c r="AG87" s="614"/>
      <c r="AH87" s="285">
        <v>0</v>
      </c>
      <c r="AI87" s="286">
        <f t="shared" si="1"/>
        <v>0</v>
      </c>
      <c r="AJ87" s="292"/>
    </row>
    <row r="88" spans="2:36" ht="75.75" customHeight="1" thickBot="1">
      <c r="B88" s="678"/>
      <c r="C88" s="681"/>
      <c r="D88" s="600"/>
      <c r="E88" s="667"/>
      <c r="F88" s="700" t="s">
        <v>1309</v>
      </c>
      <c r="G88" s="701"/>
      <c r="H88" s="672"/>
      <c r="I88" s="672"/>
      <c r="J88" s="559"/>
      <c r="K88" s="559"/>
      <c r="L88" s="559"/>
      <c r="M88" s="559"/>
      <c r="N88" s="559"/>
      <c r="O88" s="559"/>
      <c r="P88" s="559"/>
      <c r="Q88" s="559"/>
      <c r="R88" s="559" t="s">
        <v>482</v>
      </c>
      <c r="S88" s="559"/>
      <c r="T88" s="559"/>
      <c r="U88" s="559"/>
      <c r="V88" s="559"/>
      <c r="W88" s="559"/>
      <c r="X88" s="559"/>
      <c r="Y88" s="559"/>
      <c r="Z88" s="559"/>
      <c r="AA88" s="559"/>
      <c r="AB88" s="559" t="s">
        <v>482</v>
      </c>
      <c r="AC88" s="559"/>
      <c r="AD88" s="559"/>
      <c r="AE88" s="559"/>
      <c r="AF88" s="559"/>
      <c r="AG88" s="559"/>
      <c r="AH88" s="285">
        <v>0</v>
      </c>
      <c r="AI88" s="286">
        <f t="shared" si="1"/>
        <v>0</v>
      </c>
      <c r="AJ88" s="295"/>
    </row>
    <row r="89" spans="2:36" ht="75.75" customHeight="1">
      <c r="B89" s="687" t="s">
        <v>539</v>
      </c>
      <c r="C89" s="679">
        <v>8</v>
      </c>
      <c r="D89" s="685" t="s">
        <v>540</v>
      </c>
      <c r="E89" s="665" t="s">
        <v>290</v>
      </c>
      <c r="F89" s="792" t="s">
        <v>541</v>
      </c>
      <c r="G89" s="793"/>
      <c r="H89" s="670" t="s">
        <v>493</v>
      </c>
      <c r="I89" s="670" t="s">
        <v>481</v>
      </c>
      <c r="J89" s="673"/>
      <c r="K89" s="673"/>
      <c r="L89" s="673"/>
      <c r="M89" s="673"/>
      <c r="N89" s="673"/>
      <c r="O89" s="673"/>
      <c r="P89" s="673"/>
      <c r="Q89" s="673"/>
      <c r="R89" s="673"/>
      <c r="S89" s="673"/>
      <c r="T89" s="673" t="s">
        <v>482</v>
      </c>
      <c r="U89" s="673"/>
      <c r="V89" s="673"/>
      <c r="W89" s="673"/>
      <c r="X89" s="673"/>
      <c r="Y89" s="673"/>
      <c r="Z89" s="673"/>
      <c r="AA89" s="673"/>
      <c r="AB89" s="673"/>
      <c r="AC89" s="673"/>
      <c r="AD89" s="673"/>
      <c r="AE89" s="673"/>
      <c r="AF89" s="673"/>
      <c r="AG89" s="673"/>
      <c r="AH89" s="296">
        <v>0</v>
      </c>
      <c r="AI89" s="297">
        <f t="shared" si="1"/>
        <v>0</v>
      </c>
      <c r="AJ89" s="298"/>
    </row>
    <row r="90" spans="2:36" ht="75.75" customHeight="1">
      <c r="B90" s="688"/>
      <c r="C90" s="680"/>
      <c r="D90" s="686"/>
      <c r="E90" s="666"/>
      <c r="F90" s="698" t="s">
        <v>542</v>
      </c>
      <c r="G90" s="699"/>
      <c r="H90" s="682"/>
      <c r="I90" s="671"/>
      <c r="J90" s="614"/>
      <c r="K90" s="614"/>
      <c r="L90" s="614"/>
      <c r="M90" s="614"/>
      <c r="N90" s="614"/>
      <c r="O90" s="614"/>
      <c r="P90" s="614"/>
      <c r="Q90" s="614"/>
      <c r="R90" s="614"/>
      <c r="S90" s="614"/>
      <c r="T90" s="614" t="s">
        <v>482</v>
      </c>
      <c r="U90" s="614"/>
      <c r="V90" s="614"/>
      <c r="W90" s="614"/>
      <c r="X90" s="614"/>
      <c r="Y90" s="614"/>
      <c r="Z90" s="614"/>
      <c r="AA90" s="614"/>
      <c r="AB90" s="614"/>
      <c r="AC90" s="614"/>
      <c r="AD90" s="614"/>
      <c r="AE90" s="614"/>
      <c r="AF90" s="614"/>
      <c r="AG90" s="614"/>
      <c r="AH90" s="285">
        <v>0</v>
      </c>
      <c r="AI90" s="286">
        <f t="shared" si="1"/>
        <v>0</v>
      </c>
      <c r="AJ90" s="290"/>
    </row>
    <row r="91" spans="2:36" ht="75.75" customHeight="1">
      <c r="B91" s="688"/>
      <c r="C91" s="680"/>
      <c r="D91" s="686"/>
      <c r="E91" s="666"/>
      <c r="F91" s="698" t="s">
        <v>543</v>
      </c>
      <c r="G91" s="699"/>
      <c r="H91" s="674" t="s">
        <v>502</v>
      </c>
      <c r="I91" s="671"/>
      <c r="J91" s="614" t="s">
        <v>482</v>
      </c>
      <c r="K91" s="614"/>
      <c r="L91" s="614" t="s">
        <v>482</v>
      </c>
      <c r="M91" s="614"/>
      <c r="N91" s="614" t="s">
        <v>482</v>
      </c>
      <c r="O91" s="614"/>
      <c r="P91" s="614" t="s">
        <v>482</v>
      </c>
      <c r="Q91" s="614"/>
      <c r="R91" s="614" t="s">
        <v>482</v>
      </c>
      <c r="S91" s="614"/>
      <c r="T91" s="614" t="s">
        <v>482</v>
      </c>
      <c r="U91" s="614"/>
      <c r="V91" s="614" t="s">
        <v>482</v>
      </c>
      <c r="W91" s="614"/>
      <c r="X91" s="614" t="s">
        <v>482</v>
      </c>
      <c r="Y91" s="614"/>
      <c r="Z91" s="614" t="s">
        <v>482</v>
      </c>
      <c r="AA91" s="614"/>
      <c r="AB91" s="614" t="s">
        <v>482</v>
      </c>
      <c r="AC91" s="614"/>
      <c r="AD91" s="614" t="s">
        <v>482</v>
      </c>
      <c r="AE91" s="614"/>
      <c r="AF91" s="614" t="s">
        <v>482</v>
      </c>
      <c r="AG91" s="614"/>
      <c r="AH91" s="285">
        <v>0</v>
      </c>
      <c r="AI91" s="286">
        <f t="shared" si="1"/>
        <v>0</v>
      </c>
      <c r="AJ91" s="290"/>
    </row>
    <row r="92" spans="2:36" ht="75.75" customHeight="1">
      <c r="B92" s="688"/>
      <c r="C92" s="680"/>
      <c r="D92" s="686"/>
      <c r="E92" s="666"/>
      <c r="F92" s="698" t="s">
        <v>1310</v>
      </c>
      <c r="G92" s="699"/>
      <c r="H92" s="671"/>
      <c r="I92" s="671"/>
      <c r="J92" s="614"/>
      <c r="K92" s="614"/>
      <c r="L92" s="614"/>
      <c r="M92" s="614"/>
      <c r="N92" s="614"/>
      <c r="O92" s="614"/>
      <c r="P92" s="614"/>
      <c r="Q92" s="614"/>
      <c r="R92" s="614"/>
      <c r="S92" s="614"/>
      <c r="T92" s="614" t="s">
        <v>482</v>
      </c>
      <c r="U92" s="614"/>
      <c r="V92" s="614"/>
      <c r="W92" s="614"/>
      <c r="X92" s="614"/>
      <c r="Y92" s="614"/>
      <c r="Z92" s="614"/>
      <c r="AA92" s="614"/>
      <c r="AB92" s="614"/>
      <c r="AC92" s="614"/>
      <c r="AD92" s="614"/>
      <c r="AE92" s="614"/>
      <c r="AF92" s="614" t="s">
        <v>482</v>
      </c>
      <c r="AG92" s="614"/>
      <c r="AH92" s="285">
        <v>0</v>
      </c>
      <c r="AI92" s="286">
        <f t="shared" si="1"/>
        <v>0</v>
      </c>
      <c r="AJ92" s="292"/>
    </row>
    <row r="93" spans="2:36" ht="75.75" customHeight="1" thickBot="1">
      <c r="B93" s="689"/>
      <c r="C93" s="681"/>
      <c r="D93" s="690"/>
      <c r="E93" s="667"/>
      <c r="F93" s="700" t="s">
        <v>544</v>
      </c>
      <c r="G93" s="701"/>
      <c r="H93" s="672"/>
      <c r="I93" s="672"/>
      <c r="J93" s="559"/>
      <c r="K93" s="559"/>
      <c r="L93" s="559"/>
      <c r="M93" s="559"/>
      <c r="N93" s="559"/>
      <c r="O93" s="559"/>
      <c r="P93" s="559"/>
      <c r="Q93" s="559"/>
      <c r="R93" s="559"/>
      <c r="S93" s="559"/>
      <c r="T93" s="559"/>
      <c r="U93" s="559"/>
      <c r="V93" s="559"/>
      <c r="W93" s="559"/>
      <c r="X93" s="559" t="s">
        <v>482</v>
      </c>
      <c r="Y93" s="559"/>
      <c r="Z93" s="559"/>
      <c r="AA93" s="559"/>
      <c r="AB93" s="559"/>
      <c r="AC93" s="559"/>
      <c r="AD93" s="559"/>
      <c r="AE93" s="559"/>
      <c r="AF93" s="559"/>
      <c r="AG93" s="559"/>
      <c r="AH93" s="293">
        <v>0</v>
      </c>
      <c r="AI93" s="294">
        <f t="shared" si="1"/>
        <v>0</v>
      </c>
      <c r="AJ93" s="295"/>
    </row>
    <row r="94" spans="2:36" ht="75.75" customHeight="1">
      <c r="B94" s="687" t="s">
        <v>545</v>
      </c>
      <c r="C94" s="679">
        <v>3</v>
      </c>
      <c r="D94" s="685" t="s">
        <v>546</v>
      </c>
      <c r="E94" s="665" t="s">
        <v>459</v>
      </c>
      <c r="F94" s="668" t="s">
        <v>547</v>
      </c>
      <c r="G94" s="669"/>
      <c r="H94" s="670" t="s">
        <v>493</v>
      </c>
      <c r="I94" s="670" t="s">
        <v>481</v>
      </c>
      <c r="J94" s="673" t="s">
        <v>482</v>
      </c>
      <c r="K94" s="673"/>
      <c r="L94" s="673"/>
      <c r="M94" s="673"/>
      <c r="N94" s="673"/>
      <c r="O94" s="673"/>
      <c r="P94" s="673"/>
      <c r="Q94" s="673"/>
      <c r="R94" s="673"/>
      <c r="S94" s="673"/>
      <c r="T94" s="673"/>
      <c r="U94" s="673"/>
      <c r="V94" s="673"/>
      <c r="W94" s="673"/>
      <c r="X94" s="673"/>
      <c r="Y94" s="673"/>
      <c r="Z94" s="673"/>
      <c r="AA94" s="673"/>
      <c r="AB94" s="673"/>
      <c r="AC94" s="673"/>
      <c r="AD94" s="673"/>
      <c r="AE94" s="673"/>
      <c r="AF94" s="673"/>
      <c r="AG94" s="673"/>
      <c r="AH94" s="296">
        <v>0</v>
      </c>
      <c r="AI94" s="297">
        <f t="shared" si="1"/>
        <v>0</v>
      </c>
      <c r="AJ94" s="298"/>
    </row>
    <row r="95" spans="2:36" ht="75.75" customHeight="1">
      <c r="B95" s="688"/>
      <c r="C95" s="680"/>
      <c r="D95" s="686"/>
      <c r="E95" s="666"/>
      <c r="F95" s="648" t="s">
        <v>548</v>
      </c>
      <c r="G95" s="649"/>
      <c r="H95" s="671"/>
      <c r="I95" s="671"/>
      <c r="J95" s="614"/>
      <c r="K95" s="614"/>
      <c r="L95" s="614" t="s">
        <v>482</v>
      </c>
      <c r="M95" s="614"/>
      <c r="N95" s="614"/>
      <c r="O95" s="614"/>
      <c r="P95" s="614"/>
      <c r="Q95" s="614"/>
      <c r="R95" s="614"/>
      <c r="S95" s="614"/>
      <c r="T95" s="614"/>
      <c r="U95" s="614"/>
      <c r="V95" s="614"/>
      <c r="W95" s="614"/>
      <c r="X95" s="614"/>
      <c r="Y95" s="614"/>
      <c r="Z95" s="614"/>
      <c r="AA95" s="614"/>
      <c r="AB95" s="614"/>
      <c r="AC95" s="614"/>
      <c r="AD95" s="614"/>
      <c r="AE95" s="614"/>
      <c r="AF95" s="614"/>
      <c r="AG95" s="614"/>
      <c r="AH95" s="285">
        <v>0</v>
      </c>
      <c r="AI95" s="286">
        <f t="shared" si="1"/>
        <v>0</v>
      </c>
      <c r="AJ95" s="290"/>
    </row>
    <row r="96" spans="2:36" ht="75.75" customHeight="1">
      <c r="B96" s="688"/>
      <c r="C96" s="680"/>
      <c r="D96" s="686"/>
      <c r="E96" s="666"/>
      <c r="F96" s="648" t="s">
        <v>1311</v>
      </c>
      <c r="G96" s="649"/>
      <c r="H96" s="671"/>
      <c r="I96" s="671"/>
      <c r="J96" s="614"/>
      <c r="K96" s="614"/>
      <c r="L96" s="614"/>
      <c r="M96" s="614"/>
      <c r="N96" s="614" t="s">
        <v>482</v>
      </c>
      <c r="O96" s="614"/>
      <c r="P96" s="614" t="s">
        <v>482</v>
      </c>
      <c r="Q96" s="614"/>
      <c r="R96" s="614" t="s">
        <v>482</v>
      </c>
      <c r="S96" s="614"/>
      <c r="T96" s="614" t="s">
        <v>482</v>
      </c>
      <c r="U96" s="614"/>
      <c r="V96" s="614" t="s">
        <v>482</v>
      </c>
      <c r="W96" s="614"/>
      <c r="X96" s="614"/>
      <c r="Y96" s="614"/>
      <c r="Z96" s="614"/>
      <c r="AA96" s="614"/>
      <c r="AB96" s="614"/>
      <c r="AC96" s="614"/>
      <c r="AD96" s="614"/>
      <c r="AE96" s="614"/>
      <c r="AF96" s="614"/>
      <c r="AG96" s="614"/>
      <c r="AH96" s="285">
        <v>0</v>
      </c>
      <c r="AI96" s="286">
        <f t="shared" si="1"/>
        <v>0</v>
      </c>
      <c r="AJ96" s="290"/>
    </row>
    <row r="97" spans="2:36" ht="75.75" customHeight="1">
      <c r="B97" s="688"/>
      <c r="C97" s="680"/>
      <c r="D97" s="686"/>
      <c r="E97" s="666"/>
      <c r="F97" s="648" t="s">
        <v>1312</v>
      </c>
      <c r="G97" s="649"/>
      <c r="H97" s="671"/>
      <c r="I97" s="671"/>
      <c r="J97" s="614"/>
      <c r="K97" s="614"/>
      <c r="L97" s="614"/>
      <c r="M97" s="614"/>
      <c r="N97" s="614"/>
      <c r="O97" s="614"/>
      <c r="P97" s="614"/>
      <c r="Q97" s="614"/>
      <c r="R97" s="614"/>
      <c r="S97" s="614"/>
      <c r="T97" s="614" t="s">
        <v>482</v>
      </c>
      <c r="U97" s="614"/>
      <c r="V97" s="614" t="s">
        <v>482</v>
      </c>
      <c r="W97" s="614"/>
      <c r="X97" s="614" t="s">
        <v>482</v>
      </c>
      <c r="Y97" s="614"/>
      <c r="Z97" s="614" t="s">
        <v>482</v>
      </c>
      <c r="AA97" s="614"/>
      <c r="AB97" s="614" t="s">
        <v>482</v>
      </c>
      <c r="AC97" s="614"/>
      <c r="AD97" s="614"/>
      <c r="AE97" s="614"/>
      <c r="AF97" s="614"/>
      <c r="AG97" s="614"/>
      <c r="AH97" s="285">
        <v>0</v>
      </c>
      <c r="AI97" s="286">
        <f t="shared" si="1"/>
        <v>0</v>
      </c>
      <c r="AJ97" s="290"/>
    </row>
    <row r="98" spans="2:36" ht="75.75" customHeight="1">
      <c r="B98" s="688"/>
      <c r="C98" s="680"/>
      <c r="D98" s="686"/>
      <c r="E98" s="666"/>
      <c r="F98" s="648" t="s">
        <v>1313</v>
      </c>
      <c r="G98" s="649"/>
      <c r="H98" s="671"/>
      <c r="I98" s="671"/>
      <c r="J98" s="614"/>
      <c r="K98" s="614"/>
      <c r="L98" s="614"/>
      <c r="M98" s="614"/>
      <c r="N98" s="614"/>
      <c r="O98" s="614"/>
      <c r="P98" s="614"/>
      <c r="Q98" s="614"/>
      <c r="R98" s="614" t="s">
        <v>482</v>
      </c>
      <c r="S98" s="614"/>
      <c r="T98" s="614"/>
      <c r="U98" s="614"/>
      <c r="V98" s="614"/>
      <c r="W98" s="614"/>
      <c r="X98" s="614"/>
      <c r="Y98" s="614"/>
      <c r="Z98" s="614"/>
      <c r="AA98" s="614"/>
      <c r="AB98" s="614"/>
      <c r="AC98" s="614"/>
      <c r="AD98" s="614"/>
      <c r="AE98" s="614"/>
      <c r="AF98" s="614"/>
      <c r="AG98" s="614"/>
      <c r="AH98" s="285">
        <v>0</v>
      </c>
      <c r="AI98" s="286">
        <f t="shared" si="1"/>
        <v>0</v>
      </c>
      <c r="AJ98" s="290"/>
    </row>
    <row r="99" spans="2:36" ht="75.75" customHeight="1">
      <c r="B99" s="688"/>
      <c r="C99" s="680"/>
      <c r="D99" s="686"/>
      <c r="E99" s="666"/>
      <c r="F99" s="648" t="s">
        <v>1314</v>
      </c>
      <c r="G99" s="649"/>
      <c r="H99" s="671"/>
      <c r="I99" s="671"/>
      <c r="J99" s="614"/>
      <c r="K99" s="614"/>
      <c r="L99" s="614"/>
      <c r="M99" s="614"/>
      <c r="N99" s="614"/>
      <c r="O99" s="614"/>
      <c r="P99" s="614"/>
      <c r="Q99" s="614"/>
      <c r="R99" s="614"/>
      <c r="S99" s="614"/>
      <c r="T99" s="614"/>
      <c r="U99" s="614"/>
      <c r="V99" s="614"/>
      <c r="W99" s="614"/>
      <c r="X99" s="614" t="s">
        <v>482</v>
      </c>
      <c r="Y99" s="614"/>
      <c r="Z99" s="614"/>
      <c r="AA99" s="614"/>
      <c r="AB99" s="614"/>
      <c r="AC99" s="614"/>
      <c r="AD99" s="614"/>
      <c r="AE99" s="614"/>
      <c r="AF99" s="614"/>
      <c r="AG99" s="614"/>
      <c r="AH99" s="285">
        <v>0</v>
      </c>
      <c r="AI99" s="286">
        <f t="shared" si="1"/>
        <v>0</v>
      </c>
      <c r="AJ99" s="290"/>
    </row>
    <row r="100" spans="2:36" ht="75.75" customHeight="1">
      <c r="B100" s="688"/>
      <c r="C100" s="680"/>
      <c r="D100" s="686"/>
      <c r="E100" s="666"/>
      <c r="F100" s="648" t="s">
        <v>549</v>
      </c>
      <c r="G100" s="649"/>
      <c r="H100" s="671"/>
      <c r="I100" s="671"/>
      <c r="J100" s="614"/>
      <c r="K100" s="614"/>
      <c r="L100" s="614" t="s">
        <v>482</v>
      </c>
      <c r="M100" s="614"/>
      <c r="N100" s="614" t="s">
        <v>482</v>
      </c>
      <c r="O100" s="614"/>
      <c r="P100" s="614" t="s">
        <v>482</v>
      </c>
      <c r="Q100" s="614"/>
      <c r="R100" s="614" t="s">
        <v>482</v>
      </c>
      <c r="S100" s="614"/>
      <c r="T100" s="614" t="s">
        <v>482</v>
      </c>
      <c r="U100" s="614"/>
      <c r="V100" s="614" t="s">
        <v>482</v>
      </c>
      <c r="W100" s="614"/>
      <c r="X100" s="614" t="s">
        <v>482</v>
      </c>
      <c r="Y100" s="614"/>
      <c r="Z100" s="614" t="s">
        <v>482</v>
      </c>
      <c r="AA100" s="614"/>
      <c r="AB100" s="614" t="s">
        <v>482</v>
      </c>
      <c r="AC100" s="614"/>
      <c r="AD100" s="614" t="s">
        <v>482</v>
      </c>
      <c r="AE100" s="614"/>
      <c r="AF100" s="614" t="s">
        <v>482</v>
      </c>
      <c r="AG100" s="614"/>
      <c r="AH100" s="285">
        <v>0</v>
      </c>
      <c r="AI100" s="286">
        <f t="shared" si="1"/>
        <v>0</v>
      </c>
      <c r="AJ100" s="290"/>
    </row>
    <row r="101" spans="2:36" ht="75.75" customHeight="1" thickBot="1">
      <c r="B101" s="688"/>
      <c r="C101" s="680"/>
      <c r="D101" s="686"/>
      <c r="E101" s="666"/>
      <c r="F101" s="648" t="s">
        <v>1315</v>
      </c>
      <c r="G101" s="649"/>
      <c r="H101" s="671"/>
      <c r="I101" s="671"/>
      <c r="J101" s="614"/>
      <c r="K101" s="614"/>
      <c r="L101" s="614" t="s">
        <v>482</v>
      </c>
      <c r="M101" s="614"/>
      <c r="N101" s="614"/>
      <c r="O101" s="614"/>
      <c r="P101" s="614"/>
      <c r="Q101" s="614"/>
      <c r="R101" s="614"/>
      <c r="S101" s="614"/>
      <c r="T101" s="614"/>
      <c r="U101" s="614"/>
      <c r="V101" s="614" t="s">
        <v>482</v>
      </c>
      <c r="W101" s="614"/>
      <c r="X101" s="614"/>
      <c r="Y101" s="614"/>
      <c r="Z101" s="614"/>
      <c r="AA101" s="614"/>
      <c r="AB101" s="614"/>
      <c r="AC101" s="614"/>
      <c r="AD101" s="614"/>
      <c r="AE101" s="614"/>
      <c r="AF101" s="614" t="s">
        <v>482</v>
      </c>
      <c r="AG101" s="614"/>
      <c r="AH101" s="285">
        <v>0</v>
      </c>
      <c r="AI101" s="286">
        <f t="shared" ref="AI101:AI161" si="2">AH101</f>
        <v>0</v>
      </c>
      <c r="AJ101" s="290"/>
    </row>
    <row r="102" spans="2:36" ht="75.75" customHeight="1">
      <c r="B102" s="687" t="s">
        <v>550</v>
      </c>
      <c r="C102" s="679" t="s">
        <v>551</v>
      </c>
      <c r="D102" s="685" t="s">
        <v>552</v>
      </c>
      <c r="E102" s="665" t="s">
        <v>459</v>
      </c>
      <c r="F102" s="668" t="s">
        <v>553</v>
      </c>
      <c r="G102" s="669"/>
      <c r="H102" s="670" t="s">
        <v>554</v>
      </c>
      <c r="I102" s="670" t="s">
        <v>481</v>
      </c>
      <c r="J102" s="673"/>
      <c r="K102" s="673"/>
      <c r="L102" s="673"/>
      <c r="M102" s="673"/>
      <c r="N102" s="673"/>
      <c r="O102" s="673"/>
      <c r="P102" s="673"/>
      <c r="Q102" s="673"/>
      <c r="R102" s="673"/>
      <c r="S102" s="673"/>
      <c r="T102" s="673" t="s">
        <v>482</v>
      </c>
      <c r="U102" s="673"/>
      <c r="V102" s="673"/>
      <c r="W102" s="673"/>
      <c r="X102" s="673"/>
      <c r="Y102" s="673"/>
      <c r="Z102" s="673"/>
      <c r="AA102" s="673"/>
      <c r="AB102" s="673"/>
      <c r="AC102" s="673"/>
      <c r="AD102" s="673"/>
      <c r="AE102" s="673"/>
      <c r="AF102" s="673"/>
      <c r="AG102" s="673"/>
      <c r="AH102" s="296">
        <v>0</v>
      </c>
      <c r="AI102" s="297">
        <f t="shared" si="2"/>
        <v>0</v>
      </c>
      <c r="AJ102" s="298"/>
    </row>
    <row r="103" spans="2:36" ht="75.75" customHeight="1">
      <c r="B103" s="688"/>
      <c r="C103" s="680"/>
      <c r="D103" s="686"/>
      <c r="E103" s="666"/>
      <c r="F103" s="648" t="s">
        <v>1316</v>
      </c>
      <c r="G103" s="649"/>
      <c r="H103" s="682"/>
      <c r="I103" s="671"/>
      <c r="J103" s="614"/>
      <c r="K103" s="614"/>
      <c r="L103" s="614"/>
      <c r="M103" s="614"/>
      <c r="N103" s="614" t="s">
        <v>482</v>
      </c>
      <c r="O103" s="614"/>
      <c r="P103" s="614" t="s">
        <v>482</v>
      </c>
      <c r="Q103" s="614"/>
      <c r="R103" s="614" t="s">
        <v>482</v>
      </c>
      <c r="S103" s="614"/>
      <c r="T103" s="614" t="s">
        <v>482</v>
      </c>
      <c r="U103" s="614"/>
      <c r="V103" s="614" t="s">
        <v>482</v>
      </c>
      <c r="W103" s="614"/>
      <c r="X103" s="614" t="s">
        <v>482</v>
      </c>
      <c r="Y103" s="614"/>
      <c r="Z103" s="614" t="s">
        <v>482</v>
      </c>
      <c r="AA103" s="614"/>
      <c r="AB103" s="614" t="s">
        <v>482</v>
      </c>
      <c r="AC103" s="614"/>
      <c r="AD103" s="614" t="s">
        <v>482</v>
      </c>
      <c r="AE103" s="614"/>
      <c r="AF103" s="614" t="s">
        <v>482</v>
      </c>
      <c r="AG103" s="614"/>
      <c r="AH103" s="285">
        <v>0</v>
      </c>
      <c r="AI103" s="286">
        <f t="shared" si="2"/>
        <v>0</v>
      </c>
      <c r="AJ103" s="290"/>
    </row>
    <row r="104" spans="2:36" ht="75.75" customHeight="1">
      <c r="B104" s="688"/>
      <c r="C104" s="680"/>
      <c r="D104" s="686"/>
      <c r="E104" s="666"/>
      <c r="F104" s="648" t="s">
        <v>555</v>
      </c>
      <c r="G104" s="649"/>
      <c r="H104" s="304" t="s">
        <v>556</v>
      </c>
      <c r="I104" s="671"/>
      <c r="J104" s="614"/>
      <c r="K104" s="614"/>
      <c r="L104" s="614"/>
      <c r="M104" s="614"/>
      <c r="N104" s="614"/>
      <c r="O104" s="614"/>
      <c r="P104" s="614"/>
      <c r="Q104" s="614"/>
      <c r="R104" s="614"/>
      <c r="S104" s="614"/>
      <c r="T104" s="614"/>
      <c r="U104" s="614"/>
      <c r="V104" s="614"/>
      <c r="W104" s="614"/>
      <c r="X104" s="614" t="s">
        <v>482</v>
      </c>
      <c r="Y104" s="614"/>
      <c r="Z104" s="614"/>
      <c r="AA104" s="614"/>
      <c r="AB104" s="614"/>
      <c r="AC104" s="614"/>
      <c r="AD104" s="614"/>
      <c r="AE104" s="614"/>
      <c r="AF104" s="614"/>
      <c r="AG104" s="614"/>
      <c r="AH104" s="285">
        <v>0</v>
      </c>
      <c r="AI104" s="286">
        <f t="shared" si="2"/>
        <v>0</v>
      </c>
      <c r="AJ104" s="290"/>
    </row>
    <row r="105" spans="2:36" ht="75.75" customHeight="1" thickBot="1">
      <c r="B105" s="689"/>
      <c r="C105" s="681"/>
      <c r="D105" s="690"/>
      <c r="E105" s="667"/>
      <c r="F105" s="784" t="s">
        <v>1317</v>
      </c>
      <c r="G105" s="785"/>
      <c r="H105" s="301" t="s">
        <v>556</v>
      </c>
      <c r="I105" s="672"/>
      <c r="J105" s="796"/>
      <c r="K105" s="796"/>
      <c r="L105" s="796" t="s">
        <v>482</v>
      </c>
      <c r="M105" s="796"/>
      <c r="N105" s="796"/>
      <c r="O105" s="796"/>
      <c r="P105" s="796" t="s">
        <v>482</v>
      </c>
      <c r="Q105" s="796"/>
      <c r="R105" s="796" t="s">
        <v>482</v>
      </c>
      <c r="S105" s="796"/>
      <c r="T105" s="796"/>
      <c r="U105" s="796"/>
      <c r="V105" s="796" t="s">
        <v>482</v>
      </c>
      <c r="W105" s="796"/>
      <c r="X105" s="796"/>
      <c r="Y105" s="796"/>
      <c r="Z105" s="796" t="s">
        <v>482</v>
      </c>
      <c r="AA105" s="796"/>
      <c r="AB105" s="796"/>
      <c r="AC105" s="796"/>
      <c r="AD105" s="796"/>
      <c r="AE105" s="796"/>
      <c r="AF105" s="796" t="s">
        <v>482</v>
      </c>
      <c r="AG105" s="796"/>
      <c r="AH105" s="309">
        <v>0</v>
      </c>
      <c r="AI105" s="310">
        <f t="shared" si="2"/>
        <v>0</v>
      </c>
      <c r="AJ105" s="307"/>
    </row>
    <row r="106" spans="2:36" ht="75.75" customHeight="1">
      <c r="B106" s="683" t="s">
        <v>557</v>
      </c>
      <c r="C106" s="679" t="s">
        <v>528</v>
      </c>
      <c r="D106" s="662" t="s">
        <v>558</v>
      </c>
      <c r="E106" s="665" t="s">
        <v>459</v>
      </c>
      <c r="F106" s="648" t="s">
        <v>559</v>
      </c>
      <c r="G106" s="649"/>
      <c r="H106" s="303" t="s">
        <v>502</v>
      </c>
      <c r="I106" s="670" t="s">
        <v>481</v>
      </c>
      <c r="J106" s="614"/>
      <c r="K106" s="614"/>
      <c r="L106" s="614" t="s">
        <v>482</v>
      </c>
      <c r="M106" s="614"/>
      <c r="N106" s="614"/>
      <c r="O106" s="614"/>
      <c r="P106" s="614"/>
      <c r="Q106" s="614"/>
      <c r="R106" s="614"/>
      <c r="S106" s="614"/>
      <c r="T106" s="614" t="s">
        <v>482</v>
      </c>
      <c r="U106" s="614"/>
      <c r="V106" s="614"/>
      <c r="W106" s="614"/>
      <c r="X106" s="614"/>
      <c r="Y106" s="614"/>
      <c r="Z106" s="614"/>
      <c r="AA106" s="614"/>
      <c r="AB106" s="614" t="s">
        <v>482</v>
      </c>
      <c r="AC106" s="614"/>
      <c r="AD106" s="614"/>
      <c r="AE106" s="614"/>
      <c r="AF106" s="614"/>
      <c r="AG106" s="614"/>
      <c r="AH106" s="296">
        <v>0</v>
      </c>
      <c r="AI106" s="297">
        <f t="shared" si="2"/>
        <v>0</v>
      </c>
      <c r="AJ106" s="298"/>
    </row>
    <row r="107" spans="2:36" ht="75.75" customHeight="1">
      <c r="B107" s="684"/>
      <c r="C107" s="680"/>
      <c r="D107" s="663"/>
      <c r="E107" s="666"/>
      <c r="F107" s="786" t="s">
        <v>560</v>
      </c>
      <c r="G107" s="787"/>
      <c r="H107" s="674" t="s">
        <v>493</v>
      </c>
      <c r="I107" s="671"/>
      <c r="J107" s="614"/>
      <c r="K107" s="614"/>
      <c r="L107" s="614"/>
      <c r="M107" s="614"/>
      <c r="N107" s="614"/>
      <c r="O107" s="614"/>
      <c r="P107" s="614"/>
      <c r="Q107" s="614"/>
      <c r="R107" s="614" t="s">
        <v>482</v>
      </c>
      <c r="S107" s="614"/>
      <c r="T107" s="614"/>
      <c r="U107" s="614"/>
      <c r="V107" s="614"/>
      <c r="W107" s="614"/>
      <c r="X107" s="614"/>
      <c r="Y107" s="614"/>
      <c r="Z107" s="614"/>
      <c r="AA107" s="614"/>
      <c r="AB107" s="614" t="s">
        <v>482</v>
      </c>
      <c r="AC107" s="614"/>
      <c r="AD107" s="614"/>
      <c r="AE107" s="614"/>
      <c r="AF107" s="614"/>
      <c r="AG107" s="614"/>
      <c r="AH107" s="285">
        <v>0</v>
      </c>
      <c r="AI107" s="286">
        <f t="shared" si="2"/>
        <v>0</v>
      </c>
      <c r="AJ107" s="290"/>
    </row>
    <row r="108" spans="2:36" ht="75.75" customHeight="1">
      <c r="B108" s="684"/>
      <c r="C108" s="680"/>
      <c r="D108" s="663"/>
      <c r="E108" s="666"/>
      <c r="F108" s="786" t="s">
        <v>561</v>
      </c>
      <c r="G108" s="787"/>
      <c r="H108" s="671"/>
      <c r="I108" s="671"/>
      <c r="J108" s="614"/>
      <c r="K108" s="614"/>
      <c r="L108" s="614"/>
      <c r="M108" s="614"/>
      <c r="N108" s="614"/>
      <c r="O108" s="614"/>
      <c r="P108" s="614"/>
      <c r="Q108" s="614"/>
      <c r="R108" s="614" t="s">
        <v>482</v>
      </c>
      <c r="S108" s="614"/>
      <c r="T108" s="614"/>
      <c r="U108" s="614"/>
      <c r="V108" s="614"/>
      <c r="W108" s="614"/>
      <c r="X108" s="614"/>
      <c r="Y108" s="614"/>
      <c r="Z108" s="614"/>
      <c r="AA108" s="614"/>
      <c r="AB108" s="614" t="s">
        <v>482</v>
      </c>
      <c r="AC108" s="614"/>
      <c r="AD108" s="614"/>
      <c r="AE108" s="614"/>
      <c r="AF108" s="614"/>
      <c r="AG108" s="614"/>
      <c r="AH108" s="285">
        <v>0</v>
      </c>
      <c r="AI108" s="286">
        <f t="shared" si="2"/>
        <v>0</v>
      </c>
      <c r="AJ108" s="290"/>
    </row>
    <row r="109" spans="2:36" ht="75.75" customHeight="1">
      <c r="B109" s="684"/>
      <c r="C109" s="680"/>
      <c r="D109" s="663"/>
      <c r="E109" s="666"/>
      <c r="F109" s="786" t="s">
        <v>1318</v>
      </c>
      <c r="G109" s="787"/>
      <c r="H109" s="671"/>
      <c r="I109" s="671"/>
      <c r="J109" s="614"/>
      <c r="K109" s="614"/>
      <c r="L109" s="614"/>
      <c r="M109" s="614"/>
      <c r="N109" s="614"/>
      <c r="O109" s="614"/>
      <c r="P109" s="614"/>
      <c r="Q109" s="614"/>
      <c r="R109" s="614"/>
      <c r="S109" s="614"/>
      <c r="T109" s="614"/>
      <c r="U109" s="614"/>
      <c r="V109" s="614" t="s">
        <v>482</v>
      </c>
      <c r="W109" s="614"/>
      <c r="X109" s="614"/>
      <c r="Y109" s="614"/>
      <c r="Z109" s="614"/>
      <c r="AA109" s="614"/>
      <c r="AB109" s="614"/>
      <c r="AC109" s="614"/>
      <c r="AD109" s="614" t="s">
        <v>482</v>
      </c>
      <c r="AE109" s="614"/>
      <c r="AF109" s="614"/>
      <c r="AG109" s="614"/>
      <c r="AH109" s="285">
        <v>0</v>
      </c>
      <c r="AI109" s="286">
        <f t="shared" si="2"/>
        <v>0</v>
      </c>
      <c r="AJ109" s="290"/>
    </row>
    <row r="110" spans="2:36" ht="75.75" customHeight="1" thickBot="1">
      <c r="B110" s="684"/>
      <c r="C110" s="680"/>
      <c r="D110" s="663"/>
      <c r="E110" s="666"/>
      <c r="F110" s="788" t="s">
        <v>1319</v>
      </c>
      <c r="G110" s="789"/>
      <c r="H110" s="672"/>
      <c r="I110" s="672"/>
      <c r="J110" s="614"/>
      <c r="K110" s="614"/>
      <c r="L110" s="614"/>
      <c r="M110" s="614"/>
      <c r="N110" s="614"/>
      <c r="O110" s="614"/>
      <c r="P110" s="614"/>
      <c r="Q110" s="614"/>
      <c r="R110" s="614"/>
      <c r="S110" s="614"/>
      <c r="T110" s="614"/>
      <c r="U110" s="614"/>
      <c r="V110" s="614" t="s">
        <v>482</v>
      </c>
      <c r="W110" s="614"/>
      <c r="X110" s="614"/>
      <c r="Y110" s="614"/>
      <c r="Z110" s="614"/>
      <c r="AA110" s="614"/>
      <c r="AB110" s="614"/>
      <c r="AC110" s="614"/>
      <c r="AD110" s="614"/>
      <c r="AE110" s="614"/>
      <c r="AF110" s="614"/>
      <c r="AG110" s="614"/>
      <c r="AH110" s="285">
        <v>0</v>
      </c>
      <c r="AI110" s="286">
        <f t="shared" si="2"/>
        <v>0</v>
      </c>
      <c r="AJ110" s="290"/>
    </row>
    <row r="111" spans="2:36" ht="75.75" customHeight="1">
      <c r="B111" s="675" t="s">
        <v>562</v>
      </c>
      <c r="C111" s="679" t="s">
        <v>563</v>
      </c>
      <c r="D111" s="662" t="s">
        <v>564</v>
      </c>
      <c r="E111" s="665" t="s">
        <v>290</v>
      </c>
      <c r="F111" s="790" t="s">
        <v>1320</v>
      </c>
      <c r="G111" s="791"/>
      <c r="H111" s="670" t="s">
        <v>502</v>
      </c>
      <c r="I111" s="670" t="s">
        <v>481</v>
      </c>
      <c r="J111" s="673"/>
      <c r="K111" s="673"/>
      <c r="L111" s="673"/>
      <c r="M111" s="673"/>
      <c r="N111" s="673"/>
      <c r="O111" s="673"/>
      <c r="P111" s="673"/>
      <c r="Q111" s="673"/>
      <c r="R111" s="673"/>
      <c r="S111" s="673"/>
      <c r="T111" s="673"/>
      <c r="U111" s="673"/>
      <c r="V111" s="673"/>
      <c r="W111" s="673"/>
      <c r="X111" s="673" t="s">
        <v>482</v>
      </c>
      <c r="Y111" s="673"/>
      <c r="Z111" s="673"/>
      <c r="AA111" s="673"/>
      <c r="AB111" s="673"/>
      <c r="AC111" s="673"/>
      <c r="AD111" s="673"/>
      <c r="AE111" s="673"/>
      <c r="AF111" s="673"/>
      <c r="AG111" s="673"/>
      <c r="AH111" s="296">
        <v>0</v>
      </c>
      <c r="AI111" s="297">
        <f t="shared" si="2"/>
        <v>0</v>
      </c>
      <c r="AJ111" s="298"/>
    </row>
    <row r="112" spans="2:36" ht="75.75" customHeight="1">
      <c r="B112" s="676"/>
      <c r="C112" s="680"/>
      <c r="D112" s="663"/>
      <c r="E112" s="666"/>
      <c r="F112" s="786" t="s">
        <v>565</v>
      </c>
      <c r="G112" s="787"/>
      <c r="H112" s="682"/>
      <c r="I112" s="671"/>
      <c r="J112" s="614"/>
      <c r="K112" s="614"/>
      <c r="L112" s="614"/>
      <c r="M112" s="614"/>
      <c r="N112" s="614"/>
      <c r="O112" s="614"/>
      <c r="P112" s="614"/>
      <c r="Q112" s="614"/>
      <c r="R112" s="614"/>
      <c r="S112" s="614"/>
      <c r="T112" s="614"/>
      <c r="U112" s="614"/>
      <c r="V112" s="614"/>
      <c r="W112" s="614"/>
      <c r="X112" s="614"/>
      <c r="Y112" s="614"/>
      <c r="Z112" s="614" t="s">
        <v>482</v>
      </c>
      <c r="AA112" s="614"/>
      <c r="AB112" s="614"/>
      <c r="AC112" s="614"/>
      <c r="AD112" s="614"/>
      <c r="AE112" s="614"/>
      <c r="AF112" s="614"/>
      <c r="AG112" s="614"/>
      <c r="AH112" s="285">
        <v>0</v>
      </c>
      <c r="AI112" s="286">
        <f t="shared" si="2"/>
        <v>0</v>
      </c>
      <c r="AJ112" s="290"/>
    </row>
    <row r="113" spans="2:36" ht="75.75" customHeight="1">
      <c r="B113" s="676"/>
      <c r="C113" s="680"/>
      <c r="D113" s="663"/>
      <c r="E113" s="666"/>
      <c r="F113" s="786" t="s">
        <v>566</v>
      </c>
      <c r="G113" s="787"/>
      <c r="H113" s="304" t="s">
        <v>567</v>
      </c>
      <c r="I113" s="671"/>
      <c r="J113" s="614" t="s">
        <v>482</v>
      </c>
      <c r="K113" s="614"/>
      <c r="L113" s="614" t="s">
        <v>482</v>
      </c>
      <c r="M113" s="614"/>
      <c r="N113" s="614" t="s">
        <v>482</v>
      </c>
      <c r="O113" s="614"/>
      <c r="P113" s="614" t="s">
        <v>482</v>
      </c>
      <c r="Q113" s="614"/>
      <c r="R113" s="614" t="s">
        <v>482</v>
      </c>
      <c r="S113" s="614"/>
      <c r="T113" s="614" t="s">
        <v>482</v>
      </c>
      <c r="U113" s="614"/>
      <c r="V113" s="614" t="s">
        <v>482</v>
      </c>
      <c r="W113" s="614"/>
      <c r="X113" s="614" t="s">
        <v>482</v>
      </c>
      <c r="Y113" s="614"/>
      <c r="Z113" s="614" t="s">
        <v>482</v>
      </c>
      <c r="AA113" s="614"/>
      <c r="AB113" s="614" t="s">
        <v>482</v>
      </c>
      <c r="AC113" s="614"/>
      <c r="AD113" s="614" t="s">
        <v>482</v>
      </c>
      <c r="AE113" s="614"/>
      <c r="AF113" s="614" t="s">
        <v>482</v>
      </c>
      <c r="AG113" s="614"/>
      <c r="AH113" s="285">
        <v>0</v>
      </c>
      <c r="AI113" s="286">
        <f t="shared" si="2"/>
        <v>0</v>
      </c>
      <c r="AJ113" s="290"/>
    </row>
    <row r="114" spans="2:36" ht="75.75" customHeight="1">
      <c r="B114" s="676"/>
      <c r="C114" s="680"/>
      <c r="D114" s="663"/>
      <c r="E114" s="666"/>
      <c r="F114" s="786" t="s">
        <v>568</v>
      </c>
      <c r="G114" s="787"/>
      <c r="H114" s="674" t="s">
        <v>493</v>
      </c>
      <c r="I114" s="671"/>
      <c r="J114" s="614"/>
      <c r="K114" s="614"/>
      <c r="L114" s="614"/>
      <c r="M114" s="614"/>
      <c r="N114" s="614"/>
      <c r="O114" s="614"/>
      <c r="P114" s="614" t="s">
        <v>482</v>
      </c>
      <c r="Q114" s="614"/>
      <c r="R114" s="614"/>
      <c r="S114" s="614"/>
      <c r="T114" s="614"/>
      <c r="U114" s="614"/>
      <c r="V114" s="614"/>
      <c r="W114" s="614"/>
      <c r="X114" s="614"/>
      <c r="Y114" s="614"/>
      <c r="Z114" s="614"/>
      <c r="AA114" s="614"/>
      <c r="AB114" s="614"/>
      <c r="AC114" s="614"/>
      <c r="AD114" s="614"/>
      <c r="AE114" s="614"/>
      <c r="AF114" s="614"/>
      <c r="AG114" s="614"/>
      <c r="AH114" s="285">
        <v>0</v>
      </c>
      <c r="AI114" s="286">
        <f t="shared" si="2"/>
        <v>0</v>
      </c>
      <c r="AJ114" s="290"/>
    </row>
    <row r="115" spans="2:36" ht="75.75" customHeight="1">
      <c r="B115" s="676"/>
      <c r="C115" s="680"/>
      <c r="D115" s="663"/>
      <c r="E115" s="666"/>
      <c r="F115" s="786" t="s">
        <v>569</v>
      </c>
      <c r="G115" s="787"/>
      <c r="H115" s="671"/>
      <c r="I115" s="671"/>
      <c r="J115" s="614"/>
      <c r="K115" s="614"/>
      <c r="L115" s="614"/>
      <c r="M115" s="614"/>
      <c r="N115" s="614"/>
      <c r="O115" s="614"/>
      <c r="P115" s="614"/>
      <c r="Q115" s="614"/>
      <c r="R115" s="614"/>
      <c r="S115" s="614"/>
      <c r="T115" s="614"/>
      <c r="U115" s="614"/>
      <c r="V115" s="614"/>
      <c r="W115" s="614"/>
      <c r="X115" s="614"/>
      <c r="Y115" s="614"/>
      <c r="Z115" s="614" t="s">
        <v>482</v>
      </c>
      <c r="AA115" s="614"/>
      <c r="AB115" s="614"/>
      <c r="AC115" s="614"/>
      <c r="AD115" s="614"/>
      <c r="AE115" s="614"/>
      <c r="AF115" s="614"/>
      <c r="AG115" s="614"/>
      <c r="AH115" s="285">
        <v>0</v>
      </c>
      <c r="AI115" s="286">
        <f t="shared" si="2"/>
        <v>0</v>
      </c>
      <c r="AJ115" s="290"/>
    </row>
    <row r="116" spans="2:36" ht="75.75" customHeight="1">
      <c r="B116" s="677"/>
      <c r="C116" s="680"/>
      <c r="D116" s="664"/>
      <c r="E116" s="666"/>
      <c r="F116" s="786" t="s">
        <v>570</v>
      </c>
      <c r="G116" s="787"/>
      <c r="H116" s="671"/>
      <c r="I116" s="671"/>
      <c r="J116" s="614" t="s">
        <v>482</v>
      </c>
      <c r="K116" s="614"/>
      <c r="L116" s="614"/>
      <c r="M116" s="614"/>
      <c r="N116" s="614"/>
      <c r="O116" s="614"/>
      <c r="P116" s="614"/>
      <c r="Q116" s="614"/>
      <c r="R116" s="614"/>
      <c r="S116" s="614"/>
      <c r="T116" s="614"/>
      <c r="U116" s="614"/>
      <c r="V116" s="614"/>
      <c r="W116" s="614"/>
      <c r="X116" s="614"/>
      <c r="Y116" s="614"/>
      <c r="Z116" s="614"/>
      <c r="AA116" s="614"/>
      <c r="AB116" s="614"/>
      <c r="AC116" s="614"/>
      <c r="AD116" s="614"/>
      <c r="AE116" s="614"/>
      <c r="AF116" s="614"/>
      <c r="AG116" s="614"/>
      <c r="AH116" s="285">
        <v>0</v>
      </c>
      <c r="AI116" s="286">
        <f t="shared" si="2"/>
        <v>0</v>
      </c>
      <c r="AJ116" s="292"/>
    </row>
    <row r="117" spans="2:36" ht="75.75" customHeight="1">
      <c r="B117" s="677"/>
      <c r="C117" s="680"/>
      <c r="D117" s="664"/>
      <c r="E117" s="666"/>
      <c r="F117" s="786" t="s">
        <v>571</v>
      </c>
      <c r="G117" s="787"/>
      <c r="H117" s="682"/>
      <c r="I117" s="671"/>
      <c r="J117" s="614"/>
      <c r="K117" s="614"/>
      <c r="L117" s="614"/>
      <c r="M117" s="614"/>
      <c r="N117" s="614"/>
      <c r="O117" s="614"/>
      <c r="P117" s="614" t="s">
        <v>482</v>
      </c>
      <c r="Q117" s="614"/>
      <c r="R117" s="614"/>
      <c r="S117" s="614"/>
      <c r="T117" s="614"/>
      <c r="U117" s="614"/>
      <c r="V117" s="614"/>
      <c r="W117" s="614"/>
      <c r="X117" s="614"/>
      <c r="Y117" s="614"/>
      <c r="Z117" s="614"/>
      <c r="AA117" s="614"/>
      <c r="AB117" s="614"/>
      <c r="AC117" s="614"/>
      <c r="AD117" s="614"/>
      <c r="AE117" s="614"/>
      <c r="AF117" s="614"/>
      <c r="AG117" s="614"/>
      <c r="AH117" s="285">
        <v>0</v>
      </c>
      <c r="AI117" s="286">
        <f t="shared" si="2"/>
        <v>0</v>
      </c>
      <c r="AJ117" s="292"/>
    </row>
    <row r="118" spans="2:36" ht="75.75" customHeight="1">
      <c r="B118" s="677"/>
      <c r="C118" s="680"/>
      <c r="D118" s="664"/>
      <c r="E118" s="666"/>
      <c r="F118" s="786" t="s">
        <v>1321</v>
      </c>
      <c r="G118" s="787"/>
      <c r="H118" s="304" t="s">
        <v>567</v>
      </c>
      <c r="I118" s="671"/>
      <c r="J118" s="614"/>
      <c r="K118" s="614"/>
      <c r="L118" s="614"/>
      <c r="M118" s="614"/>
      <c r="N118" s="614"/>
      <c r="O118" s="614"/>
      <c r="P118" s="614"/>
      <c r="Q118" s="614"/>
      <c r="R118" s="614" t="s">
        <v>482</v>
      </c>
      <c r="S118" s="614"/>
      <c r="T118" s="614"/>
      <c r="U118" s="614"/>
      <c r="V118" s="614"/>
      <c r="W118" s="614"/>
      <c r="X118" s="614"/>
      <c r="Y118" s="614"/>
      <c r="Z118" s="614"/>
      <c r="AA118" s="614"/>
      <c r="AB118" s="614"/>
      <c r="AC118" s="614"/>
      <c r="AD118" s="614"/>
      <c r="AE118" s="614"/>
      <c r="AF118" s="614"/>
      <c r="AG118" s="614"/>
      <c r="AH118" s="285">
        <v>0</v>
      </c>
      <c r="AI118" s="286">
        <f t="shared" si="2"/>
        <v>0</v>
      </c>
      <c r="AJ118" s="292"/>
    </row>
    <row r="119" spans="2:36" ht="75.75" customHeight="1" thickBot="1">
      <c r="B119" s="678"/>
      <c r="C119" s="681"/>
      <c r="D119" s="600"/>
      <c r="E119" s="667"/>
      <c r="F119" s="788" t="s">
        <v>572</v>
      </c>
      <c r="G119" s="789"/>
      <c r="H119" s="311" t="s">
        <v>567</v>
      </c>
      <c r="I119" s="672"/>
      <c r="J119" s="559" t="s">
        <v>482</v>
      </c>
      <c r="K119" s="559"/>
      <c r="L119" s="559" t="s">
        <v>482</v>
      </c>
      <c r="M119" s="559"/>
      <c r="N119" s="559" t="s">
        <v>482</v>
      </c>
      <c r="O119" s="559"/>
      <c r="P119" s="559" t="s">
        <v>482</v>
      </c>
      <c r="Q119" s="559"/>
      <c r="R119" s="559" t="s">
        <v>482</v>
      </c>
      <c r="S119" s="559"/>
      <c r="T119" s="559" t="s">
        <v>482</v>
      </c>
      <c r="U119" s="559"/>
      <c r="V119" s="559" t="s">
        <v>482</v>
      </c>
      <c r="W119" s="559"/>
      <c r="X119" s="559" t="s">
        <v>482</v>
      </c>
      <c r="Y119" s="559"/>
      <c r="Z119" s="559" t="s">
        <v>482</v>
      </c>
      <c r="AA119" s="559"/>
      <c r="AB119" s="559" t="s">
        <v>482</v>
      </c>
      <c r="AC119" s="559"/>
      <c r="AD119" s="559" t="s">
        <v>482</v>
      </c>
      <c r="AE119" s="559"/>
      <c r="AF119" s="559" t="s">
        <v>482</v>
      </c>
      <c r="AG119" s="559"/>
      <c r="AH119" s="293">
        <v>0</v>
      </c>
      <c r="AI119" s="294">
        <f t="shared" si="2"/>
        <v>0</v>
      </c>
      <c r="AJ119" s="295"/>
    </row>
    <row r="120" spans="2:36" ht="75.75" customHeight="1">
      <c r="B120" s="683" t="s">
        <v>573</v>
      </c>
      <c r="C120" s="679" t="s">
        <v>574</v>
      </c>
      <c r="D120" s="685" t="s">
        <v>575</v>
      </c>
      <c r="E120" s="665" t="s">
        <v>290</v>
      </c>
      <c r="F120" s="668" t="s">
        <v>576</v>
      </c>
      <c r="G120" s="669"/>
      <c r="H120" s="670" t="s">
        <v>493</v>
      </c>
      <c r="I120" s="670" t="s">
        <v>481</v>
      </c>
      <c r="J120" s="673" t="s">
        <v>482</v>
      </c>
      <c r="K120" s="673"/>
      <c r="L120" s="673"/>
      <c r="M120" s="673"/>
      <c r="N120" s="673"/>
      <c r="O120" s="673"/>
      <c r="P120" s="673"/>
      <c r="Q120" s="673"/>
      <c r="R120" s="673"/>
      <c r="S120" s="673"/>
      <c r="T120" s="673"/>
      <c r="U120" s="673"/>
      <c r="V120" s="673"/>
      <c r="W120" s="673"/>
      <c r="X120" s="673"/>
      <c r="Y120" s="673"/>
      <c r="Z120" s="673"/>
      <c r="AA120" s="673"/>
      <c r="AB120" s="673"/>
      <c r="AC120" s="673"/>
      <c r="AD120" s="673"/>
      <c r="AE120" s="673"/>
      <c r="AF120" s="673"/>
      <c r="AG120" s="673"/>
      <c r="AH120" s="296">
        <v>0</v>
      </c>
      <c r="AI120" s="297">
        <f t="shared" si="2"/>
        <v>0</v>
      </c>
      <c r="AJ120" s="298"/>
    </row>
    <row r="121" spans="2:36" ht="75.75" customHeight="1">
      <c r="B121" s="684"/>
      <c r="C121" s="680"/>
      <c r="D121" s="686"/>
      <c r="E121" s="666"/>
      <c r="F121" s="801" t="s">
        <v>577</v>
      </c>
      <c r="G121" s="802"/>
      <c r="H121" s="671"/>
      <c r="I121" s="671"/>
      <c r="J121" s="614"/>
      <c r="K121" s="614"/>
      <c r="L121" s="614" t="s">
        <v>482</v>
      </c>
      <c r="M121" s="614"/>
      <c r="N121" s="614"/>
      <c r="O121" s="614"/>
      <c r="P121" s="614"/>
      <c r="Q121" s="614"/>
      <c r="R121" s="614"/>
      <c r="S121" s="614"/>
      <c r="T121" s="614"/>
      <c r="U121" s="614"/>
      <c r="V121" s="614"/>
      <c r="W121" s="614"/>
      <c r="X121" s="614"/>
      <c r="Y121" s="614"/>
      <c r="Z121" s="614"/>
      <c r="AA121" s="614"/>
      <c r="AB121" s="614"/>
      <c r="AC121" s="614"/>
      <c r="AD121" s="614"/>
      <c r="AE121" s="614"/>
      <c r="AF121" s="614"/>
      <c r="AG121" s="614"/>
      <c r="AH121" s="285">
        <v>0</v>
      </c>
      <c r="AI121" s="286">
        <f t="shared" si="2"/>
        <v>0</v>
      </c>
      <c r="AJ121" s="305"/>
    </row>
    <row r="122" spans="2:36" ht="75.75" customHeight="1">
      <c r="B122" s="684"/>
      <c r="C122" s="680"/>
      <c r="D122" s="686"/>
      <c r="E122" s="666"/>
      <c r="F122" s="803" t="s">
        <v>578</v>
      </c>
      <c r="G122" s="803"/>
      <c r="H122" s="671"/>
      <c r="I122" s="671"/>
      <c r="J122" s="614" t="s">
        <v>482</v>
      </c>
      <c r="K122" s="614"/>
      <c r="L122" s="614" t="s">
        <v>482</v>
      </c>
      <c r="M122" s="614"/>
      <c r="N122" s="614" t="s">
        <v>482</v>
      </c>
      <c r="O122" s="614"/>
      <c r="P122" s="614" t="s">
        <v>482</v>
      </c>
      <c r="Q122" s="614"/>
      <c r="R122" s="614" t="s">
        <v>482</v>
      </c>
      <c r="S122" s="614"/>
      <c r="T122" s="614" t="s">
        <v>482</v>
      </c>
      <c r="U122" s="614"/>
      <c r="V122" s="614" t="s">
        <v>482</v>
      </c>
      <c r="W122" s="614"/>
      <c r="X122" s="614" t="s">
        <v>482</v>
      </c>
      <c r="Y122" s="614"/>
      <c r="Z122" s="614" t="s">
        <v>482</v>
      </c>
      <c r="AA122" s="614"/>
      <c r="AB122" s="614" t="s">
        <v>482</v>
      </c>
      <c r="AC122" s="614"/>
      <c r="AD122" s="614" t="s">
        <v>482</v>
      </c>
      <c r="AE122" s="614"/>
      <c r="AF122" s="614" t="s">
        <v>482</v>
      </c>
      <c r="AG122" s="614"/>
      <c r="AH122" s="285">
        <v>0</v>
      </c>
      <c r="AI122" s="286">
        <f t="shared" si="2"/>
        <v>0</v>
      </c>
      <c r="AJ122" s="305"/>
    </row>
    <row r="123" spans="2:36" ht="75.75" customHeight="1">
      <c r="B123" s="684"/>
      <c r="C123" s="680"/>
      <c r="D123" s="686"/>
      <c r="E123" s="666"/>
      <c r="F123" s="648" t="s">
        <v>1322</v>
      </c>
      <c r="G123" s="649"/>
      <c r="H123" s="671"/>
      <c r="I123" s="671"/>
      <c r="J123" s="614"/>
      <c r="K123" s="614"/>
      <c r="L123" s="614"/>
      <c r="M123" s="614"/>
      <c r="N123" s="614"/>
      <c r="O123" s="614"/>
      <c r="P123" s="614"/>
      <c r="Q123" s="614"/>
      <c r="R123" s="614"/>
      <c r="S123" s="614"/>
      <c r="T123" s="614"/>
      <c r="U123" s="614"/>
      <c r="V123" s="614" t="s">
        <v>482</v>
      </c>
      <c r="W123" s="614"/>
      <c r="X123" s="614"/>
      <c r="Y123" s="614"/>
      <c r="Z123" s="614"/>
      <c r="AA123" s="614"/>
      <c r="AB123" s="614"/>
      <c r="AC123" s="614"/>
      <c r="AD123" s="614"/>
      <c r="AE123" s="614"/>
      <c r="AF123" s="614"/>
      <c r="AG123" s="614"/>
      <c r="AH123" s="285">
        <v>0</v>
      </c>
      <c r="AI123" s="286">
        <f t="shared" si="2"/>
        <v>0</v>
      </c>
      <c r="AJ123" s="305"/>
    </row>
    <row r="124" spans="2:36" ht="75.75" customHeight="1">
      <c r="B124" s="684"/>
      <c r="C124" s="680"/>
      <c r="D124" s="686"/>
      <c r="E124" s="666"/>
      <c r="F124" s="803" t="s">
        <v>579</v>
      </c>
      <c r="G124" s="803"/>
      <c r="H124" s="671"/>
      <c r="I124" s="671"/>
      <c r="J124" s="614"/>
      <c r="K124" s="614"/>
      <c r="L124" s="614"/>
      <c r="M124" s="614"/>
      <c r="N124" s="614"/>
      <c r="O124" s="614"/>
      <c r="P124" s="614"/>
      <c r="Q124" s="614"/>
      <c r="R124" s="614"/>
      <c r="S124" s="614"/>
      <c r="T124" s="614"/>
      <c r="U124" s="614"/>
      <c r="V124" s="614"/>
      <c r="W124" s="614"/>
      <c r="X124" s="614"/>
      <c r="Y124" s="614"/>
      <c r="Z124" s="614"/>
      <c r="AA124" s="614"/>
      <c r="AB124" s="614"/>
      <c r="AC124" s="614"/>
      <c r="AD124" s="614"/>
      <c r="AE124" s="614"/>
      <c r="AF124" s="614" t="s">
        <v>482</v>
      </c>
      <c r="AG124" s="614"/>
      <c r="AH124" s="285">
        <v>0</v>
      </c>
      <c r="AI124" s="286">
        <f t="shared" si="2"/>
        <v>0</v>
      </c>
      <c r="AJ124" s="290"/>
    </row>
    <row r="125" spans="2:36" ht="75.75" customHeight="1">
      <c r="B125" s="684"/>
      <c r="C125" s="680"/>
      <c r="D125" s="686"/>
      <c r="E125" s="666"/>
      <c r="F125" s="803" t="s">
        <v>580</v>
      </c>
      <c r="G125" s="803"/>
      <c r="H125" s="671"/>
      <c r="I125" s="671"/>
      <c r="J125" s="614"/>
      <c r="K125" s="614"/>
      <c r="L125" s="614"/>
      <c r="M125" s="614"/>
      <c r="N125" s="614"/>
      <c r="O125" s="614"/>
      <c r="P125" s="614"/>
      <c r="Q125" s="614"/>
      <c r="R125" s="614"/>
      <c r="S125" s="614"/>
      <c r="T125" s="614" t="s">
        <v>482</v>
      </c>
      <c r="U125" s="614"/>
      <c r="V125" s="614" t="s">
        <v>482</v>
      </c>
      <c r="W125" s="614"/>
      <c r="X125" s="614"/>
      <c r="Y125" s="614"/>
      <c r="Z125" s="614"/>
      <c r="AA125" s="614"/>
      <c r="AB125" s="614"/>
      <c r="AC125" s="614"/>
      <c r="AD125" s="614"/>
      <c r="AE125" s="614"/>
      <c r="AF125" s="614"/>
      <c r="AG125" s="614"/>
      <c r="AH125" s="285">
        <v>0</v>
      </c>
      <c r="AI125" s="286">
        <f t="shared" si="2"/>
        <v>0</v>
      </c>
      <c r="AJ125" s="290"/>
    </row>
    <row r="126" spans="2:36" ht="75.75" customHeight="1">
      <c r="B126" s="684"/>
      <c r="C126" s="680"/>
      <c r="D126" s="686"/>
      <c r="E126" s="666"/>
      <c r="F126" s="648" t="s">
        <v>581</v>
      </c>
      <c r="G126" s="649"/>
      <c r="H126" s="671"/>
      <c r="I126" s="671"/>
      <c r="J126" s="614"/>
      <c r="K126" s="614"/>
      <c r="L126" s="614"/>
      <c r="M126" s="614"/>
      <c r="N126" s="614"/>
      <c r="O126" s="614"/>
      <c r="P126" s="614"/>
      <c r="Q126" s="614"/>
      <c r="R126" s="614"/>
      <c r="S126" s="614"/>
      <c r="T126" s="614"/>
      <c r="U126" s="614"/>
      <c r="V126" s="614"/>
      <c r="W126" s="614"/>
      <c r="X126" s="614"/>
      <c r="Y126" s="614"/>
      <c r="Z126" s="614"/>
      <c r="AA126" s="614"/>
      <c r="AB126" s="614"/>
      <c r="AC126" s="614"/>
      <c r="AD126" s="614"/>
      <c r="AE126" s="614"/>
      <c r="AF126" s="614" t="s">
        <v>482</v>
      </c>
      <c r="AG126" s="614"/>
      <c r="AH126" s="285">
        <v>0</v>
      </c>
      <c r="AI126" s="286">
        <f t="shared" si="2"/>
        <v>0</v>
      </c>
      <c r="AJ126" s="290"/>
    </row>
    <row r="127" spans="2:36" ht="75.75" customHeight="1">
      <c r="B127" s="684"/>
      <c r="C127" s="680"/>
      <c r="D127" s="686"/>
      <c r="E127" s="666"/>
      <c r="F127" s="652" t="s">
        <v>1323</v>
      </c>
      <c r="G127" s="653"/>
      <c r="H127" s="671"/>
      <c r="I127" s="671"/>
      <c r="J127" s="614"/>
      <c r="K127" s="614"/>
      <c r="L127" s="614"/>
      <c r="M127" s="614"/>
      <c r="N127" s="614"/>
      <c r="O127" s="614"/>
      <c r="P127" s="614"/>
      <c r="Q127" s="614"/>
      <c r="R127" s="614"/>
      <c r="S127" s="614"/>
      <c r="T127" s="614" t="s">
        <v>482</v>
      </c>
      <c r="U127" s="614"/>
      <c r="V127" s="614"/>
      <c r="W127" s="614"/>
      <c r="X127" s="614"/>
      <c r="Y127" s="614"/>
      <c r="Z127" s="614"/>
      <c r="AA127" s="614"/>
      <c r="AB127" s="614"/>
      <c r="AC127" s="614"/>
      <c r="AD127" s="614"/>
      <c r="AE127" s="614"/>
      <c r="AF127" s="614"/>
      <c r="AG127" s="614"/>
      <c r="AH127" s="285">
        <v>0</v>
      </c>
      <c r="AI127" s="286">
        <f t="shared" si="2"/>
        <v>0</v>
      </c>
      <c r="AJ127" s="292"/>
    </row>
    <row r="128" spans="2:36" ht="75.75" customHeight="1">
      <c r="B128" s="684"/>
      <c r="C128" s="680"/>
      <c r="D128" s="686"/>
      <c r="E128" s="666"/>
      <c r="F128" s="652" t="s">
        <v>1324</v>
      </c>
      <c r="G128" s="653"/>
      <c r="H128" s="671"/>
      <c r="I128" s="671"/>
      <c r="J128" s="614"/>
      <c r="K128" s="614"/>
      <c r="L128" s="614"/>
      <c r="M128" s="614"/>
      <c r="N128" s="614"/>
      <c r="O128" s="614"/>
      <c r="P128" s="614"/>
      <c r="Q128" s="614"/>
      <c r="R128" s="614"/>
      <c r="S128" s="614"/>
      <c r="T128" s="614" t="s">
        <v>482</v>
      </c>
      <c r="U128" s="614"/>
      <c r="V128" s="614"/>
      <c r="W128" s="614"/>
      <c r="X128" s="614"/>
      <c r="Y128" s="614"/>
      <c r="Z128" s="614"/>
      <c r="AA128" s="614"/>
      <c r="AB128" s="614"/>
      <c r="AC128" s="614"/>
      <c r="AD128" s="614"/>
      <c r="AE128" s="614"/>
      <c r="AF128" s="614"/>
      <c r="AG128" s="614"/>
      <c r="AH128" s="285">
        <v>0</v>
      </c>
      <c r="AI128" s="286">
        <f t="shared" si="2"/>
        <v>0</v>
      </c>
      <c r="AJ128" s="292"/>
    </row>
    <row r="129" spans="2:36" ht="75.75" customHeight="1">
      <c r="B129" s="684"/>
      <c r="C129" s="680"/>
      <c r="D129" s="686"/>
      <c r="E129" s="666"/>
      <c r="F129" s="648" t="s">
        <v>582</v>
      </c>
      <c r="G129" s="649"/>
      <c r="H129" s="671"/>
      <c r="I129" s="671"/>
      <c r="J129" s="614" t="s">
        <v>482</v>
      </c>
      <c r="K129" s="614"/>
      <c r="L129" s="614" t="s">
        <v>482</v>
      </c>
      <c r="M129" s="614"/>
      <c r="N129" s="614" t="s">
        <v>482</v>
      </c>
      <c r="O129" s="614"/>
      <c r="P129" s="614" t="s">
        <v>482</v>
      </c>
      <c r="Q129" s="614"/>
      <c r="R129" s="614" t="s">
        <v>482</v>
      </c>
      <c r="S129" s="614"/>
      <c r="T129" s="614" t="s">
        <v>482</v>
      </c>
      <c r="U129" s="614"/>
      <c r="V129" s="614" t="s">
        <v>482</v>
      </c>
      <c r="W129" s="614"/>
      <c r="X129" s="614" t="s">
        <v>482</v>
      </c>
      <c r="Y129" s="614"/>
      <c r="Z129" s="614" t="s">
        <v>482</v>
      </c>
      <c r="AA129" s="614"/>
      <c r="AB129" s="614" t="s">
        <v>482</v>
      </c>
      <c r="AC129" s="614"/>
      <c r="AD129" s="614" t="s">
        <v>482</v>
      </c>
      <c r="AE129" s="614"/>
      <c r="AF129" s="614" t="s">
        <v>482</v>
      </c>
      <c r="AG129" s="614"/>
      <c r="AH129" s="285">
        <v>0</v>
      </c>
      <c r="AI129" s="286">
        <f t="shared" si="2"/>
        <v>0</v>
      </c>
      <c r="AJ129" s="292"/>
    </row>
    <row r="130" spans="2:36" ht="75.75" customHeight="1">
      <c r="B130" s="684"/>
      <c r="C130" s="680"/>
      <c r="D130" s="686"/>
      <c r="E130" s="666"/>
      <c r="F130" s="648" t="s">
        <v>583</v>
      </c>
      <c r="G130" s="649"/>
      <c r="H130" s="671"/>
      <c r="I130" s="671"/>
      <c r="J130" s="614" t="s">
        <v>482</v>
      </c>
      <c r="K130" s="614"/>
      <c r="L130" s="614" t="s">
        <v>482</v>
      </c>
      <c r="M130" s="614"/>
      <c r="N130" s="614" t="s">
        <v>482</v>
      </c>
      <c r="O130" s="614"/>
      <c r="P130" s="614" t="s">
        <v>482</v>
      </c>
      <c r="Q130" s="614"/>
      <c r="R130" s="614" t="s">
        <v>482</v>
      </c>
      <c r="S130" s="614"/>
      <c r="T130" s="614" t="s">
        <v>482</v>
      </c>
      <c r="U130" s="614"/>
      <c r="V130" s="614" t="s">
        <v>482</v>
      </c>
      <c r="W130" s="614"/>
      <c r="X130" s="614" t="s">
        <v>482</v>
      </c>
      <c r="Y130" s="614"/>
      <c r="Z130" s="614" t="s">
        <v>482</v>
      </c>
      <c r="AA130" s="614"/>
      <c r="AB130" s="614" t="s">
        <v>482</v>
      </c>
      <c r="AC130" s="614"/>
      <c r="AD130" s="614" t="s">
        <v>482</v>
      </c>
      <c r="AE130" s="614"/>
      <c r="AF130" s="614" t="s">
        <v>482</v>
      </c>
      <c r="AG130" s="614"/>
      <c r="AH130" s="285">
        <v>0</v>
      </c>
      <c r="AI130" s="286">
        <f t="shared" si="2"/>
        <v>0</v>
      </c>
      <c r="AJ130" s="292"/>
    </row>
    <row r="131" spans="2:36" ht="75.75" customHeight="1">
      <c r="B131" s="684"/>
      <c r="C131" s="680"/>
      <c r="D131" s="686"/>
      <c r="E131" s="666"/>
      <c r="F131" s="648" t="s">
        <v>584</v>
      </c>
      <c r="G131" s="649"/>
      <c r="H131" s="671"/>
      <c r="I131" s="671"/>
      <c r="J131" s="614"/>
      <c r="K131" s="614"/>
      <c r="L131" s="614" t="s">
        <v>482</v>
      </c>
      <c r="M131" s="614"/>
      <c r="N131" s="614"/>
      <c r="O131" s="614"/>
      <c r="P131" s="614"/>
      <c r="Q131" s="614"/>
      <c r="R131" s="614"/>
      <c r="S131" s="614"/>
      <c r="T131" s="614"/>
      <c r="U131" s="614"/>
      <c r="V131" s="614"/>
      <c r="W131" s="614"/>
      <c r="X131" s="614" t="s">
        <v>482</v>
      </c>
      <c r="Y131" s="614"/>
      <c r="Z131" s="614"/>
      <c r="AA131" s="614"/>
      <c r="AB131" s="614"/>
      <c r="AC131" s="614"/>
      <c r="AD131" s="614"/>
      <c r="AE131" s="614"/>
      <c r="AF131" s="614"/>
      <c r="AG131" s="614"/>
      <c r="AH131" s="285">
        <v>0</v>
      </c>
      <c r="AI131" s="286">
        <f t="shared" si="2"/>
        <v>0</v>
      </c>
      <c r="AJ131" s="292"/>
    </row>
    <row r="132" spans="2:36" ht="75.75" customHeight="1">
      <c r="B132" s="684"/>
      <c r="C132" s="680"/>
      <c r="D132" s="686"/>
      <c r="E132" s="666"/>
      <c r="F132" s="648" t="s">
        <v>585</v>
      </c>
      <c r="G132" s="649"/>
      <c r="H132" s="671"/>
      <c r="I132" s="671"/>
      <c r="J132" s="614"/>
      <c r="K132" s="614"/>
      <c r="L132" s="614" t="s">
        <v>482</v>
      </c>
      <c r="M132" s="614"/>
      <c r="N132" s="614" t="s">
        <v>482</v>
      </c>
      <c r="O132" s="614"/>
      <c r="P132" s="614"/>
      <c r="Q132" s="614"/>
      <c r="R132" s="614"/>
      <c r="S132" s="614"/>
      <c r="T132" s="614"/>
      <c r="U132" s="614"/>
      <c r="V132" s="614"/>
      <c r="W132" s="614"/>
      <c r="X132" s="614"/>
      <c r="Y132" s="614"/>
      <c r="Z132" s="614"/>
      <c r="AA132" s="614"/>
      <c r="AB132" s="614"/>
      <c r="AC132" s="614"/>
      <c r="AD132" s="614"/>
      <c r="AE132" s="614"/>
      <c r="AF132" s="614"/>
      <c r="AG132" s="614"/>
      <c r="AH132" s="285">
        <v>0</v>
      </c>
      <c r="AI132" s="286">
        <f t="shared" si="2"/>
        <v>0</v>
      </c>
      <c r="AJ132" s="292"/>
    </row>
    <row r="133" spans="2:36" ht="75.75" customHeight="1">
      <c r="B133" s="684"/>
      <c r="C133" s="680"/>
      <c r="D133" s="686"/>
      <c r="E133" s="666"/>
      <c r="F133" s="648" t="s">
        <v>586</v>
      </c>
      <c r="G133" s="649"/>
      <c r="H133" s="671"/>
      <c r="I133" s="671"/>
      <c r="J133" s="614" t="s">
        <v>482</v>
      </c>
      <c r="K133" s="614"/>
      <c r="L133" s="614" t="s">
        <v>482</v>
      </c>
      <c r="M133" s="614"/>
      <c r="N133" s="614" t="s">
        <v>482</v>
      </c>
      <c r="O133" s="614"/>
      <c r="P133" s="614" t="s">
        <v>482</v>
      </c>
      <c r="Q133" s="614"/>
      <c r="R133" s="614" t="s">
        <v>482</v>
      </c>
      <c r="S133" s="614"/>
      <c r="T133" s="614" t="s">
        <v>482</v>
      </c>
      <c r="U133" s="614"/>
      <c r="V133" s="614" t="s">
        <v>482</v>
      </c>
      <c r="W133" s="614"/>
      <c r="X133" s="614" t="s">
        <v>482</v>
      </c>
      <c r="Y133" s="614"/>
      <c r="Z133" s="614" t="s">
        <v>482</v>
      </c>
      <c r="AA133" s="614"/>
      <c r="AB133" s="614" t="s">
        <v>482</v>
      </c>
      <c r="AC133" s="614"/>
      <c r="AD133" s="614" t="s">
        <v>482</v>
      </c>
      <c r="AE133" s="614"/>
      <c r="AF133" s="614" t="s">
        <v>482</v>
      </c>
      <c r="AG133" s="614"/>
      <c r="AH133" s="285">
        <v>0</v>
      </c>
      <c r="AI133" s="286">
        <f t="shared" si="2"/>
        <v>0</v>
      </c>
      <c r="AJ133" s="292"/>
    </row>
    <row r="134" spans="2:36" ht="75.75" customHeight="1">
      <c r="B134" s="684"/>
      <c r="C134" s="680"/>
      <c r="D134" s="686"/>
      <c r="E134" s="666"/>
      <c r="F134" s="648" t="s">
        <v>587</v>
      </c>
      <c r="G134" s="649"/>
      <c r="H134" s="671"/>
      <c r="I134" s="671"/>
      <c r="J134" s="614"/>
      <c r="K134" s="614"/>
      <c r="L134" s="614" t="s">
        <v>482</v>
      </c>
      <c r="M134" s="614"/>
      <c r="N134" s="614" t="s">
        <v>482</v>
      </c>
      <c r="O134" s="614"/>
      <c r="P134" s="614"/>
      <c r="Q134" s="614"/>
      <c r="R134" s="614"/>
      <c r="S134" s="614"/>
      <c r="T134" s="614"/>
      <c r="U134" s="614"/>
      <c r="V134" s="614"/>
      <c r="W134" s="614"/>
      <c r="X134" s="614"/>
      <c r="Y134" s="614"/>
      <c r="Z134" s="614"/>
      <c r="AA134" s="614"/>
      <c r="AB134" s="614"/>
      <c r="AC134" s="614"/>
      <c r="AD134" s="614"/>
      <c r="AE134" s="614"/>
      <c r="AF134" s="614"/>
      <c r="AG134" s="614"/>
      <c r="AH134" s="285">
        <v>0</v>
      </c>
      <c r="AI134" s="286">
        <f t="shared" si="2"/>
        <v>0</v>
      </c>
      <c r="AJ134" s="292"/>
    </row>
    <row r="135" spans="2:36" ht="75.75" customHeight="1">
      <c r="B135" s="684"/>
      <c r="C135" s="680"/>
      <c r="D135" s="686"/>
      <c r="E135" s="666"/>
      <c r="F135" s="648" t="s">
        <v>1325</v>
      </c>
      <c r="G135" s="649"/>
      <c r="H135" s="671"/>
      <c r="I135" s="671"/>
      <c r="J135" s="614"/>
      <c r="K135" s="614"/>
      <c r="L135" s="614" t="s">
        <v>482</v>
      </c>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285">
        <v>0</v>
      </c>
      <c r="AI135" s="286">
        <f t="shared" si="2"/>
        <v>0</v>
      </c>
      <c r="AJ135" s="290"/>
    </row>
    <row r="136" spans="2:36" ht="75.75" customHeight="1">
      <c r="B136" s="684"/>
      <c r="C136" s="680"/>
      <c r="D136" s="686"/>
      <c r="E136" s="666"/>
      <c r="F136" s="648" t="s">
        <v>1326</v>
      </c>
      <c r="G136" s="649"/>
      <c r="H136" s="671"/>
      <c r="I136" s="671"/>
      <c r="J136" s="614"/>
      <c r="K136" s="614"/>
      <c r="L136" s="614"/>
      <c r="M136" s="614"/>
      <c r="N136" s="614"/>
      <c r="O136" s="614"/>
      <c r="P136" s="614" t="s">
        <v>482</v>
      </c>
      <c r="Q136" s="614"/>
      <c r="R136" s="614" t="s">
        <v>482</v>
      </c>
      <c r="S136" s="614"/>
      <c r="T136" s="614" t="s">
        <v>482</v>
      </c>
      <c r="U136" s="614"/>
      <c r="V136" s="614" t="s">
        <v>482</v>
      </c>
      <c r="W136" s="614"/>
      <c r="X136" s="614" t="s">
        <v>482</v>
      </c>
      <c r="Y136" s="614"/>
      <c r="Z136" s="614" t="s">
        <v>482</v>
      </c>
      <c r="AA136" s="614"/>
      <c r="AB136" s="614" t="s">
        <v>482</v>
      </c>
      <c r="AC136" s="614"/>
      <c r="AD136" s="614" t="s">
        <v>482</v>
      </c>
      <c r="AE136" s="614"/>
      <c r="AF136" s="614" t="s">
        <v>482</v>
      </c>
      <c r="AG136" s="614"/>
      <c r="AH136" s="285">
        <v>0</v>
      </c>
      <c r="AI136" s="286">
        <f t="shared" si="2"/>
        <v>0</v>
      </c>
      <c r="AJ136" s="290"/>
    </row>
    <row r="137" spans="2:36" ht="75.75" customHeight="1">
      <c r="B137" s="684"/>
      <c r="C137" s="680"/>
      <c r="D137" s="686"/>
      <c r="E137" s="666"/>
      <c r="F137" s="648" t="s">
        <v>588</v>
      </c>
      <c r="G137" s="649"/>
      <c r="H137" s="671"/>
      <c r="I137" s="671"/>
      <c r="J137" s="614" t="s">
        <v>482</v>
      </c>
      <c r="K137" s="614"/>
      <c r="L137" s="614" t="s">
        <v>482</v>
      </c>
      <c r="M137" s="614"/>
      <c r="N137" s="614" t="s">
        <v>482</v>
      </c>
      <c r="O137" s="614"/>
      <c r="P137" s="614" t="s">
        <v>482</v>
      </c>
      <c r="Q137" s="614"/>
      <c r="R137" s="614" t="s">
        <v>482</v>
      </c>
      <c r="S137" s="614"/>
      <c r="T137" s="614" t="s">
        <v>482</v>
      </c>
      <c r="U137" s="614"/>
      <c r="V137" s="614" t="s">
        <v>482</v>
      </c>
      <c r="W137" s="614"/>
      <c r="X137" s="614" t="s">
        <v>482</v>
      </c>
      <c r="Y137" s="614"/>
      <c r="Z137" s="614" t="s">
        <v>482</v>
      </c>
      <c r="AA137" s="614"/>
      <c r="AB137" s="614" t="s">
        <v>482</v>
      </c>
      <c r="AC137" s="614"/>
      <c r="AD137" s="614" t="s">
        <v>482</v>
      </c>
      <c r="AE137" s="614"/>
      <c r="AF137" s="614" t="s">
        <v>482</v>
      </c>
      <c r="AG137" s="614"/>
      <c r="AH137" s="285">
        <v>0</v>
      </c>
      <c r="AI137" s="286">
        <f t="shared" si="2"/>
        <v>0</v>
      </c>
      <c r="AJ137" s="292"/>
    </row>
    <row r="138" spans="2:36" ht="75.75" customHeight="1">
      <c r="B138" s="684"/>
      <c r="C138" s="680"/>
      <c r="D138" s="686"/>
      <c r="E138" s="666"/>
      <c r="F138" s="648" t="s">
        <v>589</v>
      </c>
      <c r="G138" s="649"/>
      <c r="H138" s="671"/>
      <c r="I138" s="671"/>
      <c r="J138" s="614"/>
      <c r="K138" s="614"/>
      <c r="L138" s="614"/>
      <c r="M138" s="614"/>
      <c r="N138" s="614"/>
      <c r="O138" s="614"/>
      <c r="P138" s="614"/>
      <c r="Q138" s="614"/>
      <c r="R138" s="614"/>
      <c r="S138" s="614"/>
      <c r="T138" s="614"/>
      <c r="U138" s="614"/>
      <c r="V138" s="614" t="s">
        <v>482</v>
      </c>
      <c r="W138" s="614"/>
      <c r="X138" s="614"/>
      <c r="Y138" s="614"/>
      <c r="Z138" s="614"/>
      <c r="AA138" s="614"/>
      <c r="AB138" s="614"/>
      <c r="AC138" s="614"/>
      <c r="AD138" s="614"/>
      <c r="AE138" s="614"/>
      <c r="AF138" s="614"/>
      <c r="AG138" s="614"/>
      <c r="AH138" s="285">
        <v>0</v>
      </c>
      <c r="AI138" s="286">
        <f t="shared" si="2"/>
        <v>0</v>
      </c>
      <c r="AJ138" s="292"/>
    </row>
    <row r="139" spans="2:36" ht="75.75" customHeight="1">
      <c r="B139" s="684"/>
      <c r="C139" s="680"/>
      <c r="D139" s="686"/>
      <c r="E139" s="666"/>
      <c r="F139" s="648" t="s">
        <v>1327</v>
      </c>
      <c r="G139" s="649"/>
      <c r="H139" s="671"/>
      <c r="I139" s="671"/>
      <c r="J139" s="614"/>
      <c r="K139" s="614"/>
      <c r="L139" s="614"/>
      <c r="M139" s="614"/>
      <c r="N139" s="614"/>
      <c r="O139" s="614"/>
      <c r="P139" s="614"/>
      <c r="Q139" s="614"/>
      <c r="R139" s="614"/>
      <c r="S139" s="614"/>
      <c r="T139" s="614"/>
      <c r="U139" s="614"/>
      <c r="V139" s="614"/>
      <c r="W139" s="614"/>
      <c r="X139" s="614"/>
      <c r="Y139" s="614"/>
      <c r="Z139" s="614"/>
      <c r="AA139" s="614"/>
      <c r="AB139" s="614" t="s">
        <v>482</v>
      </c>
      <c r="AC139" s="614"/>
      <c r="AD139" s="614"/>
      <c r="AE139" s="614"/>
      <c r="AF139" s="614"/>
      <c r="AG139" s="614"/>
      <c r="AH139" s="285">
        <v>0</v>
      </c>
      <c r="AI139" s="286">
        <f t="shared" si="2"/>
        <v>0</v>
      </c>
      <c r="AJ139" s="292"/>
    </row>
    <row r="140" spans="2:36" ht="120.75" customHeight="1">
      <c r="B140" s="684"/>
      <c r="C140" s="680"/>
      <c r="D140" s="686"/>
      <c r="E140" s="666"/>
      <c r="F140" s="648" t="s">
        <v>1328</v>
      </c>
      <c r="G140" s="649"/>
      <c r="H140" s="671"/>
      <c r="I140" s="671"/>
      <c r="J140" s="614" t="s">
        <v>482</v>
      </c>
      <c r="K140" s="614"/>
      <c r="L140" s="614"/>
      <c r="M140" s="614"/>
      <c r="N140" s="614"/>
      <c r="O140" s="614"/>
      <c r="P140" s="614"/>
      <c r="Q140" s="614"/>
      <c r="R140" s="614"/>
      <c r="S140" s="614"/>
      <c r="T140" s="614" t="s">
        <v>482</v>
      </c>
      <c r="U140" s="614"/>
      <c r="V140" s="614"/>
      <c r="W140" s="614"/>
      <c r="X140" s="614"/>
      <c r="Y140" s="614"/>
      <c r="Z140" s="614"/>
      <c r="AA140" s="614"/>
      <c r="AB140" s="614"/>
      <c r="AC140" s="614"/>
      <c r="AD140" s="614" t="s">
        <v>482</v>
      </c>
      <c r="AE140" s="614"/>
      <c r="AF140" s="614"/>
      <c r="AG140" s="614"/>
      <c r="AH140" s="285">
        <v>0</v>
      </c>
      <c r="AI140" s="286">
        <f t="shared" si="2"/>
        <v>0</v>
      </c>
      <c r="AJ140" s="292"/>
    </row>
    <row r="141" spans="2:36" ht="75.75" customHeight="1">
      <c r="B141" s="684"/>
      <c r="C141" s="680"/>
      <c r="D141" s="686"/>
      <c r="E141" s="666"/>
      <c r="F141" s="648" t="s">
        <v>1329</v>
      </c>
      <c r="G141" s="649"/>
      <c r="H141" s="671"/>
      <c r="I141" s="671"/>
      <c r="J141" s="614"/>
      <c r="K141" s="614"/>
      <c r="L141" s="614"/>
      <c r="M141" s="614"/>
      <c r="N141" s="614"/>
      <c r="O141" s="614"/>
      <c r="P141" s="614" t="s">
        <v>482</v>
      </c>
      <c r="Q141" s="614"/>
      <c r="R141" s="614"/>
      <c r="S141" s="614"/>
      <c r="T141" s="614"/>
      <c r="U141" s="614"/>
      <c r="V141" s="614"/>
      <c r="W141" s="614"/>
      <c r="X141" s="614"/>
      <c r="Y141" s="614"/>
      <c r="Z141" s="614"/>
      <c r="AA141" s="614"/>
      <c r="AB141" s="614"/>
      <c r="AC141" s="614"/>
      <c r="AD141" s="614"/>
      <c r="AE141" s="614"/>
      <c r="AF141" s="614"/>
      <c r="AG141" s="614"/>
      <c r="AH141" s="285">
        <v>0</v>
      </c>
      <c r="AI141" s="286">
        <f t="shared" si="2"/>
        <v>0</v>
      </c>
      <c r="AJ141" s="292"/>
    </row>
    <row r="142" spans="2:36" ht="75.75" customHeight="1">
      <c r="B142" s="684"/>
      <c r="C142" s="680"/>
      <c r="D142" s="686"/>
      <c r="E142" s="666"/>
      <c r="F142" s="648" t="s">
        <v>1330</v>
      </c>
      <c r="G142" s="649"/>
      <c r="H142" s="671"/>
      <c r="I142" s="671"/>
      <c r="J142" s="614"/>
      <c r="K142" s="614"/>
      <c r="L142" s="614"/>
      <c r="M142" s="614"/>
      <c r="N142" s="614"/>
      <c r="O142" s="614"/>
      <c r="P142" s="614"/>
      <c r="Q142" s="614"/>
      <c r="R142" s="614" t="s">
        <v>482</v>
      </c>
      <c r="S142" s="614"/>
      <c r="T142" s="614"/>
      <c r="U142" s="614"/>
      <c r="V142" s="614"/>
      <c r="W142" s="614"/>
      <c r="X142" s="614"/>
      <c r="Y142" s="614"/>
      <c r="Z142" s="614"/>
      <c r="AA142" s="614"/>
      <c r="AB142" s="614"/>
      <c r="AC142" s="614"/>
      <c r="AD142" s="614"/>
      <c r="AE142" s="614"/>
      <c r="AF142" s="614"/>
      <c r="AG142" s="614"/>
      <c r="AH142" s="285">
        <v>0</v>
      </c>
      <c r="AI142" s="286">
        <f t="shared" si="2"/>
        <v>0</v>
      </c>
      <c r="AJ142" s="292"/>
    </row>
    <row r="143" spans="2:36" ht="75.75" customHeight="1">
      <c r="B143" s="684"/>
      <c r="C143" s="680"/>
      <c r="D143" s="686"/>
      <c r="E143" s="666"/>
      <c r="F143" s="648" t="s">
        <v>590</v>
      </c>
      <c r="G143" s="649"/>
      <c r="H143" s="671"/>
      <c r="I143" s="671"/>
      <c r="J143" s="614"/>
      <c r="K143" s="614"/>
      <c r="L143" s="614" t="s">
        <v>482</v>
      </c>
      <c r="M143" s="614"/>
      <c r="N143" s="614" t="s">
        <v>482</v>
      </c>
      <c r="O143" s="614"/>
      <c r="P143" s="614" t="s">
        <v>482</v>
      </c>
      <c r="Q143" s="614"/>
      <c r="R143" s="614" t="s">
        <v>482</v>
      </c>
      <c r="S143" s="614"/>
      <c r="T143" s="614" t="s">
        <v>482</v>
      </c>
      <c r="U143" s="614"/>
      <c r="V143" s="614" t="s">
        <v>482</v>
      </c>
      <c r="W143" s="614"/>
      <c r="X143" s="614" t="s">
        <v>482</v>
      </c>
      <c r="Y143" s="614"/>
      <c r="Z143" s="614" t="s">
        <v>482</v>
      </c>
      <c r="AA143" s="614"/>
      <c r="AB143" s="614" t="s">
        <v>482</v>
      </c>
      <c r="AC143" s="614"/>
      <c r="AD143" s="614" t="s">
        <v>482</v>
      </c>
      <c r="AE143" s="614"/>
      <c r="AF143" s="614" t="s">
        <v>482</v>
      </c>
      <c r="AG143" s="614"/>
      <c r="AH143" s="285">
        <v>0</v>
      </c>
      <c r="AI143" s="286">
        <f t="shared" si="2"/>
        <v>0</v>
      </c>
      <c r="AJ143" s="292"/>
    </row>
    <row r="144" spans="2:36" ht="75.75" customHeight="1">
      <c r="B144" s="684"/>
      <c r="C144" s="680"/>
      <c r="D144" s="686"/>
      <c r="E144" s="666"/>
      <c r="F144" s="648" t="s">
        <v>591</v>
      </c>
      <c r="G144" s="649"/>
      <c r="H144" s="671"/>
      <c r="I144" s="671"/>
      <c r="J144" s="614"/>
      <c r="K144" s="614"/>
      <c r="L144" s="614"/>
      <c r="M144" s="614"/>
      <c r="N144" s="614"/>
      <c r="O144" s="614"/>
      <c r="P144" s="614"/>
      <c r="Q144" s="614"/>
      <c r="R144" s="614"/>
      <c r="S144" s="614"/>
      <c r="T144" s="614" t="s">
        <v>482</v>
      </c>
      <c r="U144" s="614"/>
      <c r="V144" s="614"/>
      <c r="W144" s="614"/>
      <c r="X144" s="614"/>
      <c r="Y144" s="614"/>
      <c r="Z144" s="614"/>
      <c r="AA144" s="614"/>
      <c r="AB144" s="614"/>
      <c r="AC144" s="614"/>
      <c r="AD144" s="614" t="s">
        <v>482</v>
      </c>
      <c r="AE144" s="614"/>
      <c r="AF144" s="614"/>
      <c r="AG144" s="614"/>
      <c r="AH144" s="285">
        <v>0</v>
      </c>
      <c r="AI144" s="286">
        <f t="shared" si="2"/>
        <v>0</v>
      </c>
      <c r="AJ144" s="292"/>
    </row>
    <row r="145" spans="2:36" ht="75.75" customHeight="1">
      <c r="B145" s="684"/>
      <c r="C145" s="680"/>
      <c r="D145" s="686"/>
      <c r="E145" s="666"/>
      <c r="F145" s="648" t="s">
        <v>592</v>
      </c>
      <c r="G145" s="649"/>
      <c r="H145" s="682"/>
      <c r="I145" s="671"/>
      <c r="J145" s="614" t="s">
        <v>482</v>
      </c>
      <c r="K145" s="614"/>
      <c r="L145" s="614" t="s">
        <v>482</v>
      </c>
      <c r="M145" s="614"/>
      <c r="N145" s="614" t="s">
        <v>482</v>
      </c>
      <c r="O145" s="614"/>
      <c r="P145" s="614" t="s">
        <v>482</v>
      </c>
      <c r="Q145" s="614"/>
      <c r="R145" s="614" t="s">
        <v>482</v>
      </c>
      <c r="S145" s="614"/>
      <c r="T145" s="614" t="s">
        <v>482</v>
      </c>
      <c r="U145" s="614"/>
      <c r="V145" s="614" t="s">
        <v>482</v>
      </c>
      <c r="W145" s="614"/>
      <c r="X145" s="614" t="s">
        <v>482</v>
      </c>
      <c r="Y145" s="614"/>
      <c r="Z145" s="614" t="s">
        <v>482</v>
      </c>
      <c r="AA145" s="614"/>
      <c r="AB145" s="614" t="s">
        <v>482</v>
      </c>
      <c r="AC145" s="614"/>
      <c r="AD145" s="614" t="s">
        <v>482</v>
      </c>
      <c r="AE145" s="614"/>
      <c r="AF145" s="614" t="s">
        <v>482</v>
      </c>
      <c r="AG145" s="614"/>
      <c r="AH145" s="285">
        <v>0</v>
      </c>
      <c r="AI145" s="286">
        <f t="shared" si="2"/>
        <v>0</v>
      </c>
      <c r="AJ145" s="292"/>
    </row>
    <row r="146" spans="2:36" ht="75.75" customHeight="1">
      <c r="B146" s="684"/>
      <c r="C146" s="680"/>
      <c r="D146" s="686"/>
      <c r="E146" s="666"/>
      <c r="F146" s="648" t="s">
        <v>593</v>
      </c>
      <c r="G146" s="649"/>
      <c r="H146" s="303" t="s">
        <v>502</v>
      </c>
      <c r="I146" s="671"/>
      <c r="J146" s="614" t="s">
        <v>482</v>
      </c>
      <c r="K146" s="614"/>
      <c r="L146" s="614" t="s">
        <v>482</v>
      </c>
      <c r="M146" s="614"/>
      <c r="N146" s="614" t="s">
        <v>482</v>
      </c>
      <c r="O146" s="614"/>
      <c r="P146" s="614" t="s">
        <v>482</v>
      </c>
      <c r="Q146" s="614"/>
      <c r="R146" s="614" t="s">
        <v>482</v>
      </c>
      <c r="S146" s="614"/>
      <c r="T146" s="614" t="s">
        <v>482</v>
      </c>
      <c r="U146" s="614"/>
      <c r="V146" s="614" t="s">
        <v>482</v>
      </c>
      <c r="W146" s="614"/>
      <c r="X146" s="614" t="s">
        <v>482</v>
      </c>
      <c r="Y146" s="614"/>
      <c r="Z146" s="614" t="s">
        <v>482</v>
      </c>
      <c r="AA146" s="614"/>
      <c r="AB146" s="614" t="s">
        <v>482</v>
      </c>
      <c r="AC146" s="614"/>
      <c r="AD146" s="614" t="s">
        <v>482</v>
      </c>
      <c r="AE146" s="614"/>
      <c r="AF146" s="614" t="s">
        <v>482</v>
      </c>
      <c r="AG146" s="614"/>
      <c r="AH146" s="285">
        <v>0</v>
      </c>
      <c r="AI146" s="286">
        <f t="shared" si="2"/>
        <v>0</v>
      </c>
      <c r="AJ146" s="292"/>
    </row>
    <row r="147" spans="2:36" ht="75.75" customHeight="1">
      <c r="B147" s="684"/>
      <c r="C147" s="680"/>
      <c r="D147" s="686"/>
      <c r="E147" s="666"/>
      <c r="F147" s="648" t="s">
        <v>1331</v>
      </c>
      <c r="G147" s="649"/>
      <c r="H147" s="674" t="s">
        <v>493</v>
      </c>
      <c r="I147" s="671"/>
      <c r="J147" s="614" t="s">
        <v>482</v>
      </c>
      <c r="K147" s="614"/>
      <c r="L147" s="614"/>
      <c r="M147" s="614"/>
      <c r="N147" s="614"/>
      <c r="O147" s="614"/>
      <c r="P147" s="614" t="s">
        <v>482</v>
      </c>
      <c r="Q147" s="614"/>
      <c r="R147" s="614"/>
      <c r="S147" s="614"/>
      <c r="T147" s="614"/>
      <c r="U147" s="614"/>
      <c r="V147" s="614" t="s">
        <v>482</v>
      </c>
      <c r="W147" s="614"/>
      <c r="X147" s="614"/>
      <c r="Y147" s="614"/>
      <c r="Z147" s="614"/>
      <c r="AA147" s="614"/>
      <c r="AB147" s="614" t="s">
        <v>482</v>
      </c>
      <c r="AC147" s="614"/>
      <c r="AD147" s="614"/>
      <c r="AE147" s="614"/>
      <c r="AF147" s="614"/>
      <c r="AG147" s="614"/>
      <c r="AH147" s="285">
        <v>0</v>
      </c>
      <c r="AI147" s="286">
        <f t="shared" si="2"/>
        <v>0</v>
      </c>
      <c r="AJ147" s="292"/>
    </row>
    <row r="148" spans="2:36" ht="75.75" customHeight="1">
      <c r="B148" s="684"/>
      <c r="C148" s="680"/>
      <c r="D148" s="686"/>
      <c r="E148" s="666"/>
      <c r="F148" s="648" t="s">
        <v>594</v>
      </c>
      <c r="G148" s="649"/>
      <c r="H148" s="671"/>
      <c r="I148" s="671"/>
      <c r="J148" s="614" t="s">
        <v>482</v>
      </c>
      <c r="K148" s="614"/>
      <c r="L148" s="614" t="s">
        <v>482</v>
      </c>
      <c r="M148" s="614"/>
      <c r="N148" s="614" t="s">
        <v>482</v>
      </c>
      <c r="O148" s="614"/>
      <c r="P148" s="614" t="s">
        <v>482</v>
      </c>
      <c r="Q148" s="614"/>
      <c r="R148" s="614" t="s">
        <v>482</v>
      </c>
      <c r="S148" s="614"/>
      <c r="T148" s="614" t="s">
        <v>482</v>
      </c>
      <c r="U148" s="614"/>
      <c r="V148" s="614" t="s">
        <v>482</v>
      </c>
      <c r="W148" s="614"/>
      <c r="X148" s="614" t="s">
        <v>482</v>
      </c>
      <c r="Y148" s="614"/>
      <c r="Z148" s="614" t="s">
        <v>482</v>
      </c>
      <c r="AA148" s="614"/>
      <c r="AB148" s="614" t="s">
        <v>482</v>
      </c>
      <c r="AC148" s="614"/>
      <c r="AD148" s="614" t="s">
        <v>482</v>
      </c>
      <c r="AE148" s="614"/>
      <c r="AF148" s="614" t="s">
        <v>482</v>
      </c>
      <c r="AG148" s="614"/>
      <c r="AH148" s="285">
        <v>0</v>
      </c>
      <c r="AI148" s="286">
        <f t="shared" si="2"/>
        <v>0</v>
      </c>
      <c r="AJ148" s="292"/>
    </row>
    <row r="149" spans="2:36" ht="173.25" customHeight="1" thickBot="1">
      <c r="B149" s="684"/>
      <c r="C149" s="680"/>
      <c r="D149" s="686"/>
      <c r="E149" s="666"/>
      <c r="F149" s="650" t="s">
        <v>595</v>
      </c>
      <c r="G149" s="651"/>
      <c r="H149" s="672"/>
      <c r="I149" s="671"/>
      <c r="J149" s="614"/>
      <c r="K149" s="614"/>
      <c r="L149" s="614" t="s">
        <v>482</v>
      </c>
      <c r="M149" s="614"/>
      <c r="N149" s="614"/>
      <c r="O149" s="614"/>
      <c r="P149" s="614"/>
      <c r="Q149" s="614"/>
      <c r="R149" s="614"/>
      <c r="S149" s="614"/>
      <c r="T149" s="614"/>
      <c r="U149" s="614"/>
      <c r="V149" s="614"/>
      <c r="W149" s="614"/>
      <c r="X149" s="614"/>
      <c r="Y149" s="614"/>
      <c r="Z149" s="614"/>
      <c r="AA149" s="614"/>
      <c r="AB149" s="614"/>
      <c r="AC149" s="614"/>
      <c r="AD149" s="614"/>
      <c r="AE149" s="614"/>
      <c r="AF149" s="614" t="s">
        <v>482</v>
      </c>
      <c r="AG149" s="614"/>
      <c r="AH149" s="285">
        <v>0</v>
      </c>
      <c r="AI149" s="286">
        <f t="shared" si="2"/>
        <v>0</v>
      </c>
      <c r="AJ149" s="292"/>
    </row>
    <row r="150" spans="2:36" ht="75.75" customHeight="1">
      <c r="B150" s="654" t="s">
        <v>596</v>
      </c>
      <c r="C150" s="658" t="s">
        <v>597</v>
      </c>
      <c r="D150" s="662" t="s">
        <v>598</v>
      </c>
      <c r="E150" s="665" t="s">
        <v>290</v>
      </c>
      <c r="F150" s="668" t="s">
        <v>599</v>
      </c>
      <c r="G150" s="669"/>
      <c r="H150" s="670" t="s">
        <v>352</v>
      </c>
      <c r="I150" s="670" t="s">
        <v>481</v>
      </c>
      <c r="J150" s="673"/>
      <c r="K150" s="673"/>
      <c r="L150" s="673"/>
      <c r="M150" s="673"/>
      <c r="N150" s="673"/>
      <c r="O150" s="673"/>
      <c r="P150" s="673"/>
      <c r="Q150" s="673"/>
      <c r="R150" s="673"/>
      <c r="S150" s="673"/>
      <c r="T150" s="673"/>
      <c r="U150" s="673"/>
      <c r="V150" s="673"/>
      <c r="W150" s="673"/>
      <c r="X150" s="673" t="s">
        <v>482</v>
      </c>
      <c r="Y150" s="673"/>
      <c r="Z150" s="673"/>
      <c r="AA150" s="673"/>
      <c r="AB150" s="673"/>
      <c r="AC150" s="673"/>
      <c r="AD150" s="673"/>
      <c r="AE150" s="673"/>
      <c r="AF150" s="673"/>
      <c r="AG150" s="673"/>
      <c r="AH150" s="296">
        <v>0</v>
      </c>
      <c r="AI150" s="297">
        <f t="shared" si="2"/>
        <v>0</v>
      </c>
      <c r="AJ150" s="298"/>
    </row>
    <row r="151" spans="2:36" ht="75.75" customHeight="1">
      <c r="B151" s="655"/>
      <c r="C151" s="659"/>
      <c r="D151" s="663"/>
      <c r="E151" s="666"/>
      <c r="F151" s="648" t="s">
        <v>600</v>
      </c>
      <c r="G151" s="649"/>
      <c r="H151" s="671"/>
      <c r="I151" s="671"/>
      <c r="J151" s="614"/>
      <c r="K151" s="614"/>
      <c r="L151" s="614" t="s">
        <v>482</v>
      </c>
      <c r="M151" s="614"/>
      <c r="N151" s="614"/>
      <c r="O151" s="614"/>
      <c r="P151" s="614"/>
      <c r="Q151" s="614"/>
      <c r="R151" s="614"/>
      <c r="S151" s="614"/>
      <c r="T151" s="614"/>
      <c r="U151" s="614"/>
      <c r="V151" s="614"/>
      <c r="W151" s="614"/>
      <c r="X151" s="614"/>
      <c r="Y151" s="614"/>
      <c r="Z151" s="614"/>
      <c r="AA151" s="614"/>
      <c r="AB151" s="614"/>
      <c r="AC151" s="614"/>
      <c r="AD151" s="614"/>
      <c r="AE151" s="614"/>
      <c r="AF151" s="614"/>
      <c r="AG151" s="614"/>
      <c r="AH151" s="285">
        <v>0</v>
      </c>
      <c r="AI151" s="286">
        <f t="shared" si="2"/>
        <v>0</v>
      </c>
      <c r="AJ151" s="290"/>
    </row>
    <row r="152" spans="2:36" ht="75.75" customHeight="1">
      <c r="B152" s="655"/>
      <c r="C152" s="659"/>
      <c r="D152" s="663"/>
      <c r="E152" s="666"/>
      <c r="F152" s="648" t="s">
        <v>601</v>
      </c>
      <c r="G152" s="649"/>
      <c r="H152" s="671"/>
      <c r="I152" s="671"/>
      <c r="J152" s="614"/>
      <c r="K152" s="614"/>
      <c r="L152" s="614"/>
      <c r="M152" s="614"/>
      <c r="N152" s="614"/>
      <c r="O152" s="614"/>
      <c r="P152" s="614"/>
      <c r="Q152" s="614"/>
      <c r="R152" s="614"/>
      <c r="S152" s="614"/>
      <c r="T152" s="614"/>
      <c r="U152" s="614"/>
      <c r="V152" s="614"/>
      <c r="W152" s="614"/>
      <c r="X152" s="614" t="s">
        <v>482</v>
      </c>
      <c r="Y152" s="614"/>
      <c r="Z152" s="614"/>
      <c r="AA152" s="614"/>
      <c r="AB152" s="614"/>
      <c r="AC152" s="614"/>
      <c r="AD152" s="614"/>
      <c r="AE152" s="614"/>
      <c r="AF152" s="614"/>
      <c r="AG152" s="614"/>
      <c r="AH152" s="285">
        <v>0</v>
      </c>
      <c r="AI152" s="286">
        <f t="shared" si="2"/>
        <v>0</v>
      </c>
      <c r="AJ152" s="290"/>
    </row>
    <row r="153" spans="2:36" ht="75.75" customHeight="1">
      <c r="B153" s="655"/>
      <c r="C153" s="659"/>
      <c r="D153" s="663"/>
      <c r="E153" s="666"/>
      <c r="F153" s="648" t="s">
        <v>602</v>
      </c>
      <c r="G153" s="649"/>
      <c r="H153" s="671"/>
      <c r="I153" s="671"/>
      <c r="J153" s="614"/>
      <c r="K153" s="614"/>
      <c r="L153" s="614"/>
      <c r="M153" s="614"/>
      <c r="N153" s="614"/>
      <c r="O153" s="614"/>
      <c r="P153" s="614"/>
      <c r="Q153" s="614"/>
      <c r="R153" s="614"/>
      <c r="S153" s="614"/>
      <c r="T153" s="614" t="s">
        <v>482</v>
      </c>
      <c r="U153" s="614"/>
      <c r="V153" s="614"/>
      <c r="W153" s="614"/>
      <c r="X153" s="614"/>
      <c r="Y153" s="614"/>
      <c r="Z153" s="614"/>
      <c r="AA153" s="614"/>
      <c r="AB153" s="614"/>
      <c r="AC153" s="614"/>
      <c r="AD153" s="614"/>
      <c r="AE153" s="614"/>
      <c r="AF153" s="614"/>
      <c r="AG153" s="614"/>
      <c r="AH153" s="285">
        <v>0</v>
      </c>
      <c r="AI153" s="286">
        <f t="shared" si="2"/>
        <v>0</v>
      </c>
      <c r="AJ153" s="290"/>
    </row>
    <row r="154" spans="2:36" ht="75.75" customHeight="1">
      <c r="B154" s="655"/>
      <c r="C154" s="659"/>
      <c r="D154" s="663"/>
      <c r="E154" s="666"/>
      <c r="F154" s="648" t="s">
        <v>603</v>
      </c>
      <c r="G154" s="649"/>
      <c r="H154" s="671"/>
      <c r="I154" s="671"/>
      <c r="J154" s="614"/>
      <c r="K154" s="614"/>
      <c r="L154" s="614"/>
      <c r="M154" s="614"/>
      <c r="N154" s="614"/>
      <c r="O154" s="614"/>
      <c r="P154" s="614"/>
      <c r="Q154" s="614"/>
      <c r="R154" s="614"/>
      <c r="S154" s="614"/>
      <c r="T154" s="614"/>
      <c r="U154" s="614"/>
      <c r="V154" s="614"/>
      <c r="W154" s="614"/>
      <c r="X154" s="614"/>
      <c r="Y154" s="614"/>
      <c r="Z154" s="614" t="s">
        <v>482</v>
      </c>
      <c r="AA154" s="614"/>
      <c r="AB154" s="614"/>
      <c r="AC154" s="614"/>
      <c r="AD154" s="614"/>
      <c r="AE154" s="614"/>
      <c r="AF154" s="614"/>
      <c r="AG154" s="614"/>
      <c r="AH154" s="285">
        <v>0</v>
      </c>
      <c r="AI154" s="286">
        <f t="shared" si="2"/>
        <v>0</v>
      </c>
      <c r="AJ154" s="290"/>
    </row>
    <row r="155" spans="2:36" ht="75.75" customHeight="1">
      <c r="B155" s="655"/>
      <c r="C155" s="659"/>
      <c r="D155" s="663"/>
      <c r="E155" s="666"/>
      <c r="F155" s="652" t="s">
        <v>1297</v>
      </c>
      <c r="G155" s="653"/>
      <c r="H155" s="671"/>
      <c r="I155" s="671"/>
      <c r="J155" s="614"/>
      <c r="K155" s="614"/>
      <c r="L155" s="614"/>
      <c r="M155" s="614"/>
      <c r="N155" s="614"/>
      <c r="O155" s="614"/>
      <c r="P155" s="614"/>
      <c r="Q155" s="614"/>
      <c r="R155" s="614"/>
      <c r="S155" s="614"/>
      <c r="T155" s="614"/>
      <c r="U155" s="614"/>
      <c r="V155" s="614"/>
      <c r="W155" s="614"/>
      <c r="X155" s="614" t="s">
        <v>482</v>
      </c>
      <c r="Y155" s="614"/>
      <c r="Z155" s="614"/>
      <c r="AA155" s="614"/>
      <c r="AB155" s="614"/>
      <c r="AC155" s="614"/>
      <c r="AD155" s="614"/>
      <c r="AE155" s="614"/>
      <c r="AF155" s="614"/>
      <c r="AG155" s="614"/>
      <c r="AH155" s="285">
        <v>0</v>
      </c>
      <c r="AI155" s="286">
        <f t="shared" si="2"/>
        <v>0</v>
      </c>
      <c r="AJ155" s="292"/>
    </row>
    <row r="156" spans="2:36" ht="75.75" customHeight="1">
      <c r="B156" s="656"/>
      <c r="C156" s="660"/>
      <c r="D156" s="664"/>
      <c r="E156" s="666"/>
      <c r="F156" s="648" t="s">
        <v>604</v>
      </c>
      <c r="G156" s="649"/>
      <c r="H156" s="671"/>
      <c r="I156" s="671"/>
      <c r="J156" s="614" t="s">
        <v>482</v>
      </c>
      <c r="K156" s="614"/>
      <c r="L156" s="614" t="s">
        <v>482</v>
      </c>
      <c r="M156" s="614"/>
      <c r="N156" s="614" t="s">
        <v>482</v>
      </c>
      <c r="O156" s="614"/>
      <c r="P156" s="614" t="s">
        <v>482</v>
      </c>
      <c r="Q156" s="614"/>
      <c r="R156" s="614" t="s">
        <v>482</v>
      </c>
      <c r="S156" s="614"/>
      <c r="T156" s="614" t="s">
        <v>482</v>
      </c>
      <c r="U156" s="614"/>
      <c r="V156" s="614" t="s">
        <v>482</v>
      </c>
      <c r="W156" s="614"/>
      <c r="X156" s="614" t="s">
        <v>482</v>
      </c>
      <c r="Y156" s="614"/>
      <c r="Z156" s="614" t="s">
        <v>482</v>
      </c>
      <c r="AA156" s="614"/>
      <c r="AB156" s="614" t="s">
        <v>482</v>
      </c>
      <c r="AC156" s="614"/>
      <c r="AD156" s="614" t="s">
        <v>482</v>
      </c>
      <c r="AE156" s="614"/>
      <c r="AF156" s="614" t="s">
        <v>482</v>
      </c>
      <c r="AG156" s="614"/>
      <c r="AH156" s="285">
        <v>0</v>
      </c>
      <c r="AI156" s="286">
        <f t="shared" si="2"/>
        <v>0</v>
      </c>
      <c r="AJ156" s="292"/>
    </row>
    <row r="157" spans="2:36" ht="75.75" customHeight="1">
      <c r="B157" s="656"/>
      <c r="C157" s="660"/>
      <c r="D157" s="664"/>
      <c r="E157" s="666"/>
      <c r="F157" s="648" t="s">
        <v>605</v>
      </c>
      <c r="G157" s="649"/>
      <c r="H157" s="671"/>
      <c r="I157" s="671"/>
      <c r="J157" s="614" t="s">
        <v>482</v>
      </c>
      <c r="K157" s="614"/>
      <c r="L157" s="614" t="s">
        <v>482</v>
      </c>
      <c r="M157" s="614"/>
      <c r="N157" s="614" t="s">
        <v>482</v>
      </c>
      <c r="O157" s="614"/>
      <c r="P157" s="614" t="s">
        <v>482</v>
      </c>
      <c r="Q157" s="614"/>
      <c r="R157" s="614" t="s">
        <v>482</v>
      </c>
      <c r="S157" s="614"/>
      <c r="T157" s="614" t="s">
        <v>482</v>
      </c>
      <c r="U157" s="614"/>
      <c r="V157" s="614" t="s">
        <v>482</v>
      </c>
      <c r="W157" s="614"/>
      <c r="X157" s="614" t="s">
        <v>482</v>
      </c>
      <c r="Y157" s="614"/>
      <c r="Z157" s="614" t="s">
        <v>482</v>
      </c>
      <c r="AA157" s="614"/>
      <c r="AB157" s="614" t="s">
        <v>482</v>
      </c>
      <c r="AC157" s="614"/>
      <c r="AD157" s="614" t="s">
        <v>482</v>
      </c>
      <c r="AE157" s="614"/>
      <c r="AF157" s="614" t="s">
        <v>482</v>
      </c>
      <c r="AG157" s="614"/>
      <c r="AH157" s="285">
        <v>0</v>
      </c>
      <c r="AI157" s="286">
        <f t="shared" si="2"/>
        <v>0</v>
      </c>
      <c r="AJ157" s="292"/>
    </row>
    <row r="158" spans="2:36" ht="75.75" customHeight="1">
      <c r="B158" s="656"/>
      <c r="C158" s="660"/>
      <c r="D158" s="664"/>
      <c r="E158" s="666"/>
      <c r="F158" s="648" t="s">
        <v>606</v>
      </c>
      <c r="G158" s="649"/>
      <c r="H158" s="671"/>
      <c r="I158" s="671"/>
      <c r="J158" s="614" t="s">
        <v>482</v>
      </c>
      <c r="K158" s="614"/>
      <c r="L158" s="614" t="s">
        <v>482</v>
      </c>
      <c r="M158" s="614"/>
      <c r="N158" s="614" t="s">
        <v>482</v>
      </c>
      <c r="O158" s="614"/>
      <c r="P158" s="614" t="s">
        <v>482</v>
      </c>
      <c r="Q158" s="614"/>
      <c r="R158" s="614" t="s">
        <v>482</v>
      </c>
      <c r="S158" s="614"/>
      <c r="T158" s="614" t="s">
        <v>482</v>
      </c>
      <c r="U158" s="614"/>
      <c r="V158" s="614" t="s">
        <v>482</v>
      </c>
      <c r="W158" s="614"/>
      <c r="X158" s="614" t="s">
        <v>482</v>
      </c>
      <c r="Y158" s="614"/>
      <c r="Z158" s="614" t="s">
        <v>482</v>
      </c>
      <c r="AA158" s="614"/>
      <c r="AB158" s="614" t="s">
        <v>482</v>
      </c>
      <c r="AC158" s="614"/>
      <c r="AD158" s="614" t="s">
        <v>482</v>
      </c>
      <c r="AE158" s="614"/>
      <c r="AF158" s="614" t="s">
        <v>482</v>
      </c>
      <c r="AG158" s="614"/>
      <c r="AH158" s="285">
        <v>0</v>
      </c>
      <c r="AI158" s="286">
        <f t="shared" si="2"/>
        <v>0</v>
      </c>
      <c r="AJ158" s="292"/>
    </row>
    <row r="159" spans="2:36" ht="75.75" customHeight="1">
      <c r="B159" s="656"/>
      <c r="C159" s="660"/>
      <c r="D159" s="664"/>
      <c r="E159" s="666"/>
      <c r="F159" s="648" t="s">
        <v>607</v>
      </c>
      <c r="G159" s="649"/>
      <c r="H159" s="671"/>
      <c r="I159" s="671"/>
      <c r="J159" s="614"/>
      <c r="K159" s="614"/>
      <c r="L159" s="614"/>
      <c r="M159" s="614"/>
      <c r="N159" s="614" t="s">
        <v>482</v>
      </c>
      <c r="O159" s="614"/>
      <c r="P159" s="614"/>
      <c r="Q159" s="614"/>
      <c r="R159" s="614"/>
      <c r="S159" s="614"/>
      <c r="T159" s="614" t="s">
        <v>482</v>
      </c>
      <c r="U159" s="614"/>
      <c r="V159" s="614"/>
      <c r="W159" s="614"/>
      <c r="X159" s="614"/>
      <c r="Y159" s="614"/>
      <c r="Z159" s="614" t="s">
        <v>482</v>
      </c>
      <c r="AA159" s="614"/>
      <c r="AB159" s="614"/>
      <c r="AC159" s="614"/>
      <c r="AD159" s="614"/>
      <c r="AE159" s="614"/>
      <c r="AF159" s="614" t="s">
        <v>482</v>
      </c>
      <c r="AG159" s="614"/>
      <c r="AH159" s="285">
        <v>0</v>
      </c>
      <c r="AI159" s="286">
        <f t="shared" si="2"/>
        <v>0</v>
      </c>
      <c r="AJ159" s="292"/>
    </row>
    <row r="160" spans="2:36" ht="75.75" customHeight="1">
      <c r="B160" s="656"/>
      <c r="C160" s="660"/>
      <c r="D160" s="664"/>
      <c r="E160" s="666"/>
      <c r="F160" s="648" t="s">
        <v>608</v>
      </c>
      <c r="G160" s="649"/>
      <c r="H160" s="671"/>
      <c r="I160" s="671"/>
      <c r="J160" s="614"/>
      <c r="K160" s="614"/>
      <c r="L160" s="614"/>
      <c r="M160" s="614"/>
      <c r="N160" s="614"/>
      <c r="O160" s="614"/>
      <c r="P160" s="614"/>
      <c r="Q160" s="614"/>
      <c r="R160" s="614" t="s">
        <v>482</v>
      </c>
      <c r="S160" s="614"/>
      <c r="T160" s="614"/>
      <c r="U160" s="614"/>
      <c r="V160" s="614"/>
      <c r="W160" s="614"/>
      <c r="X160" s="614"/>
      <c r="Y160" s="614"/>
      <c r="Z160" s="614"/>
      <c r="AA160" s="614"/>
      <c r="AB160" s="614"/>
      <c r="AC160" s="614"/>
      <c r="AD160" s="614"/>
      <c r="AE160" s="614"/>
      <c r="AF160" s="614"/>
      <c r="AG160" s="614"/>
      <c r="AH160" s="285">
        <v>0</v>
      </c>
      <c r="AI160" s="286">
        <f t="shared" si="2"/>
        <v>0</v>
      </c>
      <c r="AJ160" s="292"/>
    </row>
    <row r="161" spans="2:36" ht="75.75" customHeight="1" thickBot="1">
      <c r="B161" s="657"/>
      <c r="C161" s="661"/>
      <c r="D161" s="600"/>
      <c r="E161" s="667"/>
      <c r="F161" s="650" t="s">
        <v>609</v>
      </c>
      <c r="G161" s="651"/>
      <c r="H161" s="672"/>
      <c r="I161" s="672"/>
      <c r="J161" s="775"/>
      <c r="K161" s="775"/>
      <c r="L161" s="775"/>
      <c r="M161" s="775"/>
      <c r="N161" s="775" t="s">
        <v>482</v>
      </c>
      <c r="O161" s="775"/>
      <c r="P161" s="775"/>
      <c r="Q161" s="775"/>
      <c r="R161" s="775"/>
      <c r="S161" s="775"/>
      <c r="T161" s="775" t="s">
        <v>482</v>
      </c>
      <c r="U161" s="775"/>
      <c r="V161" s="775"/>
      <c r="W161" s="775"/>
      <c r="X161" s="775"/>
      <c r="Y161" s="775"/>
      <c r="Z161" s="775" t="s">
        <v>482</v>
      </c>
      <c r="AA161" s="775"/>
      <c r="AB161" s="775"/>
      <c r="AC161" s="775"/>
      <c r="AD161" s="775"/>
      <c r="AE161" s="775"/>
      <c r="AF161" s="775" t="s">
        <v>482</v>
      </c>
      <c r="AG161" s="775"/>
      <c r="AH161" s="293">
        <v>0</v>
      </c>
      <c r="AI161" s="294">
        <f t="shared" si="2"/>
        <v>0</v>
      </c>
      <c r="AJ161" s="295"/>
    </row>
    <row r="162" spans="2:36" ht="75.75" customHeight="1">
      <c r="B162" s="312"/>
      <c r="C162" s="312"/>
      <c r="D162" s="312"/>
      <c r="E162" s="312"/>
      <c r="F162" s="312"/>
      <c r="G162" s="312"/>
      <c r="H162" s="619" t="s">
        <v>610</v>
      </c>
      <c r="I162" s="313" t="s">
        <v>611</v>
      </c>
      <c r="J162" s="780">
        <f>IFERROR((COUNTIF((J32:K161),"P")+COUNTIF((J32:K161),"I")+COUNTIF((J32:K161),"NC")),"")</f>
        <v>31</v>
      </c>
      <c r="K162" s="781"/>
      <c r="L162" s="780">
        <f>IFERROR((COUNTIF((L32:M161),"P")+COUNTIF((L32:M161),"I")+COUNTIF((L32:M161),"NC")),"")</f>
        <v>41</v>
      </c>
      <c r="M162" s="781"/>
      <c r="N162" s="780">
        <f>IFERROR((COUNTIF((N32:O161),"P")+COUNTIF((N32:O161),"I")+COUNTIF((N32:O161),"NC")),"")</f>
        <v>34</v>
      </c>
      <c r="O162" s="781"/>
      <c r="P162" s="780">
        <f>IFERROR((COUNTIF((P32:Q161),"P")+COUNTIF((P32:Q161),"I")+COUNTIF((P32:Q161),"NC")),"")</f>
        <v>40</v>
      </c>
      <c r="Q162" s="781"/>
      <c r="R162" s="780">
        <f>IFERROR((COUNTIF((R32:S161),"P")+COUNTIF((R32:S161),"I")+COUNTIF((R32:S161),"NC")),"")</f>
        <v>41</v>
      </c>
      <c r="S162" s="781"/>
      <c r="T162" s="780">
        <f>IFERROR((COUNTIF((T32:U161),"P")+COUNTIF((T32:U161),"I")+COUNTIF((T32:U161),"NC")),"")</f>
        <v>52</v>
      </c>
      <c r="U162" s="781"/>
      <c r="V162" s="780">
        <f>IFERROR((COUNTIF((V32:W161),"P")+COUNTIF((V32:W161),"I")+COUNTIF((V32:W161),"NC")),"")</f>
        <v>49</v>
      </c>
      <c r="W162" s="781"/>
      <c r="X162" s="780">
        <f>IFERROR((COUNTIF((X32:Y161),"P")+COUNTIF((X32:Y161),"I")+COUNTIF((X32:Y161),"NC")),"")</f>
        <v>46</v>
      </c>
      <c r="Y162" s="781"/>
      <c r="Z162" s="780">
        <f>IFERROR((COUNTIF((Z32:AA161),"P")+COUNTIF((Z32:AA161),"I")+COUNTIF((Z32:AA161),"NC")),"")</f>
        <v>39</v>
      </c>
      <c r="AA162" s="781"/>
      <c r="AB162" s="780">
        <f>IFERROR((COUNTIF((AB32:AC161),"P")+COUNTIF((AB32:AC161),"I")+COUNTIF((AB32:AC161),"NC")),"")</f>
        <v>40</v>
      </c>
      <c r="AC162" s="781"/>
      <c r="AD162" s="780">
        <f>IFERROR((COUNTIF((AD32:AE161),"P")+COUNTIF((AD32:AE161),"I")+COUNTIF((AD32:AE161),"NC")),"")</f>
        <v>34</v>
      </c>
      <c r="AE162" s="781"/>
      <c r="AF162" s="780">
        <f>IFERROR((COUNTIF((AF32:AG161),"P")+COUNTIF((AF32:AG161),"I")+COUNTIF((AF32:AG161),"NC")),"")</f>
        <v>37</v>
      </c>
      <c r="AG162" s="781"/>
      <c r="AH162" s="597">
        <v>0</v>
      </c>
      <c r="AI162" s="621" t="str">
        <f>IF(AH162&gt;=0.9,"CUMPLE","NO CUMPLE")</f>
        <v>NO CUMPLE</v>
      </c>
      <c r="AJ162" s="623"/>
    </row>
    <row r="163" spans="2:36" ht="75.75" customHeight="1" thickBot="1">
      <c r="B163" s="625" t="s">
        <v>1332</v>
      </c>
      <c r="C163" s="626"/>
      <c r="D163" s="626"/>
      <c r="E163" s="626"/>
      <c r="F163" s="627"/>
      <c r="G163" s="314"/>
      <c r="H163" s="619"/>
      <c r="I163" s="315" t="s">
        <v>612</v>
      </c>
      <c r="J163" s="646">
        <f>COUNTIF((J32:K161),"I")</f>
        <v>0</v>
      </c>
      <c r="K163" s="647"/>
      <c r="L163" s="646">
        <f>COUNTIF((L32:M161),"I")</f>
        <v>0</v>
      </c>
      <c r="M163" s="647"/>
      <c r="N163" s="646">
        <f>COUNTIF((N32:O161),"I")</f>
        <v>0</v>
      </c>
      <c r="O163" s="647"/>
      <c r="P163" s="646">
        <f>COUNTIF((P32:Q161),"I")</f>
        <v>0</v>
      </c>
      <c r="Q163" s="647"/>
      <c r="R163" s="646">
        <f>COUNTIF((R32:S161),"I")</f>
        <v>0</v>
      </c>
      <c r="S163" s="647"/>
      <c r="T163" s="646">
        <f>COUNTIF((T32:U161),"I")</f>
        <v>0</v>
      </c>
      <c r="U163" s="647"/>
      <c r="V163" s="646">
        <f>COUNTIF((V32:W161),"I")</f>
        <v>0</v>
      </c>
      <c r="W163" s="647"/>
      <c r="X163" s="646">
        <f>COUNTIF((X32:Y161),"I")</f>
        <v>0</v>
      </c>
      <c r="Y163" s="647"/>
      <c r="Z163" s="646">
        <f>COUNTIF((Z32:AA161),"I")</f>
        <v>0</v>
      </c>
      <c r="AA163" s="647"/>
      <c r="AB163" s="646">
        <f>COUNTIF((AB32:AC161),"I")</f>
        <v>0</v>
      </c>
      <c r="AC163" s="647"/>
      <c r="AD163" s="646">
        <f>COUNTIF((AD32:AE161),"I")</f>
        <v>0</v>
      </c>
      <c r="AE163" s="647"/>
      <c r="AF163" s="646">
        <f>COUNTIF((AF32:AG161),"I")</f>
        <v>0</v>
      </c>
      <c r="AG163" s="647"/>
      <c r="AH163" s="598"/>
      <c r="AI163" s="622"/>
      <c r="AJ163" s="624"/>
    </row>
    <row r="164" spans="2:36" ht="75.75" customHeight="1">
      <c r="B164" s="312"/>
      <c r="C164" s="312"/>
      <c r="D164" s="312"/>
      <c r="E164" s="312"/>
      <c r="F164" s="312"/>
      <c r="G164" s="312"/>
      <c r="H164" s="619"/>
      <c r="I164" s="628" t="s">
        <v>1333</v>
      </c>
      <c r="J164" s="782">
        <f>IFERROR((J163/J162),"")</f>
        <v>0</v>
      </c>
      <c r="K164" s="783"/>
      <c r="L164" s="782">
        <f>IFERROR((L163/L162),"")</f>
        <v>0</v>
      </c>
      <c r="M164" s="783"/>
      <c r="N164" s="782">
        <f>IFERROR((N163/N162),"")</f>
        <v>0</v>
      </c>
      <c r="O164" s="783"/>
      <c r="P164" s="782">
        <f>IFERROR((P163/P162),"")</f>
        <v>0</v>
      </c>
      <c r="Q164" s="783"/>
      <c r="R164" s="782">
        <f>IFERROR((R163/R162),"")</f>
        <v>0</v>
      </c>
      <c r="S164" s="783"/>
      <c r="T164" s="782">
        <f>IFERROR((T163/T162),"")</f>
        <v>0</v>
      </c>
      <c r="U164" s="783"/>
      <c r="V164" s="782">
        <f>IFERROR((V163/V162),"")</f>
        <v>0</v>
      </c>
      <c r="W164" s="783"/>
      <c r="X164" s="782">
        <f>IFERROR((X163/X162),"")</f>
        <v>0</v>
      </c>
      <c r="Y164" s="783"/>
      <c r="Z164" s="782">
        <f>IFERROR((Z163/Z162),"")</f>
        <v>0</v>
      </c>
      <c r="AA164" s="783"/>
      <c r="AB164" s="782">
        <f>IFERROR((AB163/AB162),"")</f>
        <v>0</v>
      </c>
      <c r="AC164" s="783"/>
      <c r="AD164" s="782">
        <f>IFERROR((AD163/AD162),"")</f>
        <v>0</v>
      </c>
      <c r="AE164" s="783"/>
      <c r="AF164" s="782">
        <f>IFERROR((AF163/AF162),"")</f>
        <v>0</v>
      </c>
      <c r="AG164" s="783"/>
      <c r="AH164" s="316"/>
      <c r="AI164" s="317"/>
      <c r="AJ164" s="282"/>
    </row>
    <row r="165" spans="2:36" ht="75.75" customHeight="1" thickBot="1">
      <c r="B165" s="312"/>
      <c r="C165" s="312"/>
      <c r="D165" s="312"/>
      <c r="E165" s="312"/>
      <c r="F165" s="312"/>
      <c r="G165" s="312"/>
      <c r="H165" s="620"/>
      <c r="I165" s="629"/>
      <c r="J165" s="644">
        <f>J164</f>
        <v>0</v>
      </c>
      <c r="K165" s="645"/>
      <c r="L165" s="644">
        <f>L164</f>
        <v>0</v>
      </c>
      <c r="M165" s="645"/>
      <c r="N165" s="644">
        <f>N164</f>
        <v>0</v>
      </c>
      <c r="O165" s="645"/>
      <c r="P165" s="644">
        <f>P164</f>
        <v>0</v>
      </c>
      <c r="Q165" s="645"/>
      <c r="R165" s="644">
        <f>R164</f>
        <v>0</v>
      </c>
      <c r="S165" s="645"/>
      <c r="T165" s="644">
        <f>T164</f>
        <v>0</v>
      </c>
      <c r="U165" s="645"/>
      <c r="V165" s="644">
        <f>V164</f>
        <v>0</v>
      </c>
      <c r="W165" s="645"/>
      <c r="X165" s="644">
        <f>X164</f>
        <v>0</v>
      </c>
      <c r="Y165" s="645"/>
      <c r="Z165" s="644">
        <f>Z164</f>
        <v>0</v>
      </c>
      <c r="AA165" s="645"/>
      <c r="AB165" s="644">
        <f>AB164</f>
        <v>0</v>
      </c>
      <c r="AC165" s="645"/>
      <c r="AD165" s="644">
        <f>AD164</f>
        <v>0</v>
      </c>
      <c r="AE165" s="645"/>
      <c r="AF165" s="644">
        <f>AF164</f>
        <v>0</v>
      </c>
      <c r="AG165" s="645"/>
      <c r="AH165" s="283"/>
      <c r="AI165" s="283"/>
      <c r="AJ165" s="283"/>
    </row>
    <row r="166" spans="2:36" ht="75.75" customHeight="1">
      <c r="B166" s="279"/>
      <c r="C166" s="280"/>
      <c r="D166" s="280"/>
      <c r="E166" s="280"/>
      <c r="F166" s="280"/>
      <c r="G166" s="280"/>
      <c r="H166" s="281"/>
      <c r="I166" s="318"/>
      <c r="J166" s="319"/>
      <c r="K166" s="282"/>
      <c r="L166" s="319"/>
      <c r="M166" s="282"/>
      <c r="N166" s="319"/>
      <c r="O166" s="282"/>
      <c r="P166" s="319"/>
      <c r="Q166" s="282"/>
      <c r="R166" s="319"/>
      <c r="S166" s="282"/>
      <c r="T166" s="319"/>
      <c r="U166" s="282"/>
      <c r="V166" s="319"/>
      <c r="W166" s="282"/>
      <c r="X166" s="319"/>
      <c r="Y166" s="282"/>
      <c r="Z166" s="319"/>
      <c r="AA166" s="282"/>
      <c r="AB166" s="319"/>
      <c r="AC166" s="282"/>
      <c r="AD166" s="319"/>
      <c r="AE166" s="282"/>
      <c r="AF166" s="319"/>
      <c r="AG166" s="282"/>
      <c r="AH166" s="283"/>
      <c r="AI166" s="283"/>
      <c r="AJ166" s="283"/>
    </row>
    <row r="167" spans="2:36" ht="75.75" customHeight="1" thickBot="1">
      <c r="B167" s="320"/>
      <c r="C167" s="320"/>
      <c r="D167" s="321"/>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c r="AA167" s="322"/>
      <c r="AB167" s="322"/>
      <c r="AC167" s="323"/>
      <c r="AD167" s="323"/>
      <c r="AE167" s="323"/>
    </row>
    <row r="168" spans="2:36" ht="15.75">
      <c r="B168" s="324"/>
      <c r="C168" s="566" t="s">
        <v>455</v>
      </c>
      <c r="D168" s="325" t="s">
        <v>614</v>
      </c>
      <c r="E168" s="568" t="s">
        <v>615</v>
      </c>
      <c r="F168" s="569"/>
      <c r="G168" s="569"/>
      <c r="H168" s="569"/>
      <c r="I168" s="569"/>
      <c r="J168" s="569"/>
      <c r="K168" s="569"/>
      <c r="L168" s="569"/>
      <c r="M168" s="569"/>
      <c r="N168" s="569"/>
      <c r="O168" s="569"/>
      <c r="P168" s="569"/>
      <c r="Q168" s="569"/>
      <c r="R168" s="569"/>
      <c r="S168" s="569"/>
      <c r="T168" s="569"/>
      <c r="U168" s="569"/>
      <c r="V168" s="569"/>
      <c r="W168" s="569"/>
      <c r="X168" s="569"/>
      <c r="Y168" s="569"/>
      <c r="Z168" s="569"/>
      <c r="AA168" s="569"/>
      <c r="AB168" s="570"/>
      <c r="AC168" s="630" t="s">
        <v>610</v>
      </c>
      <c r="AD168" s="631"/>
      <c r="AE168" s="636" t="s">
        <v>1290</v>
      </c>
    </row>
    <row r="169" spans="2:36" ht="15.75">
      <c r="B169" s="324"/>
      <c r="C169" s="567"/>
      <c r="D169" s="326" t="s">
        <v>458</v>
      </c>
      <c r="E169" s="571"/>
      <c r="F169" s="572"/>
      <c r="G169" s="572"/>
      <c r="H169" s="572"/>
      <c r="I169" s="572"/>
      <c r="J169" s="572"/>
      <c r="K169" s="572"/>
      <c r="L169" s="572"/>
      <c r="M169" s="572"/>
      <c r="N169" s="572"/>
      <c r="O169" s="572"/>
      <c r="P169" s="572"/>
      <c r="Q169" s="572"/>
      <c r="R169" s="572"/>
      <c r="S169" s="572"/>
      <c r="T169" s="572"/>
      <c r="U169" s="572"/>
      <c r="V169" s="572"/>
      <c r="W169" s="572"/>
      <c r="X169" s="572"/>
      <c r="Y169" s="572"/>
      <c r="Z169" s="572"/>
      <c r="AA169" s="572"/>
      <c r="AB169" s="573"/>
      <c r="AC169" s="632"/>
      <c r="AD169" s="633"/>
      <c r="AE169" s="637"/>
    </row>
    <row r="170" spans="2:36" ht="15.75">
      <c r="B170" s="324"/>
      <c r="C170" s="567"/>
      <c r="D170" s="327" t="s">
        <v>460</v>
      </c>
      <c r="E170" s="571"/>
      <c r="F170" s="572"/>
      <c r="G170" s="572"/>
      <c r="H170" s="572"/>
      <c r="I170" s="572"/>
      <c r="J170" s="572"/>
      <c r="K170" s="572"/>
      <c r="L170" s="572"/>
      <c r="M170" s="572"/>
      <c r="N170" s="572"/>
      <c r="O170" s="572"/>
      <c r="P170" s="572"/>
      <c r="Q170" s="572"/>
      <c r="R170" s="572"/>
      <c r="S170" s="572"/>
      <c r="T170" s="572"/>
      <c r="U170" s="572"/>
      <c r="V170" s="572"/>
      <c r="W170" s="572"/>
      <c r="X170" s="572"/>
      <c r="Y170" s="572"/>
      <c r="Z170" s="572"/>
      <c r="AA170" s="572"/>
      <c r="AB170" s="573"/>
      <c r="AC170" s="632"/>
      <c r="AD170" s="633"/>
      <c r="AE170" s="637"/>
    </row>
    <row r="171" spans="2:36" ht="15.75" thickBot="1">
      <c r="B171" s="328"/>
      <c r="C171" s="567"/>
      <c r="D171" s="329" t="s">
        <v>461</v>
      </c>
      <c r="E171" s="574"/>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6"/>
      <c r="AC171" s="632"/>
      <c r="AD171" s="633"/>
      <c r="AE171" s="637"/>
    </row>
    <row r="172" spans="2:36" ht="75.75" customHeight="1" thickBot="1">
      <c r="B172" s="330" t="s">
        <v>616</v>
      </c>
      <c r="C172" s="330" t="s">
        <v>350</v>
      </c>
      <c r="D172" s="330" t="s">
        <v>617</v>
      </c>
      <c r="E172" s="639" t="s">
        <v>467</v>
      </c>
      <c r="F172" s="640"/>
      <c r="G172" s="639" t="s">
        <v>468</v>
      </c>
      <c r="H172" s="640"/>
      <c r="I172" s="639" t="s">
        <v>469</v>
      </c>
      <c r="J172" s="640"/>
      <c r="K172" s="641" t="s">
        <v>470</v>
      </c>
      <c r="L172" s="641"/>
      <c r="M172" s="639" t="s">
        <v>471</v>
      </c>
      <c r="N172" s="640"/>
      <c r="O172" s="639" t="s">
        <v>472</v>
      </c>
      <c r="P172" s="640"/>
      <c r="Q172" s="639" t="s">
        <v>473</v>
      </c>
      <c r="R172" s="640"/>
      <c r="S172" s="641" t="s">
        <v>474</v>
      </c>
      <c r="T172" s="641"/>
      <c r="U172" s="639" t="s">
        <v>475</v>
      </c>
      <c r="V172" s="640"/>
      <c r="W172" s="639" t="s">
        <v>476</v>
      </c>
      <c r="X172" s="640"/>
      <c r="Y172" s="641" t="s">
        <v>477</v>
      </c>
      <c r="Z172" s="641"/>
      <c r="AA172" s="642" t="s">
        <v>478</v>
      </c>
      <c r="AB172" s="643"/>
      <c r="AC172" s="634"/>
      <c r="AD172" s="635"/>
      <c r="AE172" s="638"/>
    </row>
    <row r="173" spans="2:36" ht="75.75" customHeight="1">
      <c r="B173" s="331" t="s">
        <v>618</v>
      </c>
      <c r="C173" s="332" t="s">
        <v>619</v>
      </c>
      <c r="D173" s="333" t="s">
        <v>620</v>
      </c>
      <c r="E173" s="618"/>
      <c r="F173" s="618"/>
      <c r="G173" s="618"/>
      <c r="H173" s="618"/>
      <c r="I173" s="618"/>
      <c r="J173" s="618"/>
      <c r="K173" s="618"/>
      <c r="L173" s="618"/>
      <c r="M173" s="618" t="s">
        <v>482</v>
      </c>
      <c r="N173" s="618"/>
      <c r="O173" s="618"/>
      <c r="P173" s="618"/>
      <c r="Q173" s="618"/>
      <c r="R173" s="618"/>
      <c r="S173" s="618" t="s">
        <v>482</v>
      </c>
      <c r="T173" s="618"/>
      <c r="U173" s="618"/>
      <c r="V173" s="618"/>
      <c r="W173" s="618"/>
      <c r="X173" s="618"/>
      <c r="Y173" s="618" t="s">
        <v>482</v>
      </c>
      <c r="Z173" s="618"/>
      <c r="AA173" s="618"/>
      <c r="AB173" s="618"/>
      <c r="AC173" s="334">
        <v>0</v>
      </c>
      <c r="AD173" s="335">
        <f>AC173</f>
        <v>0</v>
      </c>
      <c r="AE173" s="287"/>
    </row>
    <row r="174" spans="2:36" ht="75.75" customHeight="1">
      <c r="B174" s="331" t="s">
        <v>621</v>
      </c>
      <c r="C174" s="332" t="s">
        <v>622</v>
      </c>
      <c r="D174" s="336" t="s">
        <v>493</v>
      </c>
      <c r="E174" s="614"/>
      <c r="F174" s="614"/>
      <c r="G174" s="614"/>
      <c r="H174" s="614"/>
      <c r="I174" s="614"/>
      <c r="J174" s="614"/>
      <c r="K174" s="614"/>
      <c r="L174" s="614"/>
      <c r="M174" s="614"/>
      <c r="N174" s="614"/>
      <c r="O174" s="614"/>
      <c r="P174" s="614"/>
      <c r="Q174" s="614"/>
      <c r="R174" s="614"/>
      <c r="S174" s="614" t="s">
        <v>482</v>
      </c>
      <c r="T174" s="614"/>
      <c r="U174" s="614"/>
      <c r="V174" s="614"/>
      <c r="W174" s="614"/>
      <c r="X174" s="614"/>
      <c r="Y174" s="614"/>
      <c r="Z174" s="614"/>
      <c r="AA174" s="614"/>
      <c r="AB174" s="614"/>
      <c r="AC174" s="337">
        <v>0</v>
      </c>
      <c r="AD174" s="286">
        <f>AC174</f>
        <v>0</v>
      </c>
      <c r="AE174" s="291"/>
    </row>
    <row r="175" spans="2:36" ht="75.75" customHeight="1">
      <c r="B175" s="338" t="s">
        <v>623</v>
      </c>
      <c r="C175" s="339" t="s">
        <v>624</v>
      </c>
      <c r="D175" s="336" t="s">
        <v>493</v>
      </c>
      <c r="E175" s="614"/>
      <c r="F175" s="614"/>
      <c r="G175" s="614"/>
      <c r="H175" s="614"/>
      <c r="I175" s="614"/>
      <c r="J175" s="614"/>
      <c r="K175" s="614" t="s">
        <v>482</v>
      </c>
      <c r="L175" s="614"/>
      <c r="M175" s="614"/>
      <c r="N175" s="614"/>
      <c r="O175" s="614"/>
      <c r="P175" s="614"/>
      <c r="Q175" s="614"/>
      <c r="R175" s="614"/>
      <c r="S175" s="614"/>
      <c r="T175" s="614"/>
      <c r="U175" s="614"/>
      <c r="V175" s="614"/>
      <c r="W175" s="614" t="s">
        <v>482</v>
      </c>
      <c r="X175" s="614"/>
      <c r="Y175" s="614"/>
      <c r="Z175" s="614"/>
      <c r="AA175" s="614"/>
      <c r="AB175" s="614"/>
      <c r="AC175" s="337">
        <v>0</v>
      </c>
      <c r="AD175" s="286">
        <f t="shared" ref="AD175:AD191" si="3">AC175</f>
        <v>0</v>
      </c>
      <c r="AE175" s="291"/>
    </row>
    <row r="176" spans="2:36" ht="75.75" customHeight="1">
      <c r="B176" s="331" t="s">
        <v>625</v>
      </c>
      <c r="C176" s="332" t="s">
        <v>626</v>
      </c>
      <c r="D176" s="336" t="s">
        <v>493</v>
      </c>
      <c r="E176" s="614"/>
      <c r="F176" s="614"/>
      <c r="G176" s="614"/>
      <c r="H176" s="614"/>
      <c r="I176" s="614" t="s">
        <v>482</v>
      </c>
      <c r="J176" s="614"/>
      <c r="K176" s="614"/>
      <c r="L176" s="614"/>
      <c r="M176" s="614"/>
      <c r="N176" s="614"/>
      <c r="O176" s="614"/>
      <c r="P176" s="614"/>
      <c r="Q176" s="614"/>
      <c r="R176" s="614"/>
      <c r="S176" s="614"/>
      <c r="T176" s="614"/>
      <c r="U176" s="614" t="s">
        <v>482</v>
      </c>
      <c r="V176" s="614"/>
      <c r="W176" s="614"/>
      <c r="X176" s="614"/>
      <c r="Y176" s="614"/>
      <c r="Z176" s="614"/>
      <c r="AA176" s="614"/>
      <c r="AB176" s="614"/>
      <c r="AC176" s="337">
        <v>0</v>
      </c>
      <c r="AD176" s="286">
        <f t="shared" si="3"/>
        <v>0</v>
      </c>
      <c r="AE176" s="291"/>
    </row>
    <row r="177" spans="2:31" ht="75.75" customHeight="1">
      <c r="B177" s="340" t="s">
        <v>627</v>
      </c>
      <c r="C177" s="332" t="s">
        <v>628</v>
      </c>
      <c r="D177" s="336" t="s">
        <v>493</v>
      </c>
      <c r="E177" s="614" t="s">
        <v>482</v>
      </c>
      <c r="F177" s="614"/>
      <c r="G177" s="614"/>
      <c r="H177" s="614"/>
      <c r="I177" s="614"/>
      <c r="J177" s="614"/>
      <c r="K177" s="614"/>
      <c r="L177" s="614"/>
      <c r="M177" s="614"/>
      <c r="N177" s="614"/>
      <c r="O177" s="614" t="s">
        <v>482</v>
      </c>
      <c r="P177" s="614"/>
      <c r="Q177" s="614"/>
      <c r="R177" s="614"/>
      <c r="S177" s="614"/>
      <c r="T177" s="614"/>
      <c r="U177" s="614"/>
      <c r="V177" s="614"/>
      <c r="W177" s="614"/>
      <c r="X177" s="614"/>
      <c r="Y177" s="614" t="s">
        <v>482</v>
      </c>
      <c r="Z177" s="614"/>
      <c r="AA177" s="614"/>
      <c r="AB177" s="614"/>
      <c r="AC177" s="337">
        <v>0</v>
      </c>
      <c r="AD177" s="286">
        <f t="shared" si="3"/>
        <v>0</v>
      </c>
      <c r="AE177" s="291"/>
    </row>
    <row r="178" spans="2:31" ht="75.75" customHeight="1">
      <c r="B178" s="340" t="s">
        <v>629</v>
      </c>
      <c r="C178" s="339" t="s">
        <v>630</v>
      </c>
      <c r="D178" s="336" t="s">
        <v>631</v>
      </c>
      <c r="E178" s="614"/>
      <c r="F178" s="614"/>
      <c r="G178" s="614"/>
      <c r="H178" s="614"/>
      <c r="I178" s="614"/>
      <c r="J178" s="614"/>
      <c r="K178" s="614"/>
      <c r="L178" s="614"/>
      <c r="M178" s="614"/>
      <c r="N178" s="614"/>
      <c r="O178" s="614"/>
      <c r="P178" s="614"/>
      <c r="Q178" s="614" t="s">
        <v>482</v>
      </c>
      <c r="R178" s="614"/>
      <c r="S178" s="614"/>
      <c r="T178" s="614"/>
      <c r="U178" s="614"/>
      <c r="V178" s="614"/>
      <c r="W178" s="614"/>
      <c r="X178" s="614"/>
      <c r="Y178" s="614"/>
      <c r="Z178" s="614"/>
      <c r="AA178" s="614"/>
      <c r="AB178" s="614"/>
      <c r="AC178" s="337">
        <v>0</v>
      </c>
      <c r="AD178" s="286">
        <f t="shared" si="3"/>
        <v>0</v>
      </c>
      <c r="AE178" s="291"/>
    </row>
    <row r="179" spans="2:31" ht="75.75" customHeight="1">
      <c r="B179" s="340" t="s">
        <v>1334</v>
      </c>
      <c r="C179" s="339" t="s">
        <v>632</v>
      </c>
      <c r="D179" s="336" t="s">
        <v>493</v>
      </c>
      <c r="E179" s="614"/>
      <c r="F179" s="614"/>
      <c r="G179" s="614"/>
      <c r="H179" s="614"/>
      <c r="I179" s="614"/>
      <c r="J179" s="614"/>
      <c r="K179" s="614"/>
      <c r="L179" s="614"/>
      <c r="M179" s="614"/>
      <c r="N179" s="614"/>
      <c r="O179" s="614" t="s">
        <v>482</v>
      </c>
      <c r="P179" s="614"/>
      <c r="Q179" s="614"/>
      <c r="R179" s="614"/>
      <c r="S179" s="614"/>
      <c r="T179" s="614"/>
      <c r="U179" s="614"/>
      <c r="V179" s="614"/>
      <c r="W179" s="614"/>
      <c r="X179" s="614"/>
      <c r="Y179" s="614"/>
      <c r="Z179" s="614"/>
      <c r="AA179" s="614" t="s">
        <v>482</v>
      </c>
      <c r="AB179" s="614"/>
      <c r="AC179" s="337">
        <v>0</v>
      </c>
      <c r="AD179" s="286">
        <f t="shared" si="3"/>
        <v>0</v>
      </c>
      <c r="AE179" s="291"/>
    </row>
    <row r="180" spans="2:31" ht="75.75" customHeight="1">
      <c r="B180" s="338" t="s">
        <v>633</v>
      </c>
      <c r="C180" s="332" t="s">
        <v>634</v>
      </c>
      <c r="D180" s="336" t="s">
        <v>352</v>
      </c>
      <c r="E180" s="614"/>
      <c r="F180" s="614"/>
      <c r="G180" s="614" t="s">
        <v>482</v>
      </c>
      <c r="H180" s="614"/>
      <c r="I180" s="614"/>
      <c r="J180" s="614"/>
      <c r="K180" s="614"/>
      <c r="L180" s="614"/>
      <c r="M180" s="614" t="s">
        <v>482</v>
      </c>
      <c r="N180" s="614"/>
      <c r="O180" s="614"/>
      <c r="P180" s="614"/>
      <c r="Q180" s="614"/>
      <c r="R180" s="614"/>
      <c r="S180" s="614" t="s">
        <v>482</v>
      </c>
      <c r="T180" s="614"/>
      <c r="U180" s="614"/>
      <c r="V180" s="614"/>
      <c r="W180" s="614"/>
      <c r="X180" s="614"/>
      <c r="Y180" s="614" t="s">
        <v>482</v>
      </c>
      <c r="Z180" s="614"/>
      <c r="AA180" s="614"/>
      <c r="AB180" s="614"/>
      <c r="AC180" s="337">
        <v>0</v>
      </c>
      <c r="AD180" s="286">
        <f t="shared" si="3"/>
        <v>0</v>
      </c>
      <c r="AE180" s="291"/>
    </row>
    <row r="181" spans="2:31" ht="75.75" customHeight="1">
      <c r="B181" s="341" t="s">
        <v>635</v>
      </c>
      <c r="C181" s="342" t="s">
        <v>636</v>
      </c>
      <c r="D181" s="336" t="s">
        <v>352</v>
      </c>
      <c r="E181" s="614"/>
      <c r="F181" s="614"/>
      <c r="G181" s="614"/>
      <c r="H181" s="614"/>
      <c r="I181" s="614"/>
      <c r="J181" s="614"/>
      <c r="K181" s="614"/>
      <c r="L181" s="614"/>
      <c r="M181" s="614"/>
      <c r="N181" s="614"/>
      <c r="O181" s="614"/>
      <c r="P181" s="614"/>
      <c r="Q181" s="614" t="s">
        <v>482</v>
      </c>
      <c r="R181" s="614"/>
      <c r="S181" s="614"/>
      <c r="T181" s="614"/>
      <c r="U181" s="614"/>
      <c r="V181" s="614"/>
      <c r="W181" s="614"/>
      <c r="X181" s="614"/>
      <c r="Y181" s="614"/>
      <c r="Z181" s="614"/>
      <c r="AA181" s="614"/>
      <c r="AB181" s="614"/>
      <c r="AC181" s="337">
        <v>0</v>
      </c>
      <c r="AD181" s="286">
        <f t="shared" si="3"/>
        <v>0</v>
      </c>
      <c r="AE181" s="291"/>
    </row>
    <row r="182" spans="2:31" ht="75.75" customHeight="1">
      <c r="B182" s="331" t="s">
        <v>637</v>
      </c>
      <c r="C182" s="332" t="s">
        <v>638</v>
      </c>
      <c r="D182" s="336" t="s">
        <v>352</v>
      </c>
      <c r="E182" s="614"/>
      <c r="F182" s="614"/>
      <c r="G182" s="614"/>
      <c r="H182" s="614"/>
      <c r="I182" s="614"/>
      <c r="J182" s="614"/>
      <c r="K182" s="614"/>
      <c r="L182" s="614"/>
      <c r="M182" s="614" t="s">
        <v>482</v>
      </c>
      <c r="N182" s="614"/>
      <c r="O182" s="614"/>
      <c r="P182" s="614"/>
      <c r="Q182" s="614"/>
      <c r="R182" s="614"/>
      <c r="S182" s="614"/>
      <c r="T182" s="614"/>
      <c r="U182" s="614"/>
      <c r="V182" s="614"/>
      <c r="W182" s="614"/>
      <c r="X182" s="614"/>
      <c r="Y182" s="614" t="s">
        <v>482</v>
      </c>
      <c r="Z182" s="614"/>
      <c r="AA182" s="614"/>
      <c r="AB182" s="614"/>
      <c r="AC182" s="337">
        <v>0</v>
      </c>
      <c r="AD182" s="286">
        <f t="shared" si="3"/>
        <v>0</v>
      </c>
      <c r="AE182" s="291"/>
    </row>
    <row r="183" spans="2:31" ht="75.75" customHeight="1">
      <c r="B183" s="338" t="s">
        <v>639</v>
      </c>
      <c r="C183" s="332" t="s">
        <v>640</v>
      </c>
      <c r="D183" s="336" t="s">
        <v>502</v>
      </c>
      <c r="E183" s="614"/>
      <c r="F183" s="614"/>
      <c r="G183" s="614"/>
      <c r="H183" s="614"/>
      <c r="I183" s="614"/>
      <c r="J183" s="614"/>
      <c r="K183" s="614"/>
      <c r="L183" s="614"/>
      <c r="M183" s="614"/>
      <c r="N183" s="614"/>
      <c r="O183" s="614" t="s">
        <v>482</v>
      </c>
      <c r="P183" s="614"/>
      <c r="Q183" s="614"/>
      <c r="R183" s="614"/>
      <c r="S183" s="614"/>
      <c r="T183" s="614"/>
      <c r="U183" s="614"/>
      <c r="V183" s="614"/>
      <c r="W183" s="614"/>
      <c r="X183" s="614"/>
      <c r="Y183" s="614"/>
      <c r="Z183" s="614"/>
      <c r="AA183" s="614"/>
      <c r="AB183" s="614"/>
      <c r="AC183" s="337">
        <v>0</v>
      </c>
      <c r="AD183" s="286">
        <f t="shared" si="3"/>
        <v>0</v>
      </c>
      <c r="AE183" s="291"/>
    </row>
    <row r="184" spans="2:31" ht="75.75" customHeight="1">
      <c r="B184" s="338" t="s">
        <v>641</v>
      </c>
      <c r="C184" s="332" t="s">
        <v>642</v>
      </c>
      <c r="D184" s="336" t="s">
        <v>643</v>
      </c>
      <c r="E184" s="614"/>
      <c r="F184" s="614"/>
      <c r="G184" s="614"/>
      <c r="H184" s="614"/>
      <c r="I184" s="614"/>
      <c r="J184" s="614"/>
      <c r="K184" s="614"/>
      <c r="L184" s="614"/>
      <c r="M184" s="614"/>
      <c r="N184" s="614"/>
      <c r="O184" s="614"/>
      <c r="P184" s="614"/>
      <c r="Q184" s="614"/>
      <c r="R184" s="614"/>
      <c r="S184" s="614"/>
      <c r="T184" s="614"/>
      <c r="U184" s="614"/>
      <c r="V184" s="614"/>
      <c r="W184" s="614"/>
      <c r="X184" s="614"/>
      <c r="Y184" s="614" t="s">
        <v>482</v>
      </c>
      <c r="Z184" s="614"/>
      <c r="AA184" s="614"/>
      <c r="AB184" s="614"/>
      <c r="AC184" s="337">
        <v>0</v>
      </c>
      <c r="AD184" s="286">
        <f t="shared" si="3"/>
        <v>0</v>
      </c>
      <c r="AE184" s="291"/>
    </row>
    <row r="185" spans="2:31" ht="75.75" customHeight="1">
      <c r="B185" s="338" t="s">
        <v>1335</v>
      </c>
      <c r="C185" s="332" t="s">
        <v>1336</v>
      </c>
      <c r="D185" s="336" t="s">
        <v>1337</v>
      </c>
      <c r="E185" s="614"/>
      <c r="F185" s="614"/>
      <c r="G185" s="614"/>
      <c r="H185" s="614"/>
      <c r="I185" s="614"/>
      <c r="J185" s="614"/>
      <c r="K185" s="614" t="s">
        <v>482</v>
      </c>
      <c r="L185" s="614"/>
      <c r="M185" s="614"/>
      <c r="N185" s="614"/>
      <c r="O185" s="614"/>
      <c r="P185" s="614"/>
      <c r="Q185" s="614"/>
      <c r="R185" s="614"/>
      <c r="S185" s="614" t="s">
        <v>482</v>
      </c>
      <c r="T185" s="614"/>
      <c r="U185" s="614"/>
      <c r="V185" s="614"/>
      <c r="W185" s="614"/>
      <c r="X185" s="614"/>
      <c r="Y185" s="614"/>
      <c r="Z185" s="614"/>
      <c r="AA185" s="614" t="s">
        <v>482</v>
      </c>
      <c r="AB185" s="614"/>
      <c r="AC185" s="337">
        <v>0</v>
      </c>
      <c r="AD185" s="286">
        <f t="shared" si="3"/>
        <v>0</v>
      </c>
      <c r="AE185" s="291"/>
    </row>
    <row r="186" spans="2:31" ht="75.75" customHeight="1">
      <c r="B186" s="340" t="s">
        <v>644</v>
      </c>
      <c r="C186" s="332" t="s">
        <v>645</v>
      </c>
      <c r="D186" s="336" t="s">
        <v>493</v>
      </c>
      <c r="E186" s="614"/>
      <c r="F186" s="614"/>
      <c r="G186" s="614"/>
      <c r="H186" s="614"/>
      <c r="I186" s="614"/>
      <c r="J186" s="614"/>
      <c r="K186" s="614" t="s">
        <v>482</v>
      </c>
      <c r="L186" s="614"/>
      <c r="M186" s="614"/>
      <c r="N186" s="614"/>
      <c r="O186" s="614"/>
      <c r="P186" s="614"/>
      <c r="Q186" s="614"/>
      <c r="R186" s="614"/>
      <c r="S186" s="614"/>
      <c r="T186" s="614"/>
      <c r="U186" s="614"/>
      <c r="V186" s="614"/>
      <c r="W186" s="614" t="s">
        <v>482</v>
      </c>
      <c r="X186" s="614"/>
      <c r="Y186" s="614"/>
      <c r="Z186" s="614"/>
      <c r="AA186" s="614"/>
      <c r="AB186" s="614"/>
      <c r="AC186" s="337">
        <v>0</v>
      </c>
      <c r="AD186" s="286">
        <f t="shared" si="3"/>
        <v>0</v>
      </c>
      <c r="AE186" s="291"/>
    </row>
    <row r="187" spans="2:31" ht="75.75" customHeight="1">
      <c r="B187" s="340" t="s">
        <v>646</v>
      </c>
      <c r="C187" s="332" t="s">
        <v>647</v>
      </c>
      <c r="D187" s="336" t="s">
        <v>648</v>
      </c>
      <c r="E187" s="614"/>
      <c r="F187" s="614"/>
      <c r="G187" s="614"/>
      <c r="H187" s="614"/>
      <c r="I187" s="614" t="s">
        <v>482</v>
      </c>
      <c r="J187" s="614"/>
      <c r="K187" s="614" t="s">
        <v>482</v>
      </c>
      <c r="L187" s="614"/>
      <c r="M187" s="614" t="s">
        <v>482</v>
      </c>
      <c r="N187" s="614"/>
      <c r="O187" s="614"/>
      <c r="P187" s="614"/>
      <c r="Q187" s="614"/>
      <c r="R187" s="614"/>
      <c r="S187" s="614"/>
      <c r="T187" s="614"/>
      <c r="U187" s="614"/>
      <c r="V187" s="614"/>
      <c r="W187" s="614"/>
      <c r="X187" s="614"/>
      <c r="Y187" s="614"/>
      <c r="Z187" s="614"/>
      <c r="AA187" s="614"/>
      <c r="AB187" s="614"/>
      <c r="AC187" s="337">
        <v>0</v>
      </c>
      <c r="AD187" s="286">
        <f t="shared" si="3"/>
        <v>0</v>
      </c>
      <c r="AE187" s="291"/>
    </row>
    <row r="188" spans="2:31" ht="75.75" customHeight="1">
      <c r="B188" s="331" t="s">
        <v>649</v>
      </c>
      <c r="C188" s="332" t="s">
        <v>650</v>
      </c>
      <c r="D188" s="336" t="s">
        <v>648</v>
      </c>
      <c r="E188" s="614"/>
      <c r="F188" s="614"/>
      <c r="G188" s="614"/>
      <c r="H188" s="614"/>
      <c r="I188" s="614"/>
      <c r="J188" s="614"/>
      <c r="K188" s="614"/>
      <c r="L188" s="614"/>
      <c r="M188" s="614" t="s">
        <v>482</v>
      </c>
      <c r="N188" s="614"/>
      <c r="O188" s="614"/>
      <c r="P188" s="614"/>
      <c r="Q188" s="614"/>
      <c r="R188" s="614"/>
      <c r="S188" s="614"/>
      <c r="T188" s="614"/>
      <c r="U188" s="614"/>
      <c r="V188" s="614"/>
      <c r="W188" s="614"/>
      <c r="X188" s="614"/>
      <c r="Y188" s="614"/>
      <c r="Z188" s="614"/>
      <c r="AA188" s="614"/>
      <c r="AB188" s="614"/>
      <c r="AC188" s="337">
        <v>0</v>
      </c>
      <c r="AD188" s="286">
        <f t="shared" si="3"/>
        <v>0</v>
      </c>
      <c r="AE188" s="291"/>
    </row>
    <row r="189" spans="2:31" ht="75.75" customHeight="1">
      <c r="B189" s="331" t="s">
        <v>651</v>
      </c>
      <c r="C189" s="332" t="s">
        <v>652</v>
      </c>
      <c r="D189" s="336" t="s">
        <v>648</v>
      </c>
      <c r="E189" s="614"/>
      <c r="F189" s="614"/>
      <c r="G189" s="614"/>
      <c r="H189" s="614"/>
      <c r="I189" s="614"/>
      <c r="J189" s="614"/>
      <c r="K189" s="614"/>
      <c r="L189" s="614"/>
      <c r="M189" s="614"/>
      <c r="N189" s="614"/>
      <c r="O189" s="614"/>
      <c r="P189" s="614"/>
      <c r="Q189" s="614"/>
      <c r="R189" s="614"/>
      <c r="S189" s="614"/>
      <c r="T189" s="614"/>
      <c r="U189" s="614" t="s">
        <v>482</v>
      </c>
      <c r="V189" s="614"/>
      <c r="W189" s="614"/>
      <c r="X189" s="614"/>
      <c r="Y189" s="614"/>
      <c r="Z189" s="614"/>
      <c r="AA189" s="614"/>
      <c r="AB189" s="614"/>
      <c r="AC189" s="337">
        <v>0</v>
      </c>
      <c r="AD189" s="286">
        <f t="shared" si="3"/>
        <v>0</v>
      </c>
      <c r="AE189" s="291"/>
    </row>
    <row r="190" spans="2:31" ht="75.75" customHeight="1">
      <c r="B190" s="331" t="s">
        <v>1338</v>
      </c>
      <c r="C190" s="332" t="s">
        <v>1339</v>
      </c>
      <c r="D190" s="336" t="s">
        <v>648</v>
      </c>
      <c r="E190" s="614"/>
      <c r="F190" s="614"/>
      <c r="G190" s="614"/>
      <c r="H190" s="614"/>
      <c r="I190" s="614"/>
      <c r="J190" s="614"/>
      <c r="K190" s="614"/>
      <c r="L190" s="614"/>
      <c r="M190" s="614"/>
      <c r="N190" s="614"/>
      <c r="O190" s="614"/>
      <c r="P190" s="614"/>
      <c r="Q190" s="614"/>
      <c r="R190" s="614"/>
      <c r="S190" s="614"/>
      <c r="T190" s="614"/>
      <c r="U190" s="614"/>
      <c r="V190" s="614"/>
      <c r="W190" s="614" t="s">
        <v>482</v>
      </c>
      <c r="X190" s="614"/>
      <c r="Y190" s="614"/>
      <c r="Z190" s="614"/>
      <c r="AA190" s="614"/>
      <c r="AB190" s="614"/>
      <c r="AC190" s="337">
        <v>0</v>
      </c>
      <c r="AD190" s="286">
        <f t="shared" si="3"/>
        <v>0</v>
      </c>
      <c r="AE190" s="291"/>
    </row>
    <row r="191" spans="2:31" ht="75.75" customHeight="1" thickBot="1">
      <c r="B191" s="331" t="s">
        <v>1340</v>
      </c>
      <c r="C191" s="331" t="s">
        <v>653</v>
      </c>
      <c r="D191" s="336" t="s">
        <v>493</v>
      </c>
      <c r="E191" s="614" t="s">
        <v>482</v>
      </c>
      <c r="F191" s="614"/>
      <c r="G191" s="614" t="s">
        <v>482</v>
      </c>
      <c r="H191" s="614"/>
      <c r="I191" s="614" t="s">
        <v>482</v>
      </c>
      <c r="J191" s="614"/>
      <c r="K191" s="614" t="s">
        <v>482</v>
      </c>
      <c r="L191" s="614"/>
      <c r="M191" s="614" t="s">
        <v>482</v>
      </c>
      <c r="N191" s="614"/>
      <c r="O191" s="614" t="s">
        <v>482</v>
      </c>
      <c r="P191" s="614"/>
      <c r="Q191" s="614" t="s">
        <v>482</v>
      </c>
      <c r="R191" s="614"/>
      <c r="S191" s="614" t="s">
        <v>482</v>
      </c>
      <c r="T191" s="614"/>
      <c r="U191" s="614" t="s">
        <v>482</v>
      </c>
      <c r="V191" s="614"/>
      <c r="W191" s="614" t="s">
        <v>482</v>
      </c>
      <c r="X191" s="614"/>
      <c r="Y191" s="614" t="s">
        <v>482</v>
      </c>
      <c r="Z191" s="614"/>
      <c r="AA191" s="614" t="s">
        <v>482</v>
      </c>
      <c r="AB191" s="614"/>
      <c r="AC191" s="337">
        <v>0</v>
      </c>
      <c r="AD191" s="286">
        <f t="shared" si="3"/>
        <v>0</v>
      </c>
      <c r="AE191" s="291"/>
    </row>
    <row r="192" spans="2:31" ht="75.75" customHeight="1" thickBot="1">
      <c r="B192" s="343"/>
      <c r="C192" s="343"/>
      <c r="D192" s="344" t="s">
        <v>611</v>
      </c>
      <c r="E192" s="615">
        <f>IFERROR((COUNTIF((E173:F191),"P")+COUNTIF((E173:F191),"I")+COUNTIF((E173:F191),"NC")),"")</f>
        <v>2</v>
      </c>
      <c r="F192" s="616"/>
      <c r="G192" s="617">
        <f>IFERROR((COUNTIF((G173:H191),"P")+COUNTIF((G173:H191),"I")+COUNTIF((G173:H191),"NC")),"")</f>
        <v>2</v>
      </c>
      <c r="H192" s="616"/>
      <c r="I192" s="617">
        <f>IFERROR((COUNTIF((I173:J191),"P")+COUNTIF((I173:J191),"I")+COUNTIF((I173:J191),"NC")),"")</f>
        <v>3</v>
      </c>
      <c r="J192" s="616"/>
      <c r="K192" s="617">
        <f>IFERROR((COUNTIF((K173:L191),"P")+COUNTIF((K173:L191),"I")+COUNTIF((K173:L191),"NC")),"")</f>
        <v>5</v>
      </c>
      <c r="L192" s="616"/>
      <c r="M192" s="617">
        <f>IFERROR((COUNTIF((M173:N191),"P")+COUNTIF((M173:N191),"I")+COUNTIF((M173:N191),"NC")),"")</f>
        <v>6</v>
      </c>
      <c r="N192" s="616"/>
      <c r="O192" s="617">
        <f>IFERROR((COUNTIF((O173:P191),"P")+COUNTIF((O173:P191),"I")+COUNTIF((O173:P191),"NC")),"")</f>
        <v>4</v>
      </c>
      <c r="P192" s="616"/>
      <c r="Q192" s="617">
        <f>IFERROR((COUNTIF((Q173:R191),"P")+COUNTIF((Q173:R191),"I")+COUNTIF((Q173:R191),"NC")),"")</f>
        <v>3</v>
      </c>
      <c r="R192" s="616"/>
      <c r="S192" s="617">
        <f>IFERROR((COUNTIF((S173:T191),"P")+COUNTIF((S173:T191),"I")+COUNTIF((S173:T191),"NC")),"")</f>
        <v>5</v>
      </c>
      <c r="T192" s="616"/>
      <c r="U192" s="617">
        <f>IFERROR((COUNTIF((U173:V191),"P")+COUNTIF((U173:V191),"I")+COUNTIF((U173:V191),"NC")),"")</f>
        <v>3</v>
      </c>
      <c r="V192" s="616"/>
      <c r="W192" s="617">
        <f>IFERROR((COUNTIF((W173:X191),"P")+COUNTIF((W173:X191),"I")+COUNTIF((W173:X191),"NC")),"")</f>
        <v>4</v>
      </c>
      <c r="X192" s="616"/>
      <c r="Y192" s="617">
        <f>IFERROR((COUNTIF((Y173:Z191),"P")+COUNTIF((Y173:Z191),"I")+COUNTIF((Y173:Z191),"NC")),"")</f>
        <v>6</v>
      </c>
      <c r="Z192" s="616"/>
      <c r="AA192" s="617">
        <f>IFERROR((COUNTIF((AA173:AB191),"P")+COUNTIF((AA173:AB191),"I")+COUNTIF((AA173:AB191),"NC")),"")</f>
        <v>3</v>
      </c>
      <c r="AB192" s="779"/>
      <c r="AC192" s="597">
        <v>0</v>
      </c>
      <c r="AD192" s="599" t="str">
        <f>IF(AC192&gt;=0.9,"CUMPLE","NO CUMPLE")</f>
        <v>NO CUMPLE</v>
      </c>
      <c r="AE192" s="601"/>
    </row>
    <row r="193" spans="2:41" ht="75.75" customHeight="1" thickBot="1">
      <c r="B193" s="343"/>
      <c r="C193" s="343"/>
      <c r="D193" s="344" t="s">
        <v>612</v>
      </c>
      <c r="E193" s="603">
        <f>COUNTIF((E173:F191),"I")</f>
        <v>0</v>
      </c>
      <c r="F193" s="604"/>
      <c r="G193" s="605">
        <f>COUNTIF((G173:H191),"I")</f>
        <v>0</v>
      </c>
      <c r="H193" s="604"/>
      <c r="I193" s="605">
        <f>COUNTIF((I173:J191),"I")</f>
        <v>0</v>
      </c>
      <c r="J193" s="604"/>
      <c r="K193" s="605">
        <f>COUNTIF((K173:L191),"I")</f>
        <v>0</v>
      </c>
      <c r="L193" s="604"/>
      <c r="M193" s="605">
        <f>COUNTIF((M173:N191),"I")</f>
        <v>0</v>
      </c>
      <c r="N193" s="604"/>
      <c r="O193" s="605">
        <f>COUNTIF((O173:P191),"I")</f>
        <v>0</v>
      </c>
      <c r="P193" s="604"/>
      <c r="Q193" s="605">
        <f>COUNTIF((Q173:R191),"I")</f>
        <v>0</v>
      </c>
      <c r="R193" s="604"/>
      <c r="S193" s="605">
        <f>COUNTIF((S173:T191),"I")</f>
        <v>0</v>
      </c>
      <c r="T193" s="604"/>
      <c r="U193" s="605">
        <f>COUNTIF((U173:V191),"I")</f>
        <v>0</v>
      </c>
      <c r="V193" s="604"/>
      <c r="W193" s="605">
        <f>COUNTIF((W173:X191),"I")</f>
        <v>0</v>
      </c>
      <c r="X193" s="604"/>
      <c r="Y193" s="605">
        <f>COUNTIF((Y173:Z191),"I")</f>
        <v>0</v>
      </c>
      <c r="Z193" s="604"/>
      <c r="AA193" s="605">
        <f>COUNTIF((AA173:AB191),"I")</f>
        <v>0</v>
      </c>
      <c r="AB193" s="606"/>
      <c r="AC193" s="598"/>
      <c r="AD193" s="600"/>
      <c r="AE193" s="602"/>
    </row>
    <row r="194" spans="2:41" ht="75.75" customHeight="1">
      <c r="B194" s="343"/>
      <c r="C194" s="343"/>
      <c r="D194" s="607" t="s">
        <v>1341</v>
      </c>
      <c r="E194" s="609">
        <f>IFERROR((E193/E192),"")</f>
        <v>0</v>
      </c>
      <c r="F194" s="610"/>
      <c r="G194" s="611">
        <f>IFERROR((G193/G192),"")</f>
        <v>0</v>
      </c>
      <c r="H194" s="610"/>
      <c r="I194" s="611">
        <f>IFERROR((I193/I192),"")</f>
        <v>0</v>
      </c>
      <c r="J194" s="610"/>
      <c r="K194" s="611">
        <f>IFERROR((K193/K192),"")</f>
        <v>0</v>
      </c>
      <c r="L194" s="610"/>
      <c r="M194" s="611">
        <f>IFERROR((M193/M192),"")</f>
        <v>0</v>
      </c>
      <c r="N194" s="610"/>
      <c r="O194" s="611">
        <f>IFERROR((O193/O192),"")</f>
        <v>0</v>
      </c>
      <c r="P194" s="610"/>
      <c r="Q194" s="611">
        <f>IFERROR((Q193/Q192),"")</f>
        <v>0</v>
      </c>
      <c r="R194" s="610"/>
      <c r="S194" s="611">
        <f>IFERROR((S193/S192),"")</f>
        <v>0</v>
      </c>
      <c r="T194" s="610"/>
      <c r="U194" s="611">
        <f>IFERROR((U193/U192),"")</f>
        <v>0</v>
      </c>
      <c r="V194" s="610"/>
      <c r="W194" s="611">
        <f>IFERROR((W193/W192),"")</f>
        <v>0</v>
      </c>
      <c r="X194" s="610"/>
      <c r="Y194" s="611">
        <f>IFERROR((Y193/Y192),"")</f>
        <v>0</v>
      </c>
      <c r="Z194" s="610"/>
      <c r="AA194" s="611">
        <f>IFERROR((AA193/AA192),"")</f>
        <v>0</v>
      </c>
      <c r="AB194" s="612"/>
      <c r="AC194" s="345"/>
      <c r="AD194" s="345"/>
      <c r="AE194" s="345"/>
    </row>
    <row r="195" spans="2:41" ht="75.75" customHeight="1" thickBot="1">
      <c r="B195" s="343"/>
      <c r="C195" s="343"/>
      <c r="D195" s="608"/>
      <c r="E195" s="613">
        <f>E194</f>
        <v>0</v>
      </c>
      <c r="F195" s="564"/>
      <c r="G195" s="563">
        <f>G194</f>
        <v>0</v>
      </c>
      <c r="H195" s="564"/>
      <c r="I195" s="563">
        <f>I194</f>
        <v>0</v>
      </c>
      <c r="J195" s="564"/>
      <c r="K195" s="563">
        <f>K194</f>
        <v>0</v>
      </c>
      <c r="L195" s="564"/>
      <c r="M195" s="563">
        <f>M194</f>
        <v>0</v>
      </c>
      <c r="N195" s="564"/>
      <c r="O195" s="563">
        <f>O194</f>
        <v>0</v>
      </c>
      <c r="P195" s="564"/>
      <c r="Q195" s="563">
        <f>Q194</f>
        <v>0</v>
      </c>
      <c r="R195" s="564"/>
      <c r="S195" s="563">
        <f>S194</f>
        <v>0</v>
      </c>
      <c r="T195" s="564"/>
      <c r="U195" s="563">
        <f>U194</f>
        <v>0</v>
      </c>
      <c r="V195" s="564"/>
      <c r="W195" s="563">
        <f>W194</f>
        <v>0</v>
      </c>
      <c r="X195" s="564"/>
      <c r="Y195" s="563">
        <f>Y194</f>
        <v>0</v>
      </c>
      <c r="Z195" s="564"/>
      <c r="AA195" s="563">
        <f>AA194</f>
        <v>0</v>
      </c>
      <c r="AB195" s="565"/>
      <c r="AC195" s="345"/>
      <c r="AD195" s="345"/>
      <c r="AE195" s="345"/>
    </row>
    <row r="196" spans="2:41" ht="75.75" customHeight="1" thickBot="1"/>
    <row r="197" spans="2:41" ht="75.75" customHeight="1">
      <c r="B197" s="324"/>
      <c r="C197" s="328"/>
      <c r="D197" s="328"/>
      <c r="E197" s="328"/>
      <c r="F197" s="328"/>
      <c r="G197" s="328"/>
      <c r="H197" s="328"/>
      <c r="I197" s="328"/>
      <c r="J197" s="328"/>
      <c r="K197" s="328"/>
      <c r="L197" s="566" t="s">
        <v>455</v>
      </c>
      <c r="M197" s="346" t="s">
        <v>614</v>
      </c>
      <c r="N197" s="347"/>
      <c r="O197" s="568" t="s">
        <v>615</v>
      </c>
      <c r="P197" s="569"/>
      <c r="Q197" s="569"/>
      <c r="R197" s="569"/>
      <c r="S197" s="569"/>
      <c r="T197" s="569"/>
      <c r="U197" s="569"/>
      <c r="V197" s="569"/>
      <c r="W197" s="569"/>
      <c r="X197" s="569"/>
      <c r="Y197" s="569"/>
      <c r="Z197" s="569"/>
      <c r="AA197" s="569"/>
      <c r="AB197" s="569"/>
      <c r="AC197" s="569"/>
      <c r="AD197" s="569"/>
      <c r="AE197" s="569"/>
      <c r="AF197" s="569"/>
      <c r="AG197" s="569"/>
      <c r="AH197" s="569"/>
      <c r="AI197" s="569"/>
      <c r="AJ197" s="569"/>
      <c r="AK197" s="569"/>
      <c r="AL197" s="570"/>
      <c r="AM197" s="577" t="s">
        <v>1342</v>
      </c>
      <c r="AN197" s="580" t="s">
        <v>1343</v>
      </c>
      <c r="AO197" s="581"/>
    </row>
    <row r="198" spans="2:41" ht="75.75" customHeight="1">
      <c r="B198" s="324"/>
      <c r="C198" s="328"/>
      <c r="D198" s="328"/>
      <c r="E198" s="328"/>
      <c r="F198" s="328"/>
      <c r="G198" s="328"/>
      <c r="H198" s="328"/>
      <c r="I198" s="328"/>
      <c r="J198" s="328"/>
      <c r="K198" s="328"/>
      <c r="L198" s="567"/>
      <c r="M198" s="348" t="s">
        <v>458</v>
      </c>
      <c r="N198" s="349"/>
      <c r="O198" s="571"/>
      <c r="P198" s="572"/>
      <c r="Q198" s="572"/>
      <c r="R198" s="572"/>
      <c r="S198" s="572"/>
      <c r="T198" s="572"/>
      <c r="U198" s="572"/>
      <c r="V198" s="572"/>
      <c r="W198" s="572"/>
      <c r="X198" s="572"/>
      <c r="Y198" s="572"/>
      <c r="Z198" s="572"/>
      <c r="AA198" s="572"/>
      <c r="AB198" s="572"/>
      <c r="AC198" s="572"/>
      <c r="AD198" s="572"/>
      <c r="AE198" s="572"/>
      <c r="AF198" s="572"/>
      <c r="AG198" s="572"/>
      <c r="AH198" s="572"/>
      <c r="AI198" s="572"/>
      <c r="AJ198" s="572"/>
      <c r="AK198" s="572"/>
      <c r="AL198" s="573"/>
      <c r="AM198" s="578"/>
      <c r="AN198" s="582"/>
      <c r="AO198" s="583"/>
    </row>
    <row r="199" spans="2:41" ht="75.75" customHeight="1">
      <c r="B199" s="324"/>
      <c r="C199" s="328"/>
      <c r="D199" s="328"/>
      <c r="E199" s="328"/>
      <c r="F199" s="328"/>
      <c r="G199" s="328"/>
      <c r="H199" s="328"/>
      <c r="I199" s="328"/>
      <c r="J199" s="328"/>
      <c r="K199" s="328"/>
      <c r="L199" s="567"/>
      <c r="M199" s="350" t="s">
        <v>460</v>
      </c>
      <c r="N199" s="351"/>
      <c r="O199" s="571"/>
      <c r="P199" s="572"/>
      <c r="Q199" s="572"/>
      <c r="R199" s="572"/>
      <c r="S199" s="572"/>
      <c r="T199" s="572"/>
      <c r="U199" s="572"/>
      <c r="V199" s="572"/>
      <c r="W199" s="572"/>
      <c r="X199" s="572"/>
      <c r="Y199" s="572"/>
      <c r="Z199" s="572"/>
      <c r="AA199" s="572"/>
      <c r="AB199" s="572"/>
      <c r="AC199" s="572"/>
      <c r="AD199" s="572"/>
      <c r="AE199" s="572"/>
      <c r="AF199" s="572"/>
      <c r="AG199" s="572"/>
      <c r="AH199" s="572"/>
      <c r="AI199" s="572"/>
      <c r="AJ199" s="572"/>
      <c r="AK199" s="572"/>
      <c r="AL199" s="573"/>
      <c r="AM199" s="578"/>
      <c r="AN199" s="582"/>
      <c r="AO199" s="583"/>
    </row>
    <row r="200" spans="2:41" ht="75.75" customHeight="1" thickBot="1">
      <c r="B200" s="328"/>
      <c r="C200" s="328"/>
      <c r="D200" s="328"/>
      <c r="E200" s="328"/>
      <c r="F200" s="328"/>
      <c r="G200" s="328"/>
      <c r="H200" s="328"/>
      <c r="I200" s="328"/>
      <c r="J200" s="328"/>
      <c r="K200" s="328"/>
      <c r="L200" s="567"/>
      <c r="M200" s="352" t="s">
        <v>461</v>
      </c>
      <c r="N200" s="353"/>
      <c r="O200" s="574"/>
      <c r="P200" s="575"/>
      <c r="Q200" s="575"/>
      <c r="R200" s="575"/>
      <c r="S200" s="575"/>
      <c r="T200" s="575"/>
      <c r="U200" s="575"/>
      <c r="V200" s="575"/>
      <c r="W200" s="575"/>
      <c r="X200" s="575"/>
      <c r="Y200" s="575"/>
      <c r="Z200" s="575"/>
      <c r="AA200" s="575"/>
      <c r="AB200" s="575"/>
      <c r="AC200" s="575"/>
      <c r="AD200" s="575"/>
      <c r="AE200" s="575"/>
      <c r="AF200" s="575"/>
      <c r="AG200" s="575"/>
      <c r="AH200" s="575"/>
      <c r="AI200" s="575"/>
      <c r="AJ200" s="575"/>
      <c r="AK200" s="575"/>
      <c r="AL200" s="576"/>
      <c r="AM200" s="578"/>
      <c r="AN200" s="582"/>
      <c r="AO200" s="583"/>
    </row>
    <row r="201" spans="2:41" ht="75.75" customHeight="1" thickBot="1">
      <c r="B201" s="354" t="s">
        <v>250</v>
      </c>
      <c r="C201" s="354" t="s">
        <v>655</v>
      </c>
      <c r="D201" s="354" t="s">
        <v>656</v>
      </c>
      <c r="E201" s="355" t="s">
        <v>657</v>
      </c>
      <c r="F201" s="354" t="s">
        <v>613</v>
      </c>
      <c r="G201" s="354" t="s">
        <v>109</v>
      </c>
      <c r="H201" s="354" t="s">
        <v>147</v>
      </c>
      <c r="I201" s="354" t="s">
        <v>658</v>
      </c>
      <c r="J201" s="354" t="s">
        <v>659</v>
      </c>
      <c r="K201" s="354" t="s">
        <v>660</v>
      </c>
      <c r="L201" s="356" t="s">
        <v>661</v>
      </c>
      <c r="M201" s="356" t="s">
        <v>127</v>
      </c>
      <c r="N201" s="354" t="s">
        <v>662</v>
      </c>
      <c r="O201" s="776" t="s">
        <v>467</v>
      </c>
      <c r="P201" s="777"/>
      <c r="Q201" s="776" t="s">
        <v>468</v>
      </c>
      <c r="R201" s="777"/>
      <c r="S201" s="776" t="s">
        <v>469</v>
      </c>
      <c r="T201" s="777"/>
      <c r="U201" s="776" t="s">
        <v>470</v>
      </c>
      <c r="V201" s="777"/>
      <c r="W201" s="778" t="s">
        <v>471</v>
      </c>
      <c r="X201" s="778"/>
      <c r="Y201" s="776" t="s">
        <v>472</v>
      </c>
      <c r="Z201" s="777"/>
      <c r="AA201" s="776" t="s">
        <v>473</v>
      </c>
      <c r="AB201" s="777"/>
      <c r="AC201" s="776" t="s">
        <v>474</v>
      </c>
      <c r="AD201" s="777"/>
      <c r="AE201" s="776" t="s">
        <v>475</v>
      </c>
      <c r="AF201" s="777"/>
      <c r="AG201" s="776" t="s">
        <v>476</v>
      </c>
      <c r="AH201" s="777"/>
      <c r="AI201" s="776" t="s">
        <v>477</v>
      </c>
      <c r="AJ201" s="777"/>
      <c r="AK201" s="776" t="s">
        <v>478</v>
      </c>
      <c r="AL201" s="777"/>
      <c r="AM201" s="579"/>
      <c r="AN201" s="584"/>
      <c r="AO201" s="585"/>
    </row>
    <row r="202" spans="2:41" ht="75.75" customHeight="1">
      <c r="B202" s="586" t="s">
        <v>663</v>
      </c>
      <c r="C202" s="587" t="s">
        <v>670</v>
      </c>
      <c r="D202" s="587">
        <v>350</v>
      </c>
      <c r="E202" s="588" t="s">
        <v>664</v>
      </c>
      <c r="F202" s="589" t="s">
        <v>665</v>
      </c>
      <c r="G202" s="589" t="s">
        <v>666</v>
      </c>
      <c r="H202" s="589" t="s">
        <v>667</v>
      </c>
      <c r="I202" s="589" t="s">
        <v>654</v>
      </c>
      <c r="J202" s="590"/>
      <c r="K202" s="591"/>
      <c r="L202" s="589" t="s">
        <v>668</v>
      </c>
      <c r="M202" s="589" t="s">
        <v>493</v>
      </c>
      <c r="N202" s="590">
        <v>1</v>
      </c>
      <c r="O202" s="618" t="s">
        <v>482</v>
      </c>
      <c r="P202" s="618"/>
      <c r="Q202" s="618" t="s">
        <v>482</v>
      </c>
      <c r="R202" s="618"/>
      <c r="S202" s="618" t="s">
        <v>482</v>
      </c>
      <c r="T202" s="618"/>
      <c r="U202" s="618" t="s">
        <v>482</v>
      </c>
      <c r="V202" s="618"/>
      <c r="W202" s="618" t="s">
        <v>482</v>
      </c>
      <c r="X202" s="618"/>
      <c r="Y202" s="618" t="s">
        <v>482</v>
      </c>
      <c r="Z202" s="618"/>
      <c r="AA202" s="618" t="s">
        <v>482</v>
      </c>
      <c r="AB202" s="618"/>
      <c r="AC202" s="618" t="s">
        <v>482</v>
      </c>
      <c r="AD202" s="618"/>
      <c r="AE202" s="618" t="s">
        <v>482</v>
      </c>
      <c r="AF202" s="618"/>
      <c r="AG202" s="618" t="s">
        <v>482</v>
      </c>
      <c r="AH202" s="618"/>
      <c r="AI202" s="618" t="s">
        <v>482</v>
      </c>
      <c r="AJ202" s="618"/>
      <c r="AK202" s="618" t="s">
        <v>482</v>
      </c>
      <c r="AL202" s="618"/>
      <c r="AM202" s="357">
        <f>SUM(O203:AL203)</f>
        <v>0</v>
      </c>
      <c r="AN202" s="593">
        <f>IFERROR((AM202/D202),"")</f>
        <v>0</v>
      </c>
      <c r="AO202" s="594" t="str">
        <f>IF(AN202&gt;=N202,"Cobertura Cumplida","Cobertura No Cumplida")</f>
        <v>Cobertura No Cumplida</v>
      </c>
    </row>
    <row r="203" spans="2:41" ht="201.75" customHeight="1">
      <c r="B203" s="532"/>
      <c r="C203" s="534"/>
      <c r="D203" s="534"/>
      <c r="E203" s="536"/>
      <c r="F203" s="538"/>
      <c r="G203" s="538"/>
      <c r="H203" s="538"/>
      <c r="I203" s="538"/>
      <c r="J203" s="540"/>
      <c r="K203" s="538"/>
      <c r="L203" s="538"/>
      <c r="M203" s="538"/>
      <c r="N203" s="592"/>
      <c r="O203" s="595"/>
      <c r="P203" s="596"/>
      <c r="Q203" s="595"/>
      <c r="R203" s="596"/>
      <c r="S203" s="595"/>
      <c r="T203" s="596"/>
      <c r="U203" s="595"/>
      <c r="V203" s="596"/>
      <c r="W203" s="595"/>
      <c r="X203" s="596"/>
      <c r="Y203" s="595"/>
      <c r="Z203" s="596"/>
      <c r="AA203" s="595"/>
      <c r="AB203" s="596"/>
      <c r="AC203" s="595"/>
      <c r="AD203" s="596"/>
      <c r="AE203" s="595"/>
      <c r="AF203" s="596"/>
      <c r="AG203" s="595"/>
      <c r="AH203" s="596"/>
      <c r="AI203" s="595"/>
      <c r="AJ203" s="596"/>
      <c r="AK203" s="595"/>
      <c r="AL203" s="596"/>
      <c r="AM203" s="358" t="e">
        <f>'[2]Plan de trabajo'!BH478</f>
        <v>#REF!</v>
      </c>
      <c r="AN203" s="544"/>
      <c r="AO203" s="546"/>
    </row>
    <row r="204" spans="2:41" ht="123" customHeight="1">
      <c r="B204" s="531" t="s">
        <v>669</v>
      </c>
      <c r="C204" s="533" t="s">
        <v>670</v>
      </c>
      <c r="D204" s="533">
        <v>300</v>
      </c>
      <c r="E204" s="535" t="s">
        <v>664</v>
      </c>
      <c r="F204" s="537" t="s">
        <v>665</v>
      </c>
      <c r="G204" s="537" t="s">
        <v>666</v>
      </c>
      <c r="H204" s="537" t="s">
        <v>667</v>
      </c>
      <c r="I204" s="537" t="s">
        <v>654</v>
      </c>
      <c r="J204" s="539"/>
      <c r="K204" s="537"/>
      <c r="L204" s="537" t="s">
        <v>671</v>
      </c>
      <c r="M204" s="537" t="s">
        <v>493</v>
      </c>
      <c r="N204" s="539">
        <v>1</v>
      </c>
      <c r="O204" s="775"/>
      <c r="P204" s="775"/>
      <c r="Q204" s="775"/>
      <c r="R204" s="775"/>
      <c r="S204" s="775"/>
      <c r="T204" s="775"/>
      <c r="U204" s="775"/>
      <c r="V204" s="775"/>
      <c r="W204" s="775"/>
      <c r="X204" s="775"/>
      <c r="Y204" s="775"/>
      <c r="Z204" s="775"/>
      <c r="AA204" s="775"/>
      <c r="AB204" s="775"/>
      <c r="AC204" s="775"/>
      <c r="AD204" s="775"/>
      <c r="AE204" s="775"/>
      <c r="AF204" s="775"/>
      <c r="AG204" s="775" t="s">
        <v>482</v>
      </c>
      <c r="AH204" s="775"/>
      <c r="AI204" s="775" t="s">
        <v>482</v>
      </c>
      <c r="AJ204" s="775"/>
      <c r="AK204" s="775"/>
      <c r="AL204" s="775"/>
      <c r="AM204" s="359">
        <f>SUM(O205:AL205)</f>
        <v>0</v>
      </c>
      <c r="AN204" s="543">
        <f>IFERROR((AM204/D204),"")</f>
        <v>0</v>
      </c>
      <c r="AO204" s="545" t="str">
        <f>IF(AN204&gt;=N204,"Cobertura Cumplida","Cobertura No Cumplida")</f>
        <v>Cobertura No Cumplida</v>
      </c>
    </row>
    <row r="205" spans="2:41" ht="277.5" customHeight="1">
      <c r="B205" s="532"/>
      <c r="C205" s="534"/>
      <c r="D205" s="534"/>
      <c r="E205" s="536"/>
      <c r="F205" s="538"/>
      <c r="G205" s="538"/>
      <c r="H205" s="538"/>
      <c r="I205" s="538"/>
      <c r="J205" s="540"/>
      <c r="K205" s="538"/>
      <c r="L205" s="538"/>
      <c r="M205" s="538"/>
      <c r="N205" s="540"/>
      <c r="O205" s="773"/>
      <c r="P205" s="774"/>
      <c r="Q205" s="773"/>
      <c r="R205" s="774"/>
      <c r="S205" s="773"/>
      <c r="T205" s="774"/>
      <c r="U205" s="773"/>
      <c r="V205" s="774"/>
      <c r="W205" s="773"/>
      <c r="X205" s="774"/>
      <c r="Y205" s="773"/>
      <c r="Z205" s="774"/>
      <c r="AA205" s="773"/>
      <c r="AB205" s="774"/>
      <c r="AC205" s="773"/>
      <c r="AD205" s="774"/>
      <c r="AE205" s="773"/>
      <c r="AF205" s="774"/>
      <c r="AG205" s="773"/>
      <c r="AH205" s="774"/>
      <c r="AI205" s="773"/>
      <c r="AJ205" s="774"/>
      <c r="AK205" s="773"/>
      <c r="AL205" s="774"/>
      <c r="AM205" s="360" t="s">
        <v>1344</v>
      </c>
      <c r="AN205" s="544"/>
      <c r="AO205" s="546"/>
    </row>
    <row r="206" spans="2:41" ht="409.6" customHeight="1">
      <c r="B206" s="361" t="s">
        <v>672</v>
      </c>
      <c r="C206" s="362" t="s">
        <v>673</v>
      </c>
      <c r="D206" s="362">
        <v>10</v>
      </c>
      <c r="E206" s="363" t="s">
        <v>674</v>
      </c>
      <c r="F206" s="336" t="s">
        <v>675</v>
      </c>
      <c r="G206" s="336" t="s">
        <v>676</v>
      </c>
      <c r="H206" s="336" t="s">
        <v>677</v>
      </c>
      <c r="I206" s="336" t="s">
        <v>654</v>
      </c>
      <c r="J206" s="364"/>
      <c r="K206" s="336"/>
      <c r="L206" s="336" t="s">
        <v>678</v>
      </c>
      <c r="M206" s="336" t="s">
        <v>493</v>
      </c>
      <c r="N206" s="364">
        <v>1</v>
      </c>
      <c r="O206" s="614"/>
      <c r="P206" s="614"/>
      <c r="Q206" s="614"/>
      <c r="R206" s="614"/>
      <c r="S206" s="614"/>
      <c r="T206" s="614"/>
      <c r="U206" s="614"/>
      <c r="V206" s="614"/>
      <c r="W206" s="614"/>
      <c r="X206" s="614"/>
      <c r="Y206" s="614"/>
      <c r="Z206" s="614"/>
      <c r="AA206" s="614"/>
      <c r="AB206" s="614"/>
      <c r="AC206" s="614" t="s">
        <v>482</v>
      </c>
      <c r="AD206" s="614"/>
      <c r="AE206" s="614"/>
      <c r="AF206" s="614"/>
      <c r="AG206" s="614"/>
      <c r="AH206" s="614"/>
      <c r="AI206" s="614"/>
      <c r="AJ206" s="614"/>
      <c r="AK206" s="614"/>
      <c r="AL206" s="614"/>
      <c r="AM206" s="359"/>
      <c r="AN206" s="365">
        <f>IFERROR((AM206/D206),"")</f>
        <v>0</v>
      </c>
      <c r="AO206" s="366" t="str">
        <f t="shared" ref="AO206:AO229" si="4">IF(AN206&gt;=N206,"Cobertura Cumplida","Cobertura No Cumplida")</f>
        <v>Cobertura No Cumplida</v>
      </c>
    </row>
    <row r="207" spans="2:41" ht="409.6" customHeight="1">
      <c r="B207" s="361" t="s">
        <v>1345</v>
      </c>
      <c r="C207" s="362" t="s">
        <v>1346</v>
      </c>
      <c r="D207" s="362">
        <v>2</v>
      </c>
      <c r="E207" s="363" t="s">
        <v>1347</v>
      </c>
      <c r="F207" s="336" t="s">
        <v>675</v>
      </c>
      <c r="G207" s="336" t="s">
        <v>676</v>
      </c>
      <c r="H207" s="336" t="s">
        <v>677</v>
      </c>
      <c r="I207" s="336" t="s">
        <v>654</v>
      </c>
      <c r="J207" s="364"/>
      <c r="K207" s="336"/>
      <c r="L207" s="336" t="s">
        <v>678</v>
      </c>
      <c r="M207" s="336" t="s">
        <v>493</v>
      </c>
      <c r="N207" s="364">
        <v>1</v>
      </c>
      <c r="O207" s="614"/>
      <c r="P207" s="614"/>
      <c r="Q207" s="614"/>
      <c r="R207" s="614"/>
      <c r="S207" s="614"/>
      <c r="T207" s="614"/>
      <c r="U207" s="614"/>
      <c r="V207" s="614"/>
      <c r="W207" s="614"/>
      <c r="X207" s="614"/>
      <c r="Y207" s="614"/>
      <c r="Z207" s="614"/>
      <c r="AA207" s="614"/>
      <c r="AB207" s="614"/>
      <c r="AC207" s="614" t="s">
        <v>482</v>
      </c>
      <c r="AD207" s="614"/>
      <c r="AE207" s="614"/>
      <c r="AF207" s="614"/>
      <c r="AG207" s="614"/>
      <c r="AH207" s="614"/>
      <c r="AI207" s="614"/>
      <c r="AJ207" s="614"/>
      <c r="AK207" s="614"/>
      <c r="AL207" s="614"/>
      <c r="AM207" s="359"/>
      <c r="AN207" s="365">
        <f>IFERROR((AM207/D207),"")</f>
        <v>0</v>
      </c>
      <c r="AO207" s="366" t="str">
        <f t="shared" si="4"/>
        <v>Cobertura No Cumplida</v>
      </c>
    </row>
    <row r="208" spans="2:41" ht="409.5" customHeight="1">
      <c r="B208" s="361" t="s">
        <v>706</v>
      </c>
      <c r="C208" s="362" t="s">
        <v>704</v>
      </c>
      <c r="D208" s="362">
        <v>20</v>
      </c>
      <c r="E208" s="363" t="s">
        <v>1348</v>
      </c>
      <c r="F208" s="367" t="s">
        <v>707</v>
      </c>
      <c r="G208" s="368" t="s">
        <v>708</v>
      </c>
      <c r="H208" s="367" t="s">
        <v>709</v>
      </c>
      <c r="I208" s="368" t="s">
        <v>654</v>
      </c>
      <c r="J208" s="364"/>
      <c r="K208" s="336"/>
      <c r="L208" s="336" t="s">
        <v>679</v>
      </c>
      <c r="M208" s="336" t="s">
        <v>493</v>
      </c>
      <c r="N208" s="364">
        <v>0.8</v>
      </c>
      <c r="O208" s="614"/>
      <c r="P208" s="614"/>
      <c r="Q208" s="614"/>
      <c r="R208" s="614"/>
      <c r="S208" s="614"/>
      <c r="T208" s="614"/>
      <c r="U208" s="614"/>
      <c r="V208" s="614"/>
      <c r="W208" s="614" t="s">
        <v>482</v>
      </c>
      <c r="X208" s="614"/>
      <c r="Y208" s="614"/>
      <c r="Z208" s="614"/>
      <c r="AA208" s="614"/>
      <c r="AB208" s="614"/>
      <c r="AC208" s="614"/>
      <c r="AD208" s="614"/>
      <c r="AE208" s="614"/>
      <c r="AF208" s="614"/>
      <c r="AG208" s="614"/>
      <c r="AH208" s="614"/>
      <c r="AI208" s="614"/>
      <c r="AJ208" s="614"/>
      <c r="AK208" s="614"/>
      <c r="AL208" s="614"/>
      <c r="AM208" s="359"/>
      <c r="AN208" s="365">
        <f t="shared" ref="AN208:AN229" si="5">IFERROR((AM208/D208),"")</f>
        <v>0</v>
      </c>
      <c r="AO208" s="366" t="str">
        <f t="shared" si="4"/>
        <v>Cobertura No Cumplida</v>
      </c>
    </row>
    <row r="209" spans="2:41" ht="244.5" customHeight="1">
      <c r="B209" s="361" t="s">
        <v>1349</v>
      </c>
      <c r="C209" s="362" t="s">
        <v>1350</v>
      </c>
      <c r="D209" s="362">
        <v>12</v>
      </c>
      <c r="E209" s="363" t="s">
        <v>1351</v>
      </c>
      <c r="F209" s="367" t="s">
        <v>699</v>
      </c>
      <c r="G209" s="368" t="s">
        <v>1352</v>
      </c>
      <c r="H209" s="367" t="s">
        <v>1375</v>
      </c>
      <c r="I209" s="368" t="s">
        <v>654</v>
      </c>
      <c r="J209" s="364"/>
      <c r="K209" s="336"/>
      <c r="L209" s="336" t="s">
        <v>679</v>
      </c>
      <c r="M209" s="336" t="s">
        <v>493</v>
      </c>
      <c r="N209" s="364">
        <v>0.8</v>
      </c>
      <c r="O209" s="614"/>
      <c r="P209" s="614"/>
      <c r="Q209" s="614"/>
      <c r="R209" s="614"/>
      <c r="S209" s="614" t="s">
        <v>482</v>
      </c>
      <c r="T209" s="614"/>
      <c r="U209" s="614"/>
      <c r="V209" s="614"/>
      <c r="W209" s="614"/>
      <c r="X209" s="614"/>
      <c r="Y209" s="614"/>
      <c r="Z209" s="614"/>
      <c r="AA209" s="614"/>
      <c r="AB209" s="614"/>
      <c r="AC209" s="614"/>
      <c r="AD209" s="614"/>
      <c r="AE209" s="614"/>
      <c r="AF209" s="614"/>
      <c r="AG209" s="614"/>
      <c r="AH209" s="614"/>
      <c r="AI209" s="614"/>
      <c r="AJ209" s="614"/>
      <c r="AK209" s="614"/>
      <c r="AL209" s="614"/>
      <c r="AM209" s="359">
        <v>10</v>
      </c>
      <c r="AN209" s="365">
        <f t="shared" si="5"/>
        <v>0.83333333333333337</v>
      </c>
      <c r="AO209" s="366" t="str">
        <f t="shared" si="4"/>
        <v>Cobertura Cumplida</v>
      </c>
    </row>
    <row r="210" spans="2:41" ht="184.5" customHeight="1">
      <c r="B210" s="369" t="s">
        <v>751</v>
      </c>
      <c r="C210" s="362" t="s">
        <v>752</v>
      </c>
      <c r="D210" s="362">
        <v>3</v>
      </c>
      <c r="E210" s="363" t="s">
        <v>753</v>
      </c>
      <c r="F210" s="336" t="s">
        <v>754</v>
      </c>
      <c r="G210" s="336" t="s">
        <v>755</v>
      </c>
      <c r="H210" s="336" t="s">
        <v>756</v>
      </c>
      <c r="I210" s="368" t="s">
        <v>654</v>
      </c>
      <c r="J210" s="364"/>
      <c r="K210" s="336"/>
      <c r="L210" s="336" t="s">
        <v>679</v>
      </c>
      <c r="M210" s="336" t="s">
        <v>493</v>
      </c>
      <c r="N210" s="364">
        <v>1</v>
      </c>
      <c r="O210" s="614"/>
      <c r="P210" s="614"/>
      <c r="Q210" s="614"/>
      <c r="R210" s="614"/>
      <c r="S210" s="614"/>
      <c r="T210" s="614"/>
      <c r="U210" s="614"/>
      <c r="V210" s="614"/>
      <c r="W210" s="614" t="s">
        <v>482</v>
      </c>
      <c r="X210" s="614"/>
      <c r="Y210" s="614"/>
      <c r="Z210" s="614"/>
      <c r="AA210" s="614"/>
      <c r="AB210" s="614"/>
      <c r="AC210" s="614"/>
      <c r="AD210" s="614"/>
      <c r="AE210" s="614"/>
      <c r="AF210" s="614"/>
      <c r="AG210" s="614"/>
      <c r="AH210" s="614"/>
      <c r="AI210" s="614"/>
      <c r="AJ210" s="614"/>
      <c r="AK210" s="614"/>
      <c r="AL210" s="614"/>
      <c r="AM210" s="359"/>
      <c r="AN210" s="365">
        <f t="shared" si="5"/>
        <v>0</v>
      </c>
      <c r="AO210" s="366" t="str">
        <f t="shared" si="4"/>
        <v>Cobertura No Cumplida</v>
      </c>
    </row>
    <row r="211" spans="2:41" ht="321.75" customHeight="1">
      <c r="B211" s="361" t="s">
        <v>1353</v>
      </c>
      <c r="C211" s="362" t="s">
        <v>747</v>
      </c>
      <c r="D211" s="362">
        <v>50</v>
      </c>
      <c r="E211" s="370" t="s">
        <v>1354</v>
      </c>
      <c r="F211" s="367" t="s">
        <v>748</v>
      </c>
      <c r="G211" s="367" t="s">
        <v>749</v>
      </c>
      <c r="H211" s="367" t="s">
        <v>750</v>
      </c>
      <c r="I211" s="368" t="s">
        <v>654</v>
      </c>
      <c r="J211" s="364"/>
      <c r="K211" s="336"/>
      <c r="L211" s="336" t="s">
        <v>679</v>
      </c>
      <c r="M211" s="336" t="s">
        <v>493</v>
      </c>
      <c r="N211" s="364">
        <v>0.8</v>
      </c>
      <c r="O211" s="614"/>
      <c r="P211" s="614"/>
      <c r="Q211" s="614"/>
      <c r="R211" s="614"/>
      <c r="S211" s="614"/>
      <c r="T211" s="614"/>
      <c r="U211" s="614"/>
      <c r="V211" s="614"/>
      <c r="W211" s="614"/>
      <c r="X211" s="614"/>
      <c r="Y211" s="614"/>
      <c r="Z211" s="614"/>
      <c r="AA211" s="614"/>
      <c r="AB211" s="614"/>
      <c r="AC211" s="614"/>
      <c r="AD211" s="614"/>
      <c r="AE211" s="614"/>
      <c r="AF211" s="614"/>
      <c r="AG211" s="614"/>
      <c r="AH211" s="614"/>
      <c r="AI211" s="614" t="s">
        <v>482</v>
      </c>
      <c r="AJ211" s="614"/>
      <c r="AK211" s="614"/>
      <c r="AL211" s="614"/>
      <c r="AM211" s="359"/>
      <c r="AN211" s="365">
        <f t="shared" si="5"/>
        <v>0</v>
      </c>
      <c r="AO211" s="366" t="str">
        <f t="shared" si="4"/>
        <v>Cobertura No Cumplida</v>
      </c>
    </row>
    <row r="212" spans="2:41" ht="385.5" customHeight="1">
      <c r="B212" s="361" t="s">
        <v>1355</v>
      </c>
      <c r="C212" s="362" t="s">
        <v>1356</v>
      </c>
      <c r="D212" s="362">
        <v>30</v>
      </c>
      <c r="E212" s="371" t="s">
        <v>1357</v>
      </c>
      <c r="F212" s="336" t="s">
        <v>1358</v>
      </c>
      <c r="G212" s="336" t="s">
        <v>1359</v>
      </c>
      <c r="H212" s="336" t="s">
        <v>1360</v>
      </c>
      <c r="I212" s="336" t="s">
        <v>654</v>
      </c>
      <c r="J212" s="364"/>
      <c r="K212" s="336"/>
      <c r="L212" s="336" t="s">
        <v>679</v>
      </c>
      <c r="M212" s="336" t="s">
        <v>493</v>
      </c>
      <c r="N212" s="364">
        <v>0.8</v>
      </c>
      <c r="O212" s="614"/>
      <c r="P212" s="614"/>
      <c r="Q212" s="614"/>
      <c r="R212" s="614"/>
      <c r="S212" s="614"/>
      <c r="T212" s="614"/>
      <c r="U212" s="614"/>
      <c r="V212" s="614"/>
      <c r="W212" s="614"/>
      <c r="X212" s="614"/>
      <c r="Y212" s="614"/>
      <c r="Z212" s="614"/>
      <c r="AA212" s="614"/>
      <c r="AB212" s="614"/>
      <c r="AC212" s="614" t="s">
        <v>482</v>
      </c>
      <c r="AD212" s="614"/>
      <c r="AE212" s="614"/>
      <c r="AF212" s="614"/>
      <c r="AG212" s="614"/>
      <c r="AH212" s="614"/>
      <c r="AI212" s="614"/>
      <c r="AJ212" s="614"/>
      <c r="AK212" s="614"/>
      <c r="AL212" s="614"/>
      <c r="AM212" s="359"/>
      <c r="AN212" s="365">
        <f t="shared" si="5"/>
        <v>0</v>
      </c>
      <c r="AO212" s="366" t="str">
        <f t="shared" si="4"/>
        <v>Cobertura No Cumplida</v>
      </c>
    </row>
    <row r="213" spans="2:41" ht="139.5" customHeight="1">
      <c r="B213" s="361" t="s">
        <v>681</v>
      </c>
      <c r="C213" s="336" t="s">
        <v>682</v>
      </c>
      <c r="D213" s="336">
        <v>8</v>
      </c>
      <c r="E213" s="371" t="s">
        <v>683</v>
      </c>
      <c r="F213" s="336" t="s">
        <v>684</v>
      </c>
      <c r="G213" s="336" t="s">
        <v>685</v>
      </c>
      <c r="H213" s="336" t="s">
        <v>680</v>
      </c>
      <c r="I213" s="336" t="s">
        <v>654</v>
      </c>
      <c r="J213" s="364"/>
      <c r="K213" s="336"/>
      <c r="L213" s="336" t="s">
        <v>679</v>
      </c>
      <c r="M213" s="336" t="s">
        <v>493</v>
      </c>
      <c r="N213" s="364">
        <v>1</v>
      </c>
      <c r="O213" s="614"/>
      <c r="P213" s="614"/>
      <c r="Q213" s="614"/>
      <c r="R213" s="614"/>
      <c r="S213" s="614" t="s">
        <v>482</v>
      </c>
      <c r="T213" s="614"/>
      <c r="U213" s="614"/>
      <c r="V213" s="614"/>
      <c r="W213" s="614"/>
      <c r="X213" s="614"/>
      <c r="Y213" s="614"/>
      <c r="Z213" s="614"/>
      <c r="AA213" s="614"/>
      <c r="AB213" s="614"/>
      <c r="AC213" s="614"/>
      <c r="AD213" s="614"/>
      <c r="AE213" s="614"/>
      <c r="AF213" s="614"/>
      <c r="AG213" s="614"/>
      <c r="AH213" s="614"/>
      <c r="AI213" s="614"/>
      <c r="AJ213" s="614"/>
      <c r="AK213" s="614"/>
      <c r="AL213" s="614"/>
      <c r="AM213" s="359">
        <v>8</v>
      </c>
      <c r="AN213" s="365">
        <f t="shared" si="5"/>
        <v>1</v>
      </c>
      <c r="AO213" s="366" t="str">
        <f t="shared" si="4"/>
        <v>Cobertura Cumplida</v>
      </c>
    </row>
    <row r="214" spans="2:41" ht="197.25" customHeight="1">
      <c r="B214" s="372" t="s">
        <v>686</v>
      </c>
      <c r="C214" s="362" t="s">
        <v>682</v>
      </c>
      <c r="D214" s="362">
        <v>8</v>
      </c>
      <c r="E214" s="371" t="s">
        <v>687</v>
      </c>
      <c r="F214" s="336" t="s">
        <v>688</v>
      </c>
      <c r="G214" s="336" t="s">
        <v>689</v>
      </c>
      <c r="H214" s="364">
        <v>1</v>
      </c>
      <c r="I214" s="336" t="s">
        <v>654</v>
      </c>
      <c r="J214" s="364"/>
      <c r="K214" s="336"/>
      <c r="L214" s="336" t="s">
        <v>679</v>
      </c>
      <c r="M214" s="336" t="s">
        <v>493</v>
      </c>
      <c r="N214" s="364">
        <v>1</v>
      </c>
      <c r="O214" s="614"/>
      <c r="P214" s="614"/>
      <c r="Q214" s="614"/>
      <c r="R214" s="614"/>
      <c r="S214" s="614"/>
      <c r="T214" s="614"/>
      <c r="U214" s="614" t="s">
        <v>482</v>
      </c>
      <c r="V214" s="614"/>
      <c r="W214" s="614"/>
      <c r="X214" s="614"/>
      <c r="Y214" s="614"/>
      <c r="Z214" s="614"/>
      <c r="AA214" s="614"/>
      <c r="AB214" s="614"/>
      <c r="AC214" s="614"/>
      <c r="AD214" s="614"/>
      <c r="AE214" s="614"/>
      <c r="AF214" s="614"/>
      <c r="AG214" s="614"/>
      <c r="AH214" s="614"/>
      <c r="AI214" s="614"/>
      <c r="AJ214" s="614"/>
      <c r="AK214" s="614"/>
      <c r="AL214" s="614"/>
      <c r="AM214" s="359"/>
      <c r="AN214" s="365">
        <f t="shared" si="5"/>
        <v>0</v>
      </c>
      <c r="AO214" s="366" t="str">
        <f>IF(AN214&gt;=N214,"Cobertura Cumplida","Cobertura No Cumplida")</f>
        <v>Cobertura No Cumplida</v>
      </c>
    </row>
    <row r="215" spans="2:41" ht="163.5" customHeight="1">
      <c r="B215" s="361" t="s">
        <v>690</v>
      </c>
      <c r="C215" s="362" t="s">
        <v>682</v>
      </c>
      <c r="D215" s="362">
        <v>8</v>
      </c>
      <c r="E215" s="371" t="s">
        <v>691</v>
      </c>
      <c r="F215" s="336" t="s">
        <v>692</v>
      </c>
      <c r="G215" s="336" t="s">
        <v>693</v>
      </c>
      <c r="H215" s="364">
        <v>1</v>
      </c>
      <c r="I215" s="336" t="s">
        <v>654</v>
      </c>
      <c r="J215" s="364"/>
      <c r="K215" s="336"/>
      <c r="L215" s="336" t="s">
        <v>679</v>
      </c>
      <c r="M215" s="336" t="s">
        <v>493</v>
      </c>
      <c r="N215" s="364">
        <v>1</v>
      </c>
      <c r="O215" s="614"/>
      <c r="P215" s="614"/>
      <c r="Q215" s="614"/>
      <c r="R215" s="614"/>
      <c r="S215" s="614"/>
      <c r="T215" s="614"/>
      <c r="U215" s="614"/>
      <c r="V215" s="614"/>
      <c r="W215" s="614" t="s">
        <v>482</v>
      </c>
      <c r="X215" s="614"/>
      <c r="Y215" s="614"/>
      <c r="Z215" s="614"/>
      <c r="AA215" s="614"/>
      <c r="AB215" s="614"/>
      <c r="AC215" s="614"/>
      <c r="AD215" s="614"/>
      <c r="AE215" s="614"/>
      <c r="AF215" s="614"/>
      <c r="AG215" s="614"/>
      <c r="AH215" s="614"/>
      <c r="AI215" s="614"/>
      <c r="AJ215" s="614"/>
      <c r="AK215" s="614"/>
      <c r="AL215" s="614"/>
      <c r="AM215" s="359"/>
      <c r="AN215" s="365">
        <f t="shared" si="5"/>
        <v>0</v>
      </c>
      <c r="AO215" s="366" t="str">
        <f>IF(AN215&gt;=N215,"Cobertura Cumplida","Cobertura No Cumplida")</f>
        <v>Cobertura No Cumplida</v>
      </c>
    </row>
    <row r="216" spans="2:41" ht="203.25" customHeight="1">
      <c r="B216" s="361" t="s">
        <v>1361</v>
      </c>
      <c r="C216" s="336" t="s">
        <v>694</v>
      </c>
      <c r="D216" s="336">
        <v>8</v>
      </c>
      <c r="E216" s="371" t="s">
        <v>1362</v>
      </c>
      <c r="F216" s="336" t="s">
        <v>695</v>
      </c>
      <c r="G216" s="336" t="s">
        <v>696</v>
      </c>
      <c r="H216" s="336" t="s">
        <v>697</v>
      </c>
      <c r="I216" s="336" t="s">
        <v>654</v>
      </c>
      <c r="J216" s="364"/>
      <c r="K216" s="336"/>
      <c r="L216" s="336" t="s">
        <v>679</v>
      </c>
      <c r="M216" s="336" t="s">
        <v>493</v>
      </c>
      <c r="N216" s="364">
        <v>1</v>
      </c>
      <c r="O216" s="614"/>
      <c r="P216" s="614"/>
      <c r="Q216" s="614"/>
      <c r="R216" s="614"/>
      <c r="S216" s="614"/>
      <c r="T216" s="614"/>
      <c r="U216" s="614" t="s">
        <v>482</v>
      </c>
      <c r="V216" s="614"/>
      <c r="W216" s="614"/>
      <c r="X216" s="614"/>
      <c r="Y216" s="614"/>
      <c r="Z216" s="614"/>
      <c r="AA216" s="614"/>
      <c r="AB216" s="614"/>
      <c r="AC216" s="614"/>
      <c r="AD216" s="614"/>
      <c r="AE216" s="614"/>
      <c r="AF216" s="614"/>
      <c r="AG216" s="614"/>
      <c r="AH216" s="614"/>
      <c r="AI216" s="614"/>
      <c r="AJ216" s="614"/>
      <c r="AK216" s="614"/>
      <c r="AL216" s="614"/>
      <c r="AM216" s="359"/>
      <c r="AN216" s="365">
        <f t="shared" si="5"/>
        <v>0</v>
      </c>
      <c r="AO216" s="366" t="str">
        <f>IF(AN216&gt;=N216,"Cobertura Cumplida","Cobertura No Cumplida")</f>
        <v>Cobertura No Cumplida</v>
      </c>
    </row>
    <row r="217" spans="2:41" ht="233.25" customHeight="1">
      <c r="B217" s="373" t="s">
        <v>1363</v>
      </c>
      <c r="C217" s="362" t="s">
        <v>698</v>
      </c>
      <c r="D217" s="374">
        <v>20</v>
      </c>
      <c r="E217" s="363" t="s">
        <v>1364</v>
      </c>
      <c r="F217" s="367" t="s">
        <v>699</v>
      </c>
      <c r="G217" s="368" t="s">
        <v>1352</v>
      </c>
      <c r="H217" s="367" t="s">
        <v>1375</v>
      </c>
      <c r="I217" s="368" t="s">
        <v>654</v>
      </c>
      <c r="J217" s="364"/>
      <c r="K217" s="336"/>
      <c r="L217" s="336" t="s">
        <v>679</v>
      </c>
      <c r="M217" s="336" t="s">
        <v>493</v>
      </c>
      <c r="N217" s="364">
        <v>1</v>
      </c>
      <c r="O217" s="614"/>
      <c r="P217" s="614"/>
      <c r="Q217" s="614"/>
      <c r="R217" s="614"/>
      <c r="S217" s="614" t="s">
        <v>482</v>
      </c>
      <c r="T217" s="614"/>
      <c r="U217" s="614" t="s">
        <v>482</v>
      </c>
      <c r="V217" s="614"/>
      <c r="W217" s="614" t="s">
        <v>482</v>
      </c>
      <c r="X217" s="614"/>
      <c r="Y217" s="614" t="s">
        <v>482</v>
      </c>
      <c r="Z217" s="614"/>
      <c r="AA217" s="614" t="s">
        <v>482</v>
      </c>
      <c r="AB217" s="614"/>
      <c r="AC217" s="614"/>
      <c r="AD217" s="614"/>
      <c r="AE217" s="614"/>
      <c r="AF217" s="614"/>
      <c r="AG217" s="614"/>
      <c r="AH217" s="614"/>
      <c r="AI217" s="614"/>
      <c r="AJ217" s="614"/>
      <c r="AK217" s="614"/>
      <c r="AL217" s="614"/>
      <c r="AM217" s="359">
        <v>17</v>
      </c>
      <c r="AN217" s="365">
        <f t="shared" si="5"/>
        <v>0.85</v>
      </c>
      <c r="AO217" s="366" t="str">
        <f t="shared" si="4"/>
        <v>Cobertura No Cumplida</v>
      </c>
    </row>
    <row r="218" spans="2:41" ht="171.75" customHeight="1">
      <c r="B218" s="361" t="s">
        <v>700</v>
      </c>
      <c r="C218" s="362" t="s">
        <v>701</v>
      </c>
      <c r="D218" s="362">
        <v>16</v>
      </c>
      <c r="E218" s="363" t="s">
        <v>702</v>
      </c>
      <c r="F218" s="367" t="s">
        <v>699</v>
      </c>
      <c r="G218" s="368" t="s">
        <v>1352</v>
      </c>
      <c r="H218" s="367" t="s">
        <v>1375</v>
      </c>
      <c r="I218" s="368" t="s">
        <v>654</v>
      </c>
      <c r="J218" s="364"/>
      <c r="K218" s="336"/>
      <c r="L218" s="336" t="s">
        <v>679</v>
      </c>
      <c r="M218" s="336" t="s">
        <v>493</v>
      </c>
      <c r="N218" s="364">
        <v>0.8</v>
      </c>
      <c r="O218" s="614"/>
      <c r="P218" s="614"/>
      <c r="Q218" s="614"/>
      <c r="R218" s="614"/>
      <c r="S218" s="614"/>
      <c r="T218" s="614"/>
      <c r="U218" s="614" t="s">
        <v>482</v>
      </c>
      <c r="V218" s="614"/>
      <c r="W218" s="614"/>
      <c r="X218" s="614"/>
      <c r="Y218" s="614"/>
      <c r="Z218" s="614"/>
      <c r="AA218" s="614"/>
      <c r="AB218" s="614"/>
      <c r="AC218" s="614"/>
      <c r="AD218" s="614"/>
      <c r="AE218" s="614"/>
      <c r="AF218" s="614"/>
      <c r="AG218" s="614"/>
      <c r="AH218" s="614"/>
      <c r="AI218" s="614"/>
      <c r="AJ218" s="614"/>
      <c r="AK218" s="614"/>
      <c r="AL218" s="614"/>
      <c r="AM218" s="359"/>
      <c r="AN218" s="365">
        <f t="shared" si="5"/>
        <v>0</v>
      </c>
      <c r="AO218" s="366" t="str">
        <f t="shared" si="4"/>
        <v>Cobertura No Cumplida</v>
      </c>
    </row>
    <row r="219" spans="2:41" ht="167.25" customHeight="1">
      <c r="B219" s="361" t="s">
        <v>703</v>
      </c>
      <c r="C219" s="362" t="s">
        <v>704</v>
      </c>
      <c r="D219" s="362">
        <v>20</v>
      </c>
      <c r="E219" s="363" t="s">
        <v>705</v>
      </c>
      <c r="F219" s="367" t="s">
        <v>699</v>
      </c>
      <c r="G219" s="368" t="s">
        <v>1352</v>
      </c>
      <c r="H219" s="367" t="s">
        <v>1375</v>
      </c>
      <c r="I219" s="368" t="s">
        <v>654</v>
      </c>
      <c r="J219" s="364"/>
      <c r="K219" s="336"/>
      <c r="L219" s="336" t="s">
        <v>679</v>
      </c>
      <c r="M219" s="336" t="s">
        <v>493</v>
      </c>
      <c r="N219" s="364">
        <v>0.8</v>
      </c>
      <c r="O219" s="614"/>
      <c r="P219" s="614"/>
      <c r="Q219" s="614"/>
      <c r="R219" s="614"/>
      <c r="S219" s="614"/>
      <c r="T219" s="614"/>
      <c r="U219" s="614"/>
      <c r="V219" s="614"/>
      <c r="W219" s="614" t="s">
        <v>482</v>
      </c>
      <c r="X219" s="614"/>
      <c r="Y219" s="614"/>
      <c r="Z219" s="614"/>
      <c r="AA219" s="614"/>
      <c r="AB219" s="614"/>
      <c r="AC219" s="614"/>
      <c r="AD219" s="614"/>
      <c r="AE219" s="614"/>
      <c r="AF219" s="614"/>
      <c r="AG219" s="614"/>
      <c r="AH219" s="614"/>
      <c r="AI219" s="614"/>
      <c r="AJ219" s="614"/>
      <c r="AK219" s="614"/>
      <c r="AL219" s="614"/>
      <c r="AM219" s="359"/>
      <c r="AN219" s="365">
        <f t="shared" si="5"/>
        <v>0</v>
      </c>
      <c r="AO219" s="366" t="str">
        <f t="shared" si="4"/>
        <v>Cobertura No Cumplida</v>
      </c>
    </row>
    <row r="220" spans="2:41" ht="225.75" customHeight="1">
      <c r="B220" s="361" t="s">
        <v>710</v>
      </c>
      <c r="C220" s="336" t="s">
        <v>711</v>
      </c>
      <c r="D220" s="336">
        <v>30</v>
      </c>
      <c r="E220" s="371" t="s">
        <v>712</v>
      </c>
      <c r="F220" s="336" t="s">
        <v>713</v>
      </c>
      <c r="G220" s="336" t="s">
        <v>714</v>
      </c>
      <c r="H220" s="336" t="s">
        <v>715</v>
      </c>
      <c r="I220" s="336" t="s">
        <v>654</v>
      </c>
      <c r="J220" s="364"/>
      <c r="K220" s="336"/>
      <c r="L220" s="336" t="s">
        <v>679</v>
      </c>
      <c r="M220" s="336" t="s">
        <v>493</v>
      </c>
      <c r="N220" s="364">
        <v>1</v>
      </c>
      <c r="O220" s="614"/>
      <c r="P220" s="614"/>
      <c r="Q220" s="614"/>
      <c r="R220" s="614"/>
      <c r="S220" s="614"/>
      <c r="T220" s="614"/>
      <c r="U220" s="614" t="s">
        <v>482</v>
      </c>
      <c r="V220" s="614"/>
      <c r="W220" s="614" t="s">
        <v>482</v>
      </c>
      <c r="X220" s="614"/>
      <c r="Y220" s="614" t="s">
        <v>482</v>
      </c>
      <c r="Z220" s="614"/>
      <c r="AA220" s="614" t="s">
        <v>482</v>
      </c>
      <c r="AB220" s="614"/>
      <c r="AC220" s="614" t="s">
        <v>482</v>
      </c>
      <c r="AD220" s="614"/>
      <c r="AE220" s="614"/>
      <c r="AF220" s="614"/>
      <c r="AG220" s="614"/>
      <c r="AH220" s="614"/>
      <c r="AI220" s="614"/>
      <c r="AJ220" s="614"/>
      <c r="AK220" s="614"/>
      <c r="AL220" s="614"/>
      <c r="AM220" s="359"/>
      <c r="AN220" s="365">
        <f t="shared" si="5"/>
        <v>0</v>
      </c>
      <c r="AO220" s="366" t="str">
        <f t="shared" si="4"/>
        <v>Cobertura No Cumplida</v>
      </c>
    </row>
    <row r="221" spans="2:41" ht="102" customHeight="1">
      <c r="B221" s="361" t="s">
        <v>716</v>
      </c>
      <c r="C221" s="362" t="s">
        <v>670</v>
      </c>
      <c r="D221" s="362">
        <v>280</v>
      </c>
      <c r="E221" s="371" t="s">
        <v>717</v>
      </c>
      <c r="F221" s="336" t="s">
        <v>718</v>
      </c>
      <c r="G221" s="336" t="s">
        <v>719</v>
      </c>
      <c r="H221" s="336" t="s">
        <v>720</v>
      </c>
      <c r="I221" s="336" t="s">
        <v>654</v>
      </c>
      <c r="J221" s="364"/>
      <c r="K221" s="336"/>
      <c r="L221" s="336" t="s">
        <v>679</v>
      </c>
      <c r="M221" s="336" t="s">
        <v>493</v>
      </c>
      <c r="N221" s="364">
        <v>0.8</v>
      </c>
      <c r="O221" s="614"/>
      <c r="P221" s="614"/>
      <c r="Q221" s="614"/>
      <c r="R221" s="614"/>
      <c r="S221" s="614"/>
      <c r="T221" s="614"/>
      <c r="U221" s="614"/>
      <c r="V221" s="614"/>
      <c r="W221" s="614"/>
      <c r="X221" s="614"/>
      <c r="Y221" s="614" t="s">
        <v>482</v>
      </c>
      <c r="Z221" s="614"/>
      <c r="AA221" s="614"/>
      <c r="AB221" s="614"/>
      <c r="AC221" s="614"/>
      <c r="AD221" s="614"/>
      <c r="AE221" s="614"/>
      <c r="AF221" s="614"/>
      <c r="AG221" s="614"/>
      <c r="AH221" s="614"/>
      <c r="AI221" s="614"/>
      <c r="AJ221" s="614"/>
      <c r="AK221" s="614"/>
      <c r="AL221" s="614"/>
      <c r="AM221" s="359"/>
      <c r="AN221" s="365">
        <f t="shared" si="5"/>
        <v>0</v>
      </c>
      <c r="AO221" s="366" t="str">
        <f t="shared" si="4"/>
        <v>Cobertura No Cumplida</v>
      </c>
    </row>
    <row r="222" spans="2:41" ht="174.75" customHeight="1">
      <c r="B222" s="369" t="s">
        <v>1365</v>
      </c>
      <c r="C222" s="362" t="s">
        <v>670</v>
      </c>
      <c r="D222" s="362">
        <v>280</v>
      </c>
      <c r="E222" s="363" t="s">
        <v>1366</v>
      </c>
      <c r="F222" s="336" t="s">
        <v>721</v>
      </c>
      <c r="G222" s="336" t="s">
        <v>722</v>
      </c>
      <c r="H222" s="336" t="s">
        <v>723</v>
      </c>
      <c r="I222" s="336" t="s">
        <v>654</v>
      </c>
      <c r="J222" s="364"/>
      <c r="K222" s="336"/>
      <c r="L222" s="336" t="s">
        <v>679</v>
      </c>
      <c r="M222" s="336" t="s">
        <v>493</v>
      </c>
      <c r="N222" s="364">
        <v>0.8</v>
      </c>
      <c r="O222" s="614"/>
      <c r="P222" s="614"/>
      <c r="Q222" s="614"/>
      <c r="R222" s="614"/>
      <c r="S222" s="614"/>
      <c r="T222" s="614"/>
      <c r="U222" s="614"/>
      <c r="V222" s="614"/>
      <c r="W222" s="614"/>
      <c r="X222" s="614"/>
      <c r="Y222" s="614"/>
      <c r="Z222" s="614"/>
      <c r="AA222" s="614"/>
      <c r="AB222" s="614"/>
      <c r="AC222" s="614" t="s">
        <v>482</v>
      </c>
      <c r="AD222" s="614"/>
      <c r="AE222" s="614"/>
      <c r="AF222" s="614"/>
      <c r="AG222" s="614"/>
      <c r="AH222" s="614"/>
      <c r="AI222" s="614"/>
      <c r="AJ222" s="614"/>
      <c r="AK222" s="614"/>
      <c r="AL222" s="614"/>
      <c r="AM222" s="359"/>
      <c r="AN222" s="365">
        <f t="shared" si="5"/>
        <v>0</v>
      </c>
      <c r="AO222" s="366" t="str">
        <f t="shared" si="4"/>
        <v>Cobertura No Cumplida</v>
      </c>
    </row>
    <row r="223" spans="2:41" ht="178.5" customHeight="1">
      <c r="B223" s="369" t="s">
        <v>724</v>
      </c>
      <c r="C223" s="362" t="s">
        <v>670</v>
      </c>
      <c r="D223" s="362">
        <v>280</v>
      </c>
      <c r="E223" s="363" t="s">
        <v>725</v>
      </c>
      <c r="F223" s="336" t="s">
        <v>726</v>
      </c>
      <c r="G223" s="336" t="s">
        <v>727</v>
      </c>
      <c r="H223" s="336" t="s">
        <v>728</v>
      </c>
      <c r="I223" s="336" t="s">
        <v>654</v>
      </c>
      <c r="J223" s="364"/>
      <c r="K223" s="336"/>
      <c r="L223" s="336" t="s">
        <v>679</v>
      </c>
      <c r="M223" s="336" t="s">
        <v>493</v>
      </c>
      <c r="N223" s="364">
        <v>0.8</v>
      </c>
      <c r="O223" s="614"/>
      <c r="P223" s="614"/>
      <c r="Q223" s="614"/>
      <c r="R223" s="614"/>
      <c r="S223" s="614"/>
      <c r="T223" s="614"/>
      <c r="U223" s="614"/>
      <c r="V223" s="614"/>
      <c r="W223" s="614"/>
      <c r="X223" s="614"/>
      <c r="Y223" s="614" t="s">
        <v>482</v>
      </c>
      <c r="Z223" s="614"/>
      <c r="AA223" s="614"/>
      <c r="AB223" s="614"/>
      <c r="AC223" s="614"/>
      <c r="AD223" s="614"/>
      <c r="AE223" s="614"/>
      <c r="AF223" s="614"/>
      <c r="AG223" s="614"/>
      <c r="AH223" s="614"/>
      <c r="AI223" s="614"/>
      <c r="AJ223" s="614"/>
      <c r="AK223" s="614"/>
      <c r="AL223" s="614"/>
      <c r="AM223" s="359"/>
      <c r="AN223" s="365">
        <f t="shared" si="5"/>
        <v>0</v>
      </c>
      <c r="AO223" s="366" t="str">
        <f t="shared" si="4"/>
        <v>Cobertura No Cumplida</v>
      </c>
    </row>
    <row r="224" spans="2:41" ht="171.75" customHeight="1">
      <c r="B224" s="372" t="s">
        <v>729</v>
      </c>
      <c r="C224" s="336" t="s">
        <v>1367</v>
      </c>
      <c r="D224" s="374">
        <v>50</v>
      </c>
      <c r="E224" s="363" t="s">
        <v>1368</v>
      </c>
      <c r="F224" s="336" t="s">
        <v>731</v>
      </c>
      <c r="G224" s="336" t="s">
        <v>732</v>
      </c>
      <c r="H224" s="336" t="s">
        <v>733</v>
      </c>
      <c r="I224" s="336" t="s">
        <v>654</v>
      </c>
      <c r="J224" s="364"/>
      <c r="K224" s="336"/>
      <c r="L224" s="336" t="s">
        <v>679</v>
      </c>
      <c r="M224" s="336" t="s">
        <v>493</v>
      </c>
      <c r="N224" s="364">
        <v>0.8</v>
      </c>
      <c r="O224" s="614"/>
      <c r="P224" s="614"/>
      <c r="Q224" s="614"/>
      <c r="R224" s="614"/>
      <c r="S224" s="614"/>
      <c r="T224" s="614"/>
      <c r="U224" s="614"/>
      <c r="V224" s="614"/>
      <c r="W224" s="614"/>
      <c r="X224" s="614"/>
      <c r="Y224" s="614"/>
      <c r="Z224" s="614"/>
      <c r="AA224" s="614"/>
      <c r="AB224" s="614"/>
      <c r="AC224" s="614"/>
      <c r="AD224" s="614"/>
      <c r="AE224" s="614" t="s">
        <v>482</v>
      </c>
      <c r="AF224" s="614"/>
      <c r="AG224" s="614"/>
      <c r="AH224" s="614"/>
      <c r="AI224" s="614"/>
      <c r="AJ224" s="614"/>
      <c r="AK224" s="614"/>
      <c r="AL224" s="614"/>
      <c r="AM224" s="359"/>
      <c r="AN224" s="365">
        <f t="shared" si="5"/>
        <v>0</v>
      </c>
      <c r="AO224" s="366" t="str">
        <f t="shared" si="4"/>
        <v>Cobertura No Cumplida</v>
      </c>
    </row>
    <row r="225" spans="2:41" ht="248.25" customHeight="1">
      <c r="B225" s="361" t="s">
        <v>734</v>
      </c>
      <c r="C225" s="336" t="s">
        <v>730</v>
      </c>
      <c r="D225" s="336">
        <v>10</v>
      </c>
      <c r="E225" s="375" t="s">
        <v>735</v>
      </c>
      <c r="F225" s="336" t="s">
        <v>736</v>
      </c>
      <c r="G225" s="336" t="s">
        <v>737</v>
      </c>
      <c r="H225" s="336" t="s">
        <v>738</v>
      </c>
      <c r="I225" s="336" t="s">
        <v>654</v>
      </c>
      <c r="J225" s="364"/>
      <c r="K225" s="336"/>
      <c r="L225" s="336" t="s">
        <v>679</v>
      </c>
      <c r="M225" s="336" t="s">
        <v>493</v>
      </c>
      <c r="N225" s="364">
        <v>0.8</v>
      </c>
      <c r="O225" s="614"/>
      <c r="P225" s="614"/>
      <c r="Q225" s="614"/>
      <c r="R225" s="614"/>
      <c r="S225" s="614"/>
      <c r="T225" s="614"/>
      <c r="U225" s="614"/>
      <c r="V225" s="614"/>
      <c r="W225" s="614" t="s">
        <v>482</v>
      </c>
      <c r="X225" s="614"/>
      <c r="Y225" s="614" t="s">
        <v>482</v>
      </c>
      <c r="Z225" s="614"/>
      <c r="AA225" s="614"/>
      <c r="AB225" s="614"/>
      <c r="AC225" s="614"/>
      <c r="AD225" s="614"/>
      <c r="AE225" s="614"/>
      <c r="AF225" s="614"/>
      <c r="AG225" s="614"/>
      <c r="AH225" s="614"/>
      <c r="AI225" s="614"/>
      <c r="AJ225" s="614"/>
      <c r="AK225" s="614"/>
      <c r="AL225" s="614"/>
      <c r="AM225" s="359"/>
      <c r="AN225" s="365">
        <f t="shared" si="5"/>
        <v>0</v>
      </c>
      <c r="AO225" s="366" t="str">
        <f t="shared" si="4"/>
        <v>Cobertura No Cumplida</v>
      </c>
    </row>
    <row r="226" spans="2:41" ht="124.5" customHeight="1">
      <c r="B226" s="361" t="s">
        <v>1369</v>
      </c>
      <c r="C226" s="362" t="s">
        <v>739</v>
      </c>
      <c r="D226" s="362">
        <v>15</v>
      </c>
      <c r="E226" s="363" t="s">
        <v>1370</v>
      </c>
      <c r="F226" s="367" t="s">
        <v>699</v>
      </c>
      <c r="G226" s="368" t="s">
        <v>1352</v>
      </c>
      <c r="H226" s="367" t="s">
        <v>1375</v>
      </c>
      <c r="I226" s="336" t="s">
        <v>654</v>
      </c>
      <c r="J226" s="374"/>
      <c r="K226" s="336"/>
      <c r="L226" s="336" t="s">
        <v>679</v>
      </c>
      <c r="M226" s="336" t="s">
        <v>493</v>
      </c>
      <c r="N226" s="364">
        <v>0.8</v>
      </c>
      <c r="O226" s="614"/>
      <c r="P226" s="614"/>
      <c r="Q226" s="614"/>
      <c r="R226" s="614"/>
      <c r="S226" s="614"/>
      <c r="T226" s="614"/>
      <c r="U226" s="614"/>
      <c r="V226" s="614"/>
      <c r="W226" s="614"/>
      <c r="X226" s="614"/>
      <c r="Y226" s="614"/>
      <c r="Z226" s="614"/>
      <c r="AA226" s="614" t="s">
        <v>482</v>
      </c>
      <c r="AB226" s="614"/>
      <c r="AC226" s="614"/>
      <c r="AD226" s="614"/>
      <c r="AE226" s="614"/>
      <c r="AF226" s="614"/>
      <c r="AG226" s="614"/>
      <c r="AH226" s="614"/>
      <c r="AI226" s="614"/>
      <c r="AJ226" s="614"/>
      <c r="AK226" s="614"/>
      <c r="AL226" s="614"/>
      <c r="AM226" s="376"/>
      <c r="AN226" s="365">
        <f t="shared" si="5"/>
        <v>0</v>
      </c>
      <c r="AO226" s="366" t="str">
        <f t="shared" si="4"/>
        <v>Cobertura No Cumplida</v>
      </c>
    </row>
    <row r="227" spans="2:41" ht="231.75" customHeight="1">
      <c r="B227" s="372" t="s">
        <v>742</v>
      </c>
      <c r="C227" s="362" t="s">
        <v>740</v>
      </c>
      <c r="D227" s="362">
        <v>5</v>
      </c>
      <c r="E227" s="363" t="s">
        <v>743</v>
      </c>
      <c r="F227" s="336" t="s">
        <v>744</v>
      </c>
      <c r="G227" s="362" t="s">
        <v>745</v>
      </c>
      <c r="H227" s="362" t="s">
        <v>746</v>
      </c>
      <c r="I227" s="336" t="s">
        <v>654</v>
      </c>
      <c r="J227" s="374"/>
      <c r="K227" s="336"/>
      <c r="L227" s="336" t="s">
        <v>679</v>
      </c>
      <c r="M227" s="336" t="s">
        <v>493</v>
      </c>
      <c r="N227" s="364">
        <v>1</v>
      </c>
      <c r="O227" s="614"/>
      <c r="P227" s="614"/>
      <c r="Q227" s="614"/>
      <c r="R227" s="614"/>
      <c r="S227" s="614"/>
      <c r="T227" s="614"/>
      <c r="U227" s="614"/>
      <c r="V227" s="614"/>
      <c r="W227" s="614"/>
      <c r="X227" s="614"/>
      <c r="Y227" s="614" t="s">
        <v>482</v>
      </c>
      <c r="Z227" s="614"/>
      <c r="AA227" s="614"/>
      <c r="AB227" s="614"/>
      <c r="AC227" s="614"/>
      <c r="AD227" s="614"/>
      <c r="AE227" s="614"/>
      <c r="AF227" s="614"/>
      <c r="AG227" s="614"/>
      <c r="AH227" s="614"/>
      <c r="AI227" s="614"/>
      <c r="AJ227" s="614"/>
      <c r="AK227" s="614"/>
      <c r="AL227" s="614"/>
      <c r="AM227" s="376"/>
      <c r="AN227" s="365">
        <f t="shared" si="5"/>
        <v>0</v>
      </c>
      <c r="AO227" s="366" t="str">
        <f t="shared" si="4"/>
        <v>Cobertura No Cumplida</v>
      </c>
    </row>
    <row r="228" spans="2:41" ht="336" customHeight="1">
      <c r="B228" s="372" t="s">
        <v>1371</v>
      </c>
      <c r="C228" s="362" t="s">
        <v>740</v>
      </c>
      <c r="D228" s="362">
        <v>5</v>
      </c>
      <c r="E228" s="363" t="s">
        <v>1376</v>
      </c>
      <c r="F228" s="336" t="s">
        <v>1372</v>
      </c>
      <c r="G228" s="336" t="s">
        <v>741</v>
      </c>
      <c r="H228" s="336" t="s">
        <v>715</v>
      </c>
      <c r="I228" s="336" t="s">
        <v>654</v>
      </c>
      <c r="J228" s="374"/>
      <c r="K228" s="336"/>
      <c r="L228" s="336" t="s">
        <v>679</v>
      </c>
      <c r="M228" s="336" t="s">
        <v>493</v>
      </c>
      <c r="N228" s="364">
        <v>1</v>
      </c>
      <c r="O228" s="614"/>
      <c r="P228" s="614"/>
      <c r="Q228" s="614"/>
      <c r="R228" s="614"/>
      <c r="S228" s="614"/>
      <c r="T228" s="614"/>
      <c r="U228" s="614"/>
      <c r="V228" s="614"/>
      <c r="W228" s="614"/>
      <c r="X228" s="614"/>
      <c r="Y228" s="614"/>
      <c r="Z228" s="614"/>
      <c r="AA228" s="614"/>
      <c r="AB228" s="614"/>
      <c r="AC228" s="614"/>
      <c r="AD228" s="614"/>
      <c r="AE228" s="614"/>
      <c r="AF228" s="614"/>
      <c r="AG228" s="614" t="s">
        <v>482</v>
      </c>
      <c r="AH228" s="614"/>
      <c r="AI228" s="614" t="s">
        <v>482</v>
      </c>
      <c r="AJ228" s="614"/>
      <c r="AK228" s="614" t="s">
        <v>482</v>
      </c>
      <c r="AL228" s="614"/>
      <c r="AM228" s="376"/>
      <c r="AN228" s="365">
        <f t="shared" si="5"/>
        <v>0</v>
      </c>
      <c r="AO228" s="366" t="str">
        <f t="shared" si="4"/>
        <v>Cobertura No Cumplida</v>
      </c>
    </row>
    <row r="229" spans="2:41" ht="186.75" customHeight="1" thickBot="1">
      <c r="B229" s="377" t="s">
        <v>757</v>
      </c>
      <c r="C229" s="378" t="s">
        <v>758</v>
      </c>
      <c r="D229" s="378">
        <v>40</v>
      </c>
      <c r="E229" s="379" t="s">
        <v>759</v>
      </c>
      <c r="F229" s="378" t="s">
        <v>760</v>
      </c>
      <c r="G229" s="378" t="s">
        <v>761</v>
      </c>
      <c r="H229" s="378" t="s">
        <v>762</v>
      </c>
      <c r="I229" s="380" t="s">
        <v>654</v>
      </c>
      <c r="J229" s="381"/>
      <c r="K229" s="382"/>
      <c r="L229" s="382" t="s">
        <v>679</v>
      </c>
      <c r="M229" s="382" t="s">
        <v>493</v>
      </c>
      <c r="N229" s="383">
        <v>0.8</v>
      </c>
      <c r="O229" s="559"/>
      <c r="P229" s="559"/>
      <c r="Q229" s="559"/>
      <c r="R229" s="559"/>
      <c r="S229" s="559"/>
      <c r="T229" s="559"/>
      <c r="U229" s="559"/>
      <c r="V229" s="559"/>
      <c r="W229" s="559"/>
      <c r="X229" s="559"/>
      <c r="Y229" s="559"/>
      <c r="Z229" s="559"/>
      <c r="AA229" s="559" t="s">
        <v>482</v>
      </c>
      <c r="AB229" s="559"/>
      <c r="AC229" s="559"/>
      <c r="AD229" s="559"/>
      <c r="AE229" s="559"/>
      <c r="AF229" s="559"/>
      <c r="AG229" s="559"/>
      <c r="AH229" s="559"/>
      <c r="AI229" s="559"/>
      <c r="AJ229" s="559"/>
      <c r="AK229" s="559"/>
      <c r="AL229" s="559"/>
      <c r="AM229" s="384"/>
      <c r="AN229" s="385">
        <f t="shared" si="5"/>
        <v>0</v>
      </c>
      <c r="AO229" s="386" t="str">
        <f t="shared" si="4"/>
        <v>Cobertura No Cumplida</v>
      </c>
    </row>
    <row r="230" spans="2:41" ht="75.75" customHeight="1" thickBot="1">
      <c r="B230" s="328"/>
      <c r="C230" s="328"/>
      <c r="D230" s="328"/>
      <c r="E230" s="547" t="s">
        <v>763</v>
      </c>
      <c r="F230" s="548"/>
      <c r="G230" s="551" t="s">
        <v>1377</v>
      </c>
      <c r="H230" s="551"/>
      <c r="I230" s="551"/>
      <c r="J230" s="551"/>
      <c r="K230" s="387">
        <f>COUNTIF(K202:K229,"Eficaz")</f>
        <v>0</v>
      </c>
      <c r="L230" s="388" t="str">
        <f>IFERROR((COUNTIF(K202:K229,"Eficaz")/(COUNTIF(K202:K229,"No Eficaz")+COUNTIF(K202:K229,"Eficaz"))),"")</f>
        <v/>
      </c>
      <c r="M230" s="560" t="s">
        <v>611</v>
      </c>
      <c r="N230" s="561"/>
      <c r="O230" s="562">
        <f>COUNTIF(O202:P229,"P")+COUNTIF(O202:P229,"I")+COUNTIF(O202:P229,"NC")</f>
        <v>1</v>
      </c>
      <c r="P230" s="542"/>
      <c r="Q230" s="541">
        <f>COUNTIF(Q202:R229,"P")+COUNTIF(Q202:R229,"I")+COUNTIF(Q202:R229,"NC")</f>
        <v>1</v>
      </c>
      <c r="R230" s="542"/>
      <c r="S230" s="541">
        <f>COUNTIF(S202:T229,"P")+COUNTIF(S202:T229,"I")+COUNTIF(S202:T229,"NC")</f>
        <v>4</v>
      </c>
      <c r="T230" s="542"/>
      <c r="U230" s="541">
        <f>COUNTIF(U202:V229,"P")+COUNTIF(U202:V229,"I")+COUNTIF(U202:V229,"NC")</f>
        <v>6</v>
      </c>
      <c r="V230" s="542"/>
      <c r="W230" s="541">
        <f>COUNTIF(W202:X229,"P")+COUNTIF(W202:X229,"I")+COUNTIF(W202:X229,"NC")</f>
        <v>8</v>
      </c>
      <c r="X230" s="542"/>
      <c r="Y230" s="541">
        <f>COUNTIF(Y202:Z229,"P")+COUNTIF(Y202:Z229,"I")+COUNTIF(Y202:Z229,"NC")</f>
        <v>7</v>
      </c>
      <c r="Z230" s="542"/>
      <c r="AA230" s="541">
        <f>COUNTIF(AA202:AB229,"P")+COUNTIF(AA202:AB229,"I")+COUNTIF(AA202:AB229,"NC")</f>
        <v>5</v>
      </c>
      <c r="AB230" s="542"/>
      <c r="AC230" s="541">
        <f>COUNTIF(AC202:AD229,"P")+COUNTIF(AC202:AD229,"I")+COUNTIF(AC202:AD229,"NC")</f>
        <v>6</v>
      </c>
      <c r="AD230" s="542"/>
      <c r="AE230" s="541">
        <f>COUNTIF(AE202:AF229,"P")+COUNTIF(AE202:AF229,"I")+COUNTIF(AE202:AF229,"NC")</f>
        <v>2</v>
      </c>
      <c r="AF230" s="542"/>
      <c r="AG230" s="541">
        <f>COUNTIF(AG202:AH229,"P")+COUNTIF(AG202:AH229,"I")+COUNTIF(AG202:AH229,"NC")</f>
        <v>3</v>
      </c>
      <c r="AH230" s="542"/>
      <c r="AI230" s="541">
        <f>COUNTIF(AI202:AJ229,"P")+COUNTIF(AI202:AJ229,"I")+COUNTIF(AI202:AJ229,"NC")</f>
        <v>4</v>
      </c>
      <c r="AJ230" s="542"/>
      <c r="AK230" s="541">
        <f>COUNTIF(AK202:AL229,"P")+COUNTIF(AK202:AL229,"I")+COUNTIF(AK202:AL229,"NC")</f>
        <v>2</v>
      </c>
      <c r="AL230" s="772"/>
      <c r="AM230" s="389">
        <f>SUM(O230:AL230)</f>
        <v>49</v>
      </c>
      <c r="AN230" s="390">
        <f>IFERROR((AVERAGE(AN202:AN229)),"")</f>
        <v>0.10320512820512821</v>
      </c>
      <c r="AO230" s="391" t="str">
        <f>IF(AN230&gt;=85%,"Cobertura Cumplida del Programa","Cobertura No cumplida del Programa")</f>
        <v>Cobertura No cumplida del Programa</v>
      </c>
    </row>
    <row r="231" spans="2:41" ht="75.75" customHeight="1" thickBot="1">
      <c r="B231" s="328"/>
      <c r="C231" s="328"/>
      <c r="D231" s="328"/>
      <c r="E231" s="549"/>
      <c r="F231" s="550"/>
      <c r="G231" s="552"/>
      <c r="H231" s="552"/>
      <c r="I231" s="552"/>
      <c r="J231" s="552"/>
      <c r="K231" s="392">
        <f>COUNTIF(K202:K229,"No Eficaz")+COUNTIF(K202:K229,"Eficaz")</f>
        <v>0</v>
      </c>
      <c r="L231" s="393" t="str">
        <f>IF(L230&gt;=0.8,"Eficaz","No Eficaz")</f>
        <v>Eficaz</v>
      </c>
      <c r="M231" s="553" t="s">
        <v>612</v>
      </c>
      <c r="N231" s="554"/>
      <c r="O231" s="555">
        <f>COUNTIF(O202:P229,"I")</f>
        <v>0</v>
      </c>
      <c r="P231" s="556"/>
      <c r="Q231" s="557">
        <f>COUNTIF(Q202:R229,"I")</f>
        <v>0</v>
      </c>
      <c r="R231" s="556"/>
      <c r="S231" s="557">
        <f>COUNTIF(S202:T229,"I")</f>
        <v>0</v>
      </c>
      <c r="T231" s="556"/>
      <c r="U231" s="557">
        <f>COUNTIF(U202:V229,"I")</f>
        <v>0</v>
      </c>
      <c r="V231" s="556"/>
      <c r="W231" s="557">
        <f>COUNTIF(W202:X229,"I")</f>
        <v>0</v>
      </c>
      <c r="X231" s="556"/>
      <c r="Y231" s="557">
        <f>COUNTIF(Y202:Z229,"I")</f>
        <v>0</v>
      </c>
      <c r="Z231" s="556"/>
      <c r="AA231" s="557">
        <f>COUNTIF(AA202:AB229,"I")</f>
        <v>0</v>
      </c>
      <c r="AB231" s="556"/>
      <c r="AC231" s="557">
        <f>COUNTIF(AC202:AD229,"I")</f>
        <v>0</v>
      </c>
      <c r="AD231" s="556"/>
      <c r="AE231" s="557">
        <f>COUNTIF(AE202:AF229,"I")</f>
        <v>0</v>
      </c>
      <c r="AF231" s="556"/>
      <c r="AG231" s="557">
        <f>COUNTIF(AG202:AH229,"I")</f>
        <v>0</v>
      </c>
      <c r="AH231" s="556"/>
      <c r="AI231" s="557">
        <f>COUNTIF(AI202:AJ229,"I")</f>
        <v>0</v>
      </c>
      <c r="AJ231" s="556"/>
      <c r="AK231" s="557">
        <f>COUNTIF(AK202:AL229,"I")</f>
        <v>0</v>
      </c>
      <c r="AL231" s="558"/>
      <c r="AM231" s="389">
        <f>SUM(O231:AL231)</f>
        <v>0</v>
      </c>
      <c r="AN231" s="394"/>
      <c r="AO231" s="395"/>
    </row>
    <row r="232" spans="2:41" ht="75.75" customHeight="1" thickBot="1">
      <c r="B232" s="328"/>
      <c r="C232" s="328"/>
      <c r="D232" s="328"/>
      <c r="E232" s="526" t="s">
        <v>1373</v>
      </c>
      <c r="F232" s="527"/>
      <c r="G232" s="527"/>
      <c r="H232" s="527"/>
      <c r="I232" s="527"/>
      <c r="J232" s="527"/>
      <c r="K232" s="528" t="s">
        <v>1378</v>
      </c>
      <c r="L232" s="528"/>
      <c r="M232" s="528"/>
      <c r="N232" s="528"/>
      <c r="O232" s="529" t="str">
        <f>IFERROR((ABS(O230/O231)),"")</f>
        <v/>
      </c>
      <c r="P232" s="530"/>
      <c r="Q232" s="529" t="str">
        <f>IFERROR((ABS(Q230/Q231)),"")</f>
        <v/>
      </c>
      <c r="R232" s="530"/>
      <c r="S232" s="529" t="str">
        <f>IFERROR((ABS(S230/S231)),"")</f>
        <v/>
      </c>
      <c r="T232" s="530"/>
      <c r="U232" s="529" t="str">
        <f>IFERROR((ABS(U230/U231)),"")</f>
        <v/>
      </c>
      <c r="V232" s="530"/>
      <c r="W232" s="529" t="str">
        <f>IFERROR((ABS(W230/W231)),"")</f>
        <v/>
      </c>
      <c r="X232" s="530"/>
      <c r="Y232" s="529" t="str">
        <f>IFERROR((ABS(Y230/Y231)),"")</f>
        <v/>
      </c>
      <c r="Z232" s="530"/>
      <c r="AA232" s="529" t="str">
        <f>IFERROR((ABS(AA230/AA231)),"")</f>
        <v/>
      </c>
      <c r="AB232" s="530"/>
      <c r="AC232" s="529" t="str">
        <f>IFERROR((ABS(AC230/AC231)),"")</f>
        <v/>
      </c>
      <c r="AD232" s="530"/>
      <c r="AE232" s="529" t="str">
        <f>IFERROR((ABS(AE230/AE231)),"")</f>
        <v/>
      </c>
      <c r="AF232" s="530"/>
      <c r="AG232" s="529" t="str">
        <f>IFERROR((ABS(AG230/AG231)),"")</f>
        <v/>
      </c>
      <c r="AH232" s="530"/>
      <c r="AI232" s="529" t="str">
        <f>IFERROR((ABS(AI230/AI231)),"")</f>
        <v/>
      </c>
      <c r="AJ232" s="530"/>
      <c r="AK232" s="529" t="str">
        <f>IFERROR((ABS(AK230/AK231)),"")</f>
        <v/>
      </c>
      <c r="AL232" s="530"/>
      <c r="AM232" s="396" t="str">
        <f>IFERROR((AM230/AM231),"")</f>
        <v/>
      </c>
      <c r="AN232" s="397" t="str">
        <f>IF(AM232&gt;=90%,"Meta Cumplida","Meta No Cumplida")</f>
        <v>Meta Cumplida</v>
      </c>
      <c r="AO232" s="398"/>
    </row>
  </sheetData>
  <mergeCells count="2594">
    <mergeCell ref="C5:H11"/>
    <mergeCell ref="X38:Y38"/>
    <mergeCell ref="Z38:AA38"/>
    <mergeCell ref="AB38:AC38"/>
    <mergeCell ref="AD38:AE38"/>
    <mergeCell ref="AF38:AG38"/>
    <mergeCell ref="N37:O37"/>
    <mergeCell ref="P37:Q37"/>
    <mergeCell ref="R37:S37"/>
    <mergeCell ref="T37:U37"/>
    <mergeCell ref="J37:K37"/>
    <mergeCell ref="L37:M37"/>
    <mergeCell ref="R36:S36"/>
    <mergeCell ref="T36:U36"/>
    <mergeCell ref="N36:O36"/>
    <mergeCell ref="J31:K31"/>
    <mergeCell ref="L31:M31"/>
    <mergeCell ref="R34:S34"/>
    <mergeCell ref="T34:U34"/>
    <mergeCell ref="V34:W34"/>
    <mergeCell ref="X34:Y34"/>
    <mergeCell ref="Z34:AA34"/>
    <mergeCell ref="P36:Q36"/>
    <mergeCell ref="T31:U31"/>
    <mergeCell ref="V31:W31"/>
    <mergeCell ref="X31:Y31"/>
    <mergeCell ref="V38:W38"/>
    <mergeCell ref="R32:S32"/>
    <mergeCell ref="T32:U32"/>
    <mergeCell ref="V32:W32"/>
    <mergeCell ref="L38:M38"/>
    <mergeCell ref="B17:E19"/>
    <mergeCell ref="H32:H45"/>
    <mergeCell ref="X32:Y32"/>
    <mergeCell ref="Z32:AA32"/>
    <mergeCell ref="J34:K34"/>
    <mergeCell ref="L34:M34"/>
    <mergeCell ref="N34:O34"/>
    <mergeCell ref="P34:Q34"/>
    <mergeCell ref="N38:O38"/>
    <mergeCell ref="P38:Q38"/>
    <mergeCell ref="R38:S38"/>
    <mergeCell ref="T38:U38"/>
    <mergeCell ref="L41:M41"/>
    <mergeCell ref="AF31:AG31"/>
    <mergeCell ref="AB33:AC33"/>
    <mergeCell ref="AF32:AG32"/>
    <mergeCell ref="J32:K32"/>
    <mergeCell ref="N32:O32"/>
    <mergeCell ref="J36:K36"/>
    <mergeCell ref="L36:M36"/>
    <mergeCell ref="L32:M32"/>
    <mergeCell ref="AF34:AG34"/>
    <mergeCell ref="J33:K33"/>
    <mergeCell ref="L33:M33"/>
    <mergeCell ref="V33:W33"/>
    <mergeCell ref="X33:Y33"/>
    <mergeCell ref="Z33:AA33"/>
    <mergeCell ref="AB35:AC35"/>
    <mergeCell ref="AD35:AE35"/>
    <mergeCell ref="J38:K38"/>
    <mergeCell ref="X44:Y44"/>
    <mergeCell ref="Z44:AA44"/>
    <mergeCell ref="AB44:AC44"/>
    <mergeCell ref="F47:G47"/>
    <mergeCell ref="AF45:AG45"/>
    <mergeCell ref="J46:K46"/>
    <mergeCell ref="L46:M46"/>
    <mergeCell ref="N46:O46"/>
    <mergeCell ref="P46:Q46"/>
    <mergeCell ref="R46:S46"/>
    <mergeCell ref="J47:K47"/>
    <mergeCell ref="L47:M47"/>
    <mergeCell ref="X42:Y42"/>
    <mergeCell ref="Z42:AA42"/>
    <mergeCell ref="AB42:AC42"/>
    <mergeCell ref="AD42:AE42"/>
    <mergeCell ref="AF42:AG42"/>
    <mergeCell ref="AB43:AC43"/>
    <mergeCell ref="AD43:AE43"/>
    <mergeCell ref="AF43:AG43"/>
    <mergeCell ref="X46:Y46"/>
    <mergeCell ref="AB46:AC46"/>
    <mergeCell ref="AD46:AE46"/>
    <mergeCell ref="AF46:AG46"/>
    <mergeCell ref="T42:U42"/>
    <mergeCell ref="V42:W42"/>
    <mergeCell ref="AF47:AG47"/>
    <mergeCell ref="F42:G42"/>
    <mergeCell ref="F43:G43"/>
    <mergeCell ref="F44:G44"/>
    <mergeCell ref="F46:G46"/>
    <mergeCell ref="Z46:AA46"/>
    <mergeCell ref="J42:K42"/>
    <mergeCell ref="L42:M42"/>
    <mergeCell ref="N42:O42"/>
    <mergeCell ref="N56:O56"/>
    <mergeCell ref="P56:Q56"/>
    <mergeCell ref="R56:S56"/>
    <mergeCell ref="T56:U56"/>
    <mergeCell ref="V56:W56"/>
    <mergeCell ref="AF53:AG53"/>
    <mergeCell ref="X56:Y56"/>
    <mergeCell ref="Z56:AA56"/>
    <mergeCell ref="AD55:AE55"/>
    <mergeCell ref="AF55:AG55"/>
    <mergeCell ref="V51:W51"/>
    <mergeCell ref="X51:Y51"/>
    <mergeCell ref="J51:K51"/>
    <mergeCell ref="L51:M51"/>
    <mergeCell ref="N51:O51"/>
    <mergeCell ref="P51:Q51"/>
    <mergeCell ref="R51:S51"/>
    <mergeCell ref="AB53:AC53"/>
    <mergeCell ref="AD53:AE53"/>
    <mergeCell ref="T51:U51"/>
    <mergeCell ref="J55:K55"/>
    <mergeCell ref="L55:M55"/>
    <mergeCell ref="N55:O55"/>
    <mergeCell ref="P52:Q52"/>
    <mergeCell ref="R52:S52"/>
    <mergeCell ref="T52:U52"/>
    <mergeCell ref="V52:W52"/>
    <mergeCell ref="X52:Y52"/>
    <mergeCell ref="AF51:AG51"/>
    <mergeCell ref="N54:O54"/>
    <mergeCell ref="P54:Q54"/>
    <mergeCell ref="R54:S54"/>
    <mergeCell ref="N47:O47"/>
    <mergeCell ref="P47:Q47"/>
    <mergeCell ref="R47:S47"/>
    <mergeCell ref="T47:U47"/>
    <mergeCell ref="V47:W47"/>
    <mergeCell ref="X47:Y47"/>
    <mergeCell ref="Z47:AA47"/>
    <mergeCell ref="AB47:AC47"/>
    <mergeCell ref="AD47:AE47"/>
    <mergeCell ref="T46:U46"/>
    <mergeCell ref="V46:W46"/>
    <mergeCell ref="Z48:AA48"/>
    <mergeCell ref="AB48:AC48"/>
    <mergeCell ref="AD48:AE48"/>
    <mergeCell ref="J49:K49"/>
    <mergeCell ref="AB45:AC45"/>
    <mergeCell ref="AD45:AE45"/>
    <mergeCell ref="V45:W45"/>
    <mergeCell ref="X45:Y45"/>
    <mergeCell ref="Z45:AA45"/>
    <mergeCell ref="F41:G41"/>
    <mergeCell ref="B32:B45"/>
    <mergeCell ref="C32:C45"/>
    <mergeCell ref="D32:D45"/>
    <mergeCell ref="J45:K45"/>
    <mergeCell ref="F45:G45"/>
    <mergeCell ref="E32:E45"/>
    <mergeCell ref="AD41:AE41"/>
    <mergeCell ref="V37:W37"/>
    <mergeCell ref="X37:Y37"/>
    <mergeCell ref="Z37:AA37"/>
    <mergeCell ref="N33:O33"/>
    <mergeCell ref="P33:Q33"/>
    <mergeCell ref="R33:S33"/>
    <mergeCell ref="T33:U33"/>
    <mergeCell ref="I32:I45"/>
    <mergeCell ref="P32:Q32"/>
    <mergeCell ref="AD33:AE33"/>
    <mergeCell ref="AB32:AC32"/>
    <mergeCell ref="AD32:AE32"/>
    <mergeCell ref="T44:U44"/>
    <mergeCell ref="V44:W44"/>
    <mergeCell ref="P42:Q42"/>
    <mergeCell ref="R42:S42"/>
    <mergeCell ref="J44:K44"/>
    <mergeCell ref="L44:M44"/>
    <mergeCell ref="N44:O44"/>
    <mergeCell ref="P44:Q44"/>
    <mergeCell ref="R44:S44"/>
    <mergeCell ref="J43:K43"/>
    <mergeCell ref="X43:Y43"/>
    <mergeCell ref="Z43:AA43"/>
    <mergeCell ref="AD44:AE44"/>
    <mergeCell ref="J39:K39"/>
    <mergeCell ref="N40:O40"/>
    <mergeCell ref="P40:Q40"/>
    <mergeCell ref="R40:S40"/>
    <mergeCell ref="T40:U40"/>
    <mergeCell ref="N39:O39"/>
    <mergeCell ref="P39:Q39"/>
    <mergeCell ref="R39:S39"/>
    <mergeCell ref="T39:U39"/>
    <mergeCell ref="AD39:AE39"/>
    <mergeCell ref="AF39:AG39"/>
    <mergeCell ref="X40:Y40"/>
    <mergeCell ref="N41:O41"/>
    <mergeCell ref="P41:Q41"/>
    <mergeCell ref="R41:S41"/>
    <mergeCell ref="T41:U41"/>
    <mergeCell ref="L39:M39"/>
    <mergeCell ref="J40:K40"/>
    <mergeCell ref="L40:M40"/>
    <mergeCell ref="AF44:AG44"/>
    <mergeCell ref="L43:M43"/>
    <mergeCell ref="N43:O43"/>
    <mergeCell ref="P43:Q43"/>
    <mergeCell ref="R43:S43"/>
    <mergeCell ref="V62:W62"/>
    <mergeCell ref="X62:Y62"/>
    <mergeCell ref="Z62:AA62"/>
    <mergeCell ref="T65:U65"/>
    <mergeCell ref="J71:K71"/>
    <mergeCell ref="L71:M71"/>
    <mergeCell ref="N71:O71"/>
    <mergeCell ref="P71:Q71"/>
    <mergeCell ref="R71:S71"/>
    <mergeCell ref="T71:U71"/>
    <mergeCell ref="J70:K70"/>
    <mergeCell ref="AD72:AE72"/>
    <mergeCell ref="AF72:AG72"/>
    <mergeCell ref="J72:K72"/>
    <mergeCell ref="L72:M72"/>
    <mergeCell ref="N72:O72"/>
    <mergeCell ref="V41:W41"/>
    <mergeCell ref="X41:Y41"/>
    <mergeCell ref="Z41:AA41"/>
    <mergeCell ref="AB41:AC41"/>
    <mergeCell ref="N64:O64"/>
    <mergeCell ref="P64:Q64"/>
    <mergeCell ref="R64:S64"/>
    <mergeCell ref="T64:U64"/>
    <mergeCell ref="N62:O62"/>
    <mergeCell ref="P62:Q62"/>
    <mergeCell ref="R62:S62"/>
    <mergeCell ref="T62:U62"/>
    <mergeCell ref="J62:K62"/>
    <mergeCell ref="L62:M62"/>
    <mergeCell ref="J64:K64"/>
    <mergeCell ref="L64:M64"/>
    <mergeCell ref="J75:K75"/>
    <mergeCell ref="L75:M75"/>
    <mergeCell ref="V75:W75"/>
    <mergeCell ref="X75:Y75"/>
    <mergeCell ref="Z75:AA75"/>
    <mergeCell ref="AB75:AC75"/>
    <mergeCell ref="R76:S76"/>
    <mergeCell ref="T76:U76"/>
    <mergeCell ref="X77:Y77"/>
    <mergeCell ref="Z77:AA77"/>
    <mergeCell ref="AB77:AC77"/>
    <mergeCell ref="V70:W70"/>
    <mergeCell ref="X70:Y70"/>
    <mergeCell ref="Z70:AA70"/>
    <mergeCell ref="AB70:AC70"/>
    <mergeCell ref="AB72:AC72"/>
    <mergeCell ref="P72:Q72"/>
    <mergeCell ref="R72:S72"/>
    <mergeCell ref="T72:U72"/>
    <mergeCell ref="V72:W72"/>
    <mergeCell ref="X72:Y72"/>
    <mergeCell ref="Z72:AA72"/>
    <mergeCell ref="Z71:AA71"/>
    <mergeCell ref="AB71:AC71"/>
    <mergeCell ref="AB76:AC76"/>
    <mergeCell ref="X76:Y76"/>
    <mergeCell ref="Z76:AA76"/>
    <mergeCell ref="Z73:AA73"/>
    <mergeCell ref="F118:G118"/>
    <mergeCell ref="F119:G119"/>
    <mergeCell ref="F120:G120"/>
    <mergeCell ref="F121:G121"/>
    <mergeCell ref="F122:G122"/>
    <mergeCell ref="F123:G123"/>
    <mergeCell ref="F124:G124"/>
    <mergeCell ref="F125:G125"/>
    <mergeCell ref="F126:G126"/>
    <mergeCell ref="V87:W87"/>
    <mergeCell ref="X87:Y87"/>
    <mergeCell ref="Z87:AA87"/>
    <mergeCell ref="AB87:AC87"/>
    <mergeCell ref="V85:W85"/>
    <mergeCell ref="X85:Y85"/>
    <mergeCell ref="Z85:AA85"/>
    <mergeCell ref="AB85:AC85"/>
    <mergeCell ref="V88:W88"/>
    <mergeCell ref="X88:Y88"/>
    <mergeCell ref="Z88:AA88"/>
    <mergeCell ref="AB88:AC88"/>
    <mergeCell ref="N89:O89"/>
    <mergeCell ref="P89:Q89"/>
    <mergeCell ref="R89:S89"/>
    <mergeCell ref="T89:U89"/>
    <mergeCell ref="V95:W95"/>
    <mergeCell ref="X95:Y95"/>
    <mergeCell ref="J123:K123"/>
    <mergeCell ref="J119:K119"/>
    <mergeCell ref="J118:K118"/>
    <mergeCell ref="J102:K102"/>
    <mergeCell ref="J104:K104"/>
    <mergeCell ref="J114:K114"/>
    <mergeCell ref="J116:K116"/>
    <mergeCell ref="J124:K124"/>
    <mergeCell ref="J127:K127"/>
    <mergeCell ref="J126:K126"/>
    <mergeCell ref="J97:K97"/>
    <mergeCell ref="J103:K103"/>
    <mergeCell ref="J113:K113"/>
    <mergeCell ref="J128:K128"/>
    <mergeCell ref="J107:K107"/>
    <mergeCell ref="V120:W120"/>
    <mergeCell ref="X120:Y120"/>
    <mergeCell ref="Z120:AA120"/>
    <mergeCell ref="AB120:AC120"/>
    <mergeCell ref="V119:W119"/>
    <mergeCell ref="X119:Y119"/>
    <mergeCell ref="J121:K121"/>
    <mergeCell ref="L121:M121"/>
    <mergeCell ref="N121:O121"/>
    <mergeCell ref="P121:Q121"/>
    <mergeCell ref="R121:S121"/>
    <mergeCell ref="T121:U121"/>
    <mergeCell ref="V121:W121"/>
    <mergeCell ref="X121:Y121"/>
    <mergeCell ref="Z121:AA121"/>
    <mergeCell ref="V101:W101"/>
    <mergeCell ref="X101:Y101"/>
    <mergeCell ref="Z101:AA101"/>
    <mergeCell ref="AB101:AC101"/>
    <mergeCell ref="J125:K125"/>
    <mergeCell ref="V110:W110"/>
    <mergeCell ref="X110:Y110"/>
    <mergeCell ref="Z82:AA82"/>
    <mergeCell ref="AB82:AC82"/>
    <mergeCell ref="J88:K88"/>
    <mergeCell ref="L88:M88"/>
    <mergeCell ref="N88:O88"/>
    <mergeCell ref="P88:Q88"/>
    <mergeCell ref="R88:S88"/>
    <mergeCell ref="T88:U88"/>
    <mergeCell ref="J95:K95"/>
    <mergeCell ref="L95:M95"/>
    <mergeCell ref="V83:W83"/>
    <mergeCell ref="X83:Y83"/>
    <mergeCell ref="Z83:AA83"/>
    <mergeCell ref="AB83:AC83"/>
    <mergeCell ref="N83:O83"/>
    <mergeCell ref="P83:Q83"/>
    <mergeCell ref="R83:S83"/>
    <mergeCell ref="T83:U83"/>
    <mergeCell ref="J87:K87"/>
    <mergeCell ref="L87:M87"/>
    <mergeCell ref="N87:O87"/>
    <mergeCell ref="P87:Q87"/>
    <mergeCell ref="R87:S87"/>
    <mergeCell ref="T87:U87"/>
    <mergeCell ref="V91:W91"/>
    <mergeCell ref="X91:Y91"/>
    <mergeCell ref="Z91:AA91"/>
    <mergeCell ref="AB91:AC91"/>
    <mergeCell ref="J92:K92"/>
    <mergeCell ref="L92:M92"/>
    <mergeCell ref="P66:Q66"/>
    <mergeCell ref="V64:W64"/>
    <mergeCell ref="X64:Y64"/>
    <mergeCell ref="Z64:AA64"/>
    <mergeCell ref="AB64:AC64"/>
    <mergeCell ref="AD64:AE64"/>
    <mergeCell ref="AF64:AG64"/>
    <mergeCell ref="AD70:AE70"/>
    <mergeCell ref="AF70:AG70"/>
    <mergeCell ref="AB68:AC68"/>
    <mergeCell ref="AD68:AE68"/>
    <mergeCell ref="AF68:AG68"/>
    <mergeCell ref="AB69:AC69"/>
    <mergeCell ref="AD69:AE69"/>
    <mergeCell ref="AF69:AG69"/>
    <mergeCell ref="V71:W71"/>
    <mergeCell ref="X71:Y71"/>
    <mergeCell ref="V69:W69"/>
    <mergeCell ref="X69:Y69"/>
    <mergeCell ref="Z69:AA69"/>
    <mergeCell ref="Z67:AA67"/>
    <mergeCell ref="AB67:AC67"/>
    <mergeCell ref="AD75:AE75"/>
    <mergeCell ref="AF75:AG75"/>
    <mergeCell ref="V74:W74"/>
    <mergeCell ref="X74:Y74"/>
    <mergeCell ref="Z74:AA74"/>
    <mergeCell ref="AB74:AC74"/>
    <mergeCell ref="AD74:AE74"/>
    <mergeCell ref="AF74:AG74"/>
    <mergeCell ref="J73:K73"/>
    <mergeCell ref="L73:M73"/>
    <mergeCell ref="N73:O73"/>
    <mergeCell ref="P73:Q73"/>
    <mergeCell ref="R73:S73"/>
    <mergeCell ref="T73:U73"/>
    <mergeCell ref="J78:K78"/>
    <mergeCell ref="L78:M78"/>
    <mergeCell ref="N78:O78"/>
    <mergeCell ref="P78:Q78"/>
    <mergeCell ref="R78:S78"/>
    <mergeCell ref="T78:U78"/>
    <mergeCell ref="J77:K77"/>
    <mergeCell ref="L77:M77"/>
    <mergeCell ref="N77:O77"/>
    <mergeCell ref="P77:Q77"/>
    <mergeCell ref="R77:S77"/>
    <mergeCell ref="T77:U77"/>
    <mergeCell ref="AD76:AE76"/>
    <mergeCell ref="AF76:AG76"/>
    <mergeCell ref="J76:K76"/>
    <mergeCell ref="L76:M76"/>
    <mergeCell ref="N76:O76"/>
    <mergeCell ref="P76:Q76"/>
    <mergeCell ref="Z80:AA80"/>
    <mergeCell ref="AB80:AC80"/>
    <mergeCell ref="AD80:AE80"/>
    <mergeCell ref="AF80:AG80"/>
    <mergeCell ref="J80:K80"/>
    <mergeCell ref="L80:M80"/>
    <mergeCell ref="N80:O80"/>
    <mergeCell ref="P80:Q80"/>
    <mergeCell ref="R80:S80"/>
    <mergeCell ref="T80:U80"/>
    <mergeCell ref="J79:K79"/>
    <mergeCell ref="L79:M79"/>
    <mergeCell ref="N79:O79"/>
    <mergeCell ref="P79:Q79"/>
    <mergeCell ref="R79:S79"/>
    <mergeCell ref="T79:U79"/>
    <mergeCell ref="AD79:AE79"/>
    <mergeCell ref="AF79:AG79"/>
    <mergeCell ref="AD77:AE77"/>
    <mergeCell ref="AF77:AG77"/>
    <mergeCell ref="V79:W79"/>
    <mergeCell ref="X79:Y79"/>
    <mergeCell ref="Z79:AA79"/>
    <mergeCell ref="AB79:AC79"/>
    <mergeCell ref="V78:W78"/>
    <mergeCell ref="X78:Y78"/>
    <mergeCell ref="Z78:AA78"/>
    <mergeCell ref="AB78:AC78"/>
    <mergeCell ref="V77:W77"/>
    <mergeCell ref="AF82:AG82"/>
    <mergeCell ref="J82:K82"/>
    <mergeCell ref="L82:M82"/>
    <mergeCell ref="N82:O82"/>
    <mergeCell ref="P82:Q82"/>
    <mergeCell ref="R82:S82"/>
    <mergeCell ref="T82:U82"/>
    <mergeCell ref="V81:W81"/>
    <mergeCell ref="X81:Y81"/>
    <mergeCell ref="Z81:AA81"/>
    <mergeCell ref="AB81:AC81"/>
    <mergeCell ref="AD81:AE81"/>
    <mergeCell ref="AF81:AG81"/>
    <mergeCell ref="J81:K81"/>
    <mergeCell ref="L81:M81"/>
    <mergeCell ref="N81:O81"/>
    <mergeCell ref="P81:Q81"/>
    <mergeCell ref="R81:S81"/>
    <mergeCell ref="T81:U81"/>
    <mergeCell ref="AD82:AE82"/>
    <mergeCell ref="V80:W80"/>
    <mergeCell ref="AD85:AE85"/>
    <mergeCell ref="AF85:AG85"/>
    <mergeCell ref="J85:K85"/>
    <mergeCell ref="L85:M85"/>
    <mergeCell ref="N85:O85"/>
    <mergeCell ref="P85:Q85"/>
    <mergeCell ref="R85:S85"/>
    <mergeCell ref="T85:U85"/>
    <mergeCell ref="AD84:AE84"/>
    <mergeCell ref="AF84:AG84"/>
    <mergeCell ref="J84:K84"/>
    <mergeCell ref="L84:M84"/>
    <mergeCell ref="N84:O84"/>
    <mergeCell ref="P84:Q84"/>
    <mergeCell ref="R84:S84"/>
    <mergeCell ref="T84:U84"/>
    <mergeCell ref="J83:K83"/>
    <mergeCell ref="AD83:AE83"/>
    <mergeCell ref="AF83:AG83"/>
    <mergeCell ref="L83:M83"/>
    <mergeCell ref="V84:W84"/>
    <mergeCell ref="X84:Y84"/>
    <mergeCell ref="AB84:AC84"/>
    <mergeCell ref="AD91:AE91"/>
    <mergeCell ref="AF91:AG91"/>
    <mergeCell ref="J91:K91"/>
    <mergeCell ref="L91:M91"/>
    <mergeCell ref="N91:O91"/>
    <mergeCell ref="P91:Q91"/>
    <mergeCell ref="R91:S91"/>
    <mergeCell ref="T91:U91"/>
    <mergeCell ref="V89:W89"/>
    <mergeCell ref="X89:Y89"/>
    <mergeCell ref="Z89:AA89"/>
    <mergeCell ref="J89:K89"/>
    <mergeCell ref="L89:M89"/>
    <mergeCell ref="AF88:AG88"/>
    <mergeCell ref="AB89:AC89"/>
    <mergeCell ref="AD89:AE89"/>
    <mergeCell ref="AF89:AG89"/>
    <mergeCell ref="X90:Y90"/>
    <mergeCell ref="Z90:AA90"/>
    <mergeCell ref="AD88:AE88"/>
    <mergeCell ref="Z110:AA110"/>
    <mergeCell ref="AB110:AC110"/>
    <mergeCell ref="AF111:AG111"/>
    <mergeCell ref="N92:O92"/>
    <mergeCell ref="P92:Q92"/>
    <mergeCell ref="R92:S92"/>
    <mergeCell ref="T92:U92"/>
    <mergeCell ref="AB93:AC93"/>
    <mergeCell ref="AD93:AE93"/>
    <mergeCell ref="AF93:AG93"/>
    <mergeCell ref="J94:K94"/>
    <mergeCell ref="L94:M94"/>
    <mergeCell ref="N94:O94"/>
    <mergeCell ref="P94:Q94"/>
    <mergeCell ref="R94:S94"/>
    <mergeCell ref="T94:U94"/>
    <mergeCell ref="V94:W94"/>
    <mergeCell ref="Z94:AA94"/>
    <mergeCell ref="AB94:AC94"/>
    <mergeCell ref="AD94:AE94"/>
    <mergeCell ref="AF94:AG94"/>
    <mergeCell ref="J93:K93"/>
    <mergeCell ref="L93:M93"/>
    <mergeCell ref="J108:K108"/>
    <mergeCell ref="J111:K111"/>
    <mergeCell ref="Z100:AA100"/>
    <mergeCell ref="AB100:AC100"/>
    <mergeCell ref="AD100:AE100"/>
    <mergeCell ref="AF100:AG100"/>
    <mergeCell ref="Z95:AA95"/>
    <mergeCell ref="AB95:AC95"/>
    <mergeCell ref="AD95:AE95"/>
    <mergeCell ref="AD122:AE122"/>
    <mergeCell ref="AF122:AG122"/>
    <mergeCell ref="AD116:AE116"/>
    <mergeCell ref="Z114:AA114"/>
    <mergeCell ref="AB114:AC114"/>
    <mergeCell ref="L113:M113"/>
    <mergeCell ref="N113:O113"/>
    <mergeCell ref="P113:Q113"/>
    <mergeCell ref="R113:S113"/>
    <mergeCell ref="T113:U113"/>
    <mergeCell ref="V113:W113"/>
    <mergeCell ref="X113:Y113"/>
    <mergeCell ref="Z113:AA113"/>
    <mergeCell ref="AD101:AE101"/>
    <mergeCell ref="AF101:AG101"/>
    <mergeCell ref="J101:K101"/>
    <mergeCell ref="L101:M101"/>
    <mergeCell ref="N101:O101"/>
    <mergeCell ref="P101:Q101"/>
    <mergeCell ref="R101:S101"/>
    <mergeCell ref="T101:U101"/>
    <mergeCell ref="J120:K120"/>
    <mergeCell ref="L120:M120"/>
    <mergeCell ref="N120:O120"/>
    <mergeCell ref="P120:Q120"/>
    <mergeCell ref="R120:S120"/>
    <mergeCell ref="T120:U120"/>
    <mergeCell ref="X102:Y102"/>
    <mergeCell ref="N111:O111"/>
    <mergeCell ref="P111:Q111"/>
    <mergeCell ref="R111:S111"/>
    <mergeCell ref="T111:U111"/>
    <mergeCell ref="AF95:AG95"/>
    <mergeCell ref="Z102:AA102"/>
    <mergeCell ref="AB102:AC102"/>
    <mergeCell ref="AD114:AE114"/>
    <mergeCell ref="AF114:AG114"/>
    <mergeCell ref="AF116:AG116"/>
    <mergeCell ref="AD105:AE105"/>
    <mergeCell ref="AD99:AE99"/>
    <mergeCell ref="AF99:AG99"/>
    <mergeCell ref="AD108:AE108"/>
    <mergeCell ref="AF108:AG108"/>
    <mergeCell ref="AD115:AE115"/>
    <mergeCell ref="AF115:AG115"/>
    <mergeCell ref="AD113:AE113"/>
    <mergeCell ref="AF113:AG113"/>
    <mergeCell ref="AD111:AE111"/>
    <mergeCell ref="Z96:AA96"/>
    <mergeCell ref="AB96:AC96"/>
    <mergeCell ref="AD96:AE96"/>
    <mergeCell ref="AF96:AG96"/>
    <mergeCell ref="AD98:AE98"/>
    <mergeCell ref="AF98:AG98"/>
    <mergeCell ref="AF109:AG109"/>
    <mergeCell ref="Z108:AA108"/>
    <mergeCell ref="AB108:AC108"/>
    <mergeCell ref="AD109:AE109"/>
    <mergeCell ref="AD104:AE104"/>
    <mergeCell ref="AF104:AG104"/>
    <mergeCell ref="AB112:AC112"/>
    <mergeCell ref="AD110:AE110"/>
    <mergeCell ref="AF110:AG110"/>
    <mergeCell ref="AB107:AC107"/>
    <mergeCell ref="AD130:AE130"/>
    <mergeCell ref="AF130:AG130"/>
    <mergeCell ref="L130:M130"/>
    <mergeCell ref="J130:K130"/>
    <mergeCell ref="R130:S130"/>
    <mergeCell ref="AD129:AE129"/>
    <mergeCell ref="AF129:AG129"/>
    <mergeCell ref="V130:W130"/>
    <mergeCell ref="X130:Y130"/>
    <mergeCell ref="N130:O130"/>
    <mergeCell ref="P130:Q130"/>
    <mergeCell ref="Z130:AA130"/>
    <mergeCell ref="AB130:AC130"/>
    <mergeCell ref="T130:U130"/>
    <mergeCell ref="V129:W129"/>
    <mergeCell ref="X129:Y129"/>
    <mergeCell ref="Z129:AA129"/>
    <mergeCell ref="AB129:AC129"/>
    <mergeCell ref="L67:M67"/>
    <mergeCell ref="N67:O67"/>
    <mergeCell ref="P67:Q67"/>
    <mergeCell ref="R67:S67"/>
    <mergeCell ref="T67:U67"/>
    <mergeCell ref="V67:W67"/>
    <mergeCell ref="L99:M99"/>
    <mergeCell ref="N99:O99"/>
    <mergeCell ref="P99:Q99"/>
    <mergeCell ref="R99:S99"/>
    <mergeCell ref="T99:U99"/>
    <mergeCell ref="V96:W96"/>
    <mergeCell ref="J129:K129"/>
    <mergeCell ref="L129:M129"/>
    <mergeCell ref="N129:O129"/>
    <mergeCell ref="P129:Q129"/>
    <mergeCell ref="R129:S129"/>
    <mergeCell ref="T129:U129"/>
    <mergeCell ref="L125:M125"/>
    <mergeCell ref="N125:O125"/>
    <mergeCell ref="P125:Q125"/>
    <mergeCell ref="R125:S125"/>
    <mergeCell ref="T125:U125"/>
    <mergeCell ref="V125:W125"/>
    <mergeCell ref="L124:M124"/>
    <mergeCell ref="N124:O124"/>
    <mergeCell ref="P124:Q124"/>
    <mergeCell ref="R124:S124"/>
    <mergeCell ref="T124:U124"/>
    <mergeCell ref="V124:W124"/>
    <mergeCell ref="L108:M108"/>
    <mergeCell ref="N108:O108"/>
    <mergeCell ref="V97:W97"/>
    <mergeCell ref="L69:M69"/>
    <mergeCell ref="N69:O69"/>
    <mergeCell ref="P69:Q69"/>
    <mergeCell ref="R69:S69"/>
    <mergeCell ref="T69:U69"/>
    <mergeCell ref="P74:Q74"/>
    <mergeCell ref="R74:S74"/>
    <mergeCell ref="T74:U74"/>
    <mergeCell ref="V73:W73"/>
    <mergeCell ref="X73:Y73"/>
    <mergeCell ref="L70:M70"/>
    <mergeCell ref="N70:O70"/>
    <mergeCell ref="P70:Q70"/>
    <mergeCell ref="R70:S70"/>
    <mergeCell ref="T70:U70"/>
    <mergeCell ref="X80:Y80"/>
    <mergeCell ref="V82:W82"/>
    <mergeCell ref="X82:Y82"/>
    <mergeCell ref="V76:W76"/>
    <mergeCell ref="N75:O75"/>
    <mergeCell ref="P75:Q75"/>
    <mergeCell ref="R75:S75"/>
    <mergeCell ref="T75:U75"/>
    <mergeCell ref="R96:S96"/>
    <mergeCell ref="T96:U96"/>
    <mergeCell ref="L97:M97"/>
    <mergeCell ref="AB62:AC62"/>
    <mergeCell ref="AD62:AE62"/>
    <mergeCell ref="AF62:AG62"/>
    <mergeCell ref="AD65:AE65"/>
    <mergeCell ref="AF65:AG65"/>
    <mergeCell ref="J67:K67"/>
    <mergeCell ref="X67:Y67"/>
    <mergeCell ref="J65:K65"/>
    <mergeCell ref="L65:M65"/>
    <mergeCell ref="N65:O65"/>
    <mergeCell ref="X35:Y35"/>
    <mergeCell ref="Z35:AA35"/>
    <mergeCell ref="P65:Q65"/>
    <mergeCell ref="R65:S65"/>
    <mergeCell ref="AD66:AE66"/>
    <mergeCell ref="AF66:AG66"/>
    <mergeCell ref="R66:S66"/>
    <mergeCell ref="J48:K48"/>
    <mergeCell ref="L48:M48"/>
    <mergeCell ref="N48:O48"/>
    <mergeCell ref="P48:Q48"/>
    <mergeCell ref="R48:S48"/>
    <mergeCell ref="T48:U48"/>
    <mergeCell ref="V48:W48"/>
    <mergeCell ref="X48:Y48"/>
    <mergeCell ref="L49:M49"/>
    <mergeCell ref="N49:O49"/>
    <mergeCell ref="AF41:AG41"/>
    <mergeCell ref="J41:K41"/>
    <mergeCell ref="T43:U43"/>
    <mergeCell ref="V43:W43"/>
    <mergeCell ref="J59:K59"/>
    <mergeCell ref="J69:K69"/>
    <mergeCell ref="AD71:AE71"/>
    <mergeCell ref="AF71:AG71"/>
    <mergeCell ref="AD67:AE67"/>
    <mergeCell ref="AF67:AG67"/>
    <mergeCell ref="V65:W65"/>
    <mergeCell ref="X65:Y65"/>
    <mergeCell ref="Z65:AA65"/>
    <mergeCell ref="AB65:AC65"/>
    <mergeCell ref="AD49:AE49"/>
    <mergeCell ref="AF35:AG35"/>
    <mergeCell ref="J52:K52"/>
    <mergeCell ref="L52:M52"/>
    <mergeCell ref="N52:O52"/>
    <mergeCell ref="J35:K35"/>
    <mergeCell ref="L35:M35"/>
    <mergeCell ref="N35:O35"/>
    <mergeCell ref="P35:Q35"/>
    <mergeCell ref="R35:S35"/>
    <mergeCell ref="T35:U35"/>
    <mergeCell ref="V35:W35"/>
    <mergeCell ref="AD37:AE37"/>
    <mergeCell ref="AF37:AG37"/>
    <mergeCell ref="V40:W40"/>
    <mergeCell ref="Z51:AA51"/>
    <mergeCell ref="AD51:AE51"/>
    <mergeCell ref="R49:S49"/>
    <mergeCell ref="Z40:AA40"/>
    <mergeCell ref="AB40:AC40"/>
    <mergeCell ref="AD40:AE40"/>
    <mergeCell ref="AF40:AG40"/>
    <mergeCell ref="AF49:AG49"/>
    <mergeCell ref="L59:M59"/>
    <mergeCell ref="N59:O59"/>
    <mergeCell ref="P59:Q59"/>
    <mergeCell ref="R59:S59"/>
    <mergeCell ref="AB56:AC56"/>
    <mergeCell ref="J60:K60"/>
    <mergeCell ref="L60:M60"/>
    <mergeCell ref="T60:U60"/>
    <mergeCell ref="V60:W60"/>
    <mergeCell ref="X60:Y60"/>
    <mergeCell ref="X57:Y57"/>
    <mergeCell ref="Z57:AA57"/>
    <mergeCell ref="AB57:AC57"/>
    <mergeCell ref="Z60:AA60"/>
    <mergeCell ref="J50:K50"/>
    <mergeCell ref="L50:M50"/>
    <mergeCell ref="N50:O50"/>
    <mergeCell ref="P50:Q50"/>
    <mergeCell ref="R50:S50"/>
    <mergeCell ref="T50:U50"/>
    <mergeCell ref="V50:W50"/>
    <mergeCell ref="X50:Y50"/>
    <mergeCell ref="Z50:AA50"/>
    <mergeCell ref="AB50:AC50"/>
    <mergeCell ref="AB51:AC51"/>
    <mergeCell ref="P55:Q55"/>
    <mergeCell ref="R55:S55"/>
    <mergeCell ref="T55:U55"/>
    <mergeCell ref="V55:W55"/>
    <mergeCell ref="X55:Y55"/>
    <mergeCell ref="Z55:AA55"/>
    <mergeCell ref="L54:M54"/>
    <mergeCell ref="AF48:AG48"/>
    <mergeCell ref="L45:M45"/>
    <mergeCell ref="N45:O45"/>
    <mergeCell ref="P45:Q45"/>
    <mergeCell ref="R45:S45"/>
    <mergeCell ref="T45:U45"/>
    <mergeCell ref="AB54:AC54"/>
    <mergeCell ref="V57:W57"/>
    <mergeCell ref="J58:K58"/>
    <mergeCell ref="L58:M58"/>
    <mergeCell ref="N58:O58"/>
    <mergeCell ref="P58:Q58"/>
    <mergeCell ref="R58:S58"/>
    <mergeCell ref="AB55:AC55"/>
    <mergeCell ref="P57:Q57"/>
    <mergeCell ref="R57:S57"/>
    <mergeCell ref="T57:U57"/>
    <mergeCell ref="AD50:AE50"/>
    <mergeCell ref="AF50:AG50"/>
    <mergeCell ref="T49:U49"/>
    <mergeCell ref="V49:W49"/>
    <mergeCell ref="X49:Y49"/>
    <mergeCell ref="Z49:AA49"/>
    <mergeCell ref="AB49:AC49"/>
    <mergeCell ref="Z52:AA52"/>
    <mergeCell ref="AB52:AC52"/>
    <mergeCell ref="AD52:AE52"/>
    <mergeCell ref="AF52:AG52"/>
    <mergeCell ref="J57:K57"/>
    <mergeCell ref="L57:M57"/>
    <mergeCell ref="J56:K56"/>
    <mergeCell ref="L56:M56"/>
    <mergeCell ref="T54:U54"/>
    <mergeCell ref="V54:W54"/>
    <mergeCell ref="X54:Y54"/>
    <mergeCell ref="Z54:AA54"/>
    <mergeCell ref="J53:K53"/>
    <mergeCell ref="L53:M53"/>
    <mergeCell ref="N53:O53"/>
    <mergeCell ref="P53:Q53"/>
    <mergeCell ref="R53:S53"/>
    <mergeCell ref="T53:U53"/>
    <mergeCell ref="V53:W53"/>
    <mergeCell ref="X53:Y53"/>
    <mergeCell ref="F48:G48"/>
    <mergeCell ref="F49:G49"/>
    <mergeCell ref="F50:G50"/>
    <mergeCell ref="F51:G51"/>
    <mergeCell ref="F52:G52"/>
    <mergeCell ref="F53:G53"/>
    <mergeCell ref="F54:G54"/>
    <mergeCell ref="AD57:AE57"/>
    <mergeCell ref="AF57:AG57"/>
    <mergeCell ref="N61:O61"/>
    <mergeCell ref="P61:Q61"/>
    <mergeCell ref="R61:S61"/>
    <mergeCell ref="T61:U61"/>
    <mergeCell ref="V61:W61"/>
    <mergeCell ref="X61:Y61"/>
    <mergeCell ref="Z61:AA61"/>
    <mergeCell ref="AB61:AC61"/>
    <mergeCell ref="AD61:AE61"/>
    <mergeCell ref="AF61:AG61"/>
    <mergeCell ref="N60:O60"/>
    <mergeCell ref="P60:Q60"/>
    <mergeCell ref="R60:S60"/>
    <mergeCell ref="T58:U58"/>
    <mergeCell ref="V58:W58"/>
    <mergeCell ref="X58:Y58"/>
    <mergeCell ref="Z58:AA58"/>
    <mergeCell ref="AB58:AC58"/>
    <mergeCell ref="AF58:AG58"/>
    <mergeCell ref="AD60:AE60"/>
    <mergeCell ref="AF60:AG60"/>
    <mergeCell ref="AD59:AE59"/>
    <mergeCell ref="T59:U59"/>
    <mergeCell ref="V59:W59"/>
    <mergeCell ref="X59:Y59"/>
    <mergeCell ref="Z59:AA59"/>
    <mergeCell ref="AB59:AC59"/>
    <mergeCell ref="AB60:AC60"/>
    <mergeCell ref="AF59:AG59"/>
    <mergeCell ref="J61:K61"/>
    <mergeCell ref="L61:M61"/>
    <mergeCell ref="AD54:AE54"/>
    <mergeCell ref="AF54:AG54"/>
    <mergeCell ref="AD56:AE56"/>
    <mergeCell ref="AF56:AG56"/>
    <mergeCell ref="N57:O57"/>
    <mergeCell ref="L104:M104"/>
    <mergeCell ref="N104:O104"/>
    <mergeCell ref="P104:Q104"/>
    <mergeCell ref="R104:S104"/>
    <mergeCell ref="L103:M103"/>
    <mergeCell ref="N103:O103"/>
    <mergeCell ref="P103:Q103"/>
    <mergeCell ref="R103:S103"/>
    <mergeCell ref="T103:U103"/>
    <mergeCell ref="V103:W103"/>
    <mergeCell ref="X103:Y103"/>
    <mergeCell ref="AD58:AE58"/>
    <mergeCell ref="J100:K100"/>
    <mergeCell ref="L100:M100"/>
    <mergeCell ref="AF102:AG102"/>
    <mergeCell ref="Z86:AA86"/>
    <mergeCell ref="AB86:AC86"/>
    <mergeCell ref="N100:O100"/>
    <mergeCell ref="P100:Q100"/>
    <mergeCell ref="L98:M98"/>
    <mergeCell ref="N98:O98"/>
    <mergeCell ref="P98:Q98"/>
    <mergeCell ref="R98:S98"/>
    <mergeCell ref="T98:U98"/>
    <mergeCell ref="V98:W98"/>
    <mergeCell ref="AB111:AC111"/>
    <mergeCell ref="V114:W114"/>
    <mergeCell ref="AD117:AE117"/>
    <mergeCell ref="AF117:AG117"/>
    <mergeCell ref="L116:M116"/>
    <mergeCell ref="N116:O116"/>
    <mergeCell ref="P116:Q116"/>
    <mergeCell ref="R116:S116"/>
    <mergeCell ref="T116:U116"/>
    <mergeCell ref="V116:W116"/>
    <mergeCell ref="X116:Y116"/>
    <mergeCell ref="Z116:AA116"/>
    <mergeCell ref="AB116:AC116"/>
    <mergeCell ref="T115:U115"/>
    <mergeCell ref="V115:W115"/>
    <mergeCell ref="X115:Y115"/>
    <mergeCell ref="Z115:AA115"/>
    <mergeCell ref="AB115:AC115"/>
    <mergeCell ref="AD112:AE112"/>
    <mergeCell ref="AF112:AG112"/>
    <mergeCell ref="AB113:AC113"/>
    <mergeCell ref="L114:M114"/>
    <mergeCell ref="N114:O114"/>
    <mergeCell ref="P114:Q114"/>
    <mergeCell ref="Z112:AA112"/>
    <mergeCell ref="N112:O112"/>
    <mergeCell ref="P112:Q112"/>
    <mergeCell ref="R112:S112"/>
    <mergeCell ref="T112:U112"/>
    <mergeCell ref="V112:W112"/>
    <mergeCell ref="X112:Y112"/>
    <mergeCell ref="L111:M111"/>
    <mergeCell ref="AD119:AE119"/>
    <mergeCell ref="AF119:AG119"/>
    <mergeCell ref="AB118:AC118"/>
    <mergeCell ref="AD118:AE118"/>
    <mergeCell ref="AF118:AG118"/>
    <mergeCell ref="AD120:AE120"/>
    <mergeCell ref="AF120:AG120"/>
    <mergeCell ref="L119:M119"/>
    <mergeCell ref="N119:O119"/>
    <mergeCell ref="P119:Q119"/>
    <mergeCell ref="R119:S119"/>
    <mergeCell ref="T119:U119"/>
    <mergeCell ref="V118:W118"/>
    <mergeCell ref="X118:Y118"/>
    <mergeCell ref="Z118:AA118"/>
    <mergeCell ref="L118:M118"/>
    <mergeCell ref="N118:O118"/>
    <mergeCell ref="P118:Q118"/>
    <mergeCell ref="R118:S118"/>
    <mergeCell ref="T118:U118"/>
    <mergeCell ref="AB119:AC119"/>
    <mergeCell ref="Z119:AA119"/>
    <mergeCell ref="L128:M128"/>
    <mergeCell ref="N128:O128"/>
    <mergeCell ref="P128:Q128"/>
    <mergeCell ref="R128:S128"/>
    <mergeCell ref="T128:U128"/>
    <mergeCell ref="V128:W128"/>
    <mergeCell ref="X128:Y128"/>
    <mergeCell ref="Z128:AA128"/>
    <mergeCell ref="AB128:AC128"/>
    <mergeCell ref="AD128:AE128"/>
    <mergeCell ref="AF128:AG128"/>
    <mergeCell ref="L127:M127"/>
    <mergeCell ref="N127:O127"/>
    <mergeCell ref="P127:Q127"/>
    <mergeCell ref="R127:S127"/>
    <mergeCell ref="T127:U127"/>
    <mergeCell ref="V127:W127"/>
    <mergeCell ref="X127:Y127"/>
    <mergeCell ref="Z127:AA127"/>
    <mergeCell ref="AB127:AC127"/>
    <mergeCell ref="AB124:AC124"/>
    <mergeCell ref="Z126:AA126"/>
    <mergeCell ref="AB126:AC126"/>
    <mergeCell ref="L123:M123"/>
    <mergeCell ref="N123:O123"/>
    <mergeCell ref="P123:Q123"/>
    <mergeCell ref="R123:S123"/>
    <mergeCell ref="T123:U123"/>
    <mergeCell ref="AD127:AE127"/>
    <mergeCell ref="AF127:AG127"/>
    <mergeCell ref="AD126:AE126"/>
    <mergeCell ref="AF126:AG126"/>
    <mergeCell ref="X124:Y124"/>
    <mergeCell ref="Z124:AA124"/>
    <mergeCell ref="AD123:AE123"/>
    <mergeCell ref="AF123:AG123"/>
    <mergeCell ref="AD124:AE124"/>
    <mergeCell ref="AF124:AG124"/>
    <mergeCell ref="V123:W123"/>
    <mergeCell ref="X123:Y123"/>
    <mergeCell ref="Z123:AA123"/>
    <mergeCell ref="AB123:AC123"/>
    <mergeCell ref="Z125:AA125"/>
    <mergeCell ref="AB125:AC125"/>
    <mergeCell ref="AD125:AE125"/>
    <mergeCell ref="AF125:AG125"/>
    <mergeCell ref="J117:K117"/>
    <mergeCell ref="L117:M117"/>
    <mergeCell ref="N117:O117"/>
    <mergeCell ref="L105:M105"/>
    <mergeCell ref="N105:O105"/>
    <mergeCell ref="P105:Q105"/>
    <mergeCell ref="T66:U66"/>
    <mergeCell ref="V66:W66"/>
    <mergeCell ref="X66:Y66"/>
    <mergeCell ref="Z66:AA66"/>
    <mergeCell ref="AB66:AC66"/>
    <mergeCell ref="AB73:AC73"/>
    <mergeCell ref="P117:Q117"/>
    <mergeCell ref="R117:S117"/>
    <mergeCell ref="T117:U117"/>
    <mergeCell ref="V117:W117"/>
    <mergeCell ref="X117:Y117"/>
    <mergeCell ref="Z117:AA117"/>
    <mergeCell ref="AB117:AC117"/>
    <mergeCell ref="J112:K112"/>
    <mergeCell ref="J110:K110"/>
    <mergeCell ref="X114:Y114"/>
    <mergeCell ref="J109:K109"/>
    <mergeCell ref="L109:M109"/>
    <mergeCell ref="N109:O109"/>
    <mergeCell ref="P109:Q109"/>
    <mergeCell ref="R109:S109"/>
    <mergeCell ref="Z109:AA109"/>
    <mergeCell ref="AB109:AC109"/>
    <mergeCell ref="J74:K74"/>
    <mergeCell ref="L74:M74"/>
    <mergeCell ref="N74:O74"/>
    <mergeCell ref="J115:K115"/>
    <mergeCell ref="J86:K86"/>
    <mergeCell ref="L86:M86"/>
    <mergeCell ref="N86:O86"/>
    <mergeCell ref="P86:Q86"/>
    <mergeCell ref="R86:S86"/>
    <mergeCell ref="T86:U86"/>
    <mergeCell ref="V86:W86"/>
    <mergeCell ref="X86:Y86"/>
    <mergeCell ref="T109:U109"/>
    <mergeCell ref="V109:W109"/>
    <mergeCell ref="X109:Y109"/>
    <mergeCell ref="L102:M102"/>
    <mergeCell ref="N102:O102"/>
    <mergeCell ref="P102:Q102"/>
    <mergeCell ref="R102:S102"/>
    <mergeCell ref="T102:U102"/>
    <mergeCell ref="V102:W102"/>
    <mergeCell ref="J99:K99"/>
    <mergeCell ref="J96:K96"/>
    <mergeCell ref="N97:O97"/>
    <mergeCell ref="P97:Q97"/>
    <mergeCell ref="R97:S97"/>
    <mergeCell ref="T97:U97"/>
    <mergeCell ref="J90:K90"/>
    <mergeCell ref="L90:M90"/>
    <mergeCell ref="N90:O90"/>
    <mergeCell ref="L115:M115"/>
    <mergeCell ref="N115:O115"/>
    <mergeCell ref="P115:Q115"/>
    <mergeCell ref="R115:S115"/>
    <mergeCell ref="L112:M112"/>
    <mergeCell ref="L106:M106"/>
    <mergeCell ref="N106:O106"/>
    <mergeCell ref="P106:Q106"/>
    <mergeCell ref="R106:S106"/>
    <mergeCell ref="T106:U106"/>
    <mergeCell ref="V106:W106"/>
    <mergeCell ref="X106:Y106"/>
    <mergeCell ref="Z106:AA106"/>
    <mergeCell ref="AB106:AC106"/>
    <mergeCell ref="AD106:AE106"/>
    <mergeCell ref="AF106:AG106"/>
    <mergeCell ref="Z103:AA103"/>
    <mergeCell ref="AB103:AC103"/>
    <mergeCell ref="AD103:AE103"/>
    <mergeCell ref="AF103:AG103"/>
    <mergeCell ref="Z104:AA104"/>
    <mergeCell ref="AB104:AC104"/>
    <mergeCell ref="Z105:AA105"/>
    <mergeCell ref="V111:W111"/>
    <mergeCell ref="X111:Y111"/>
    <mergeCell ref="Z111:AA111"/>
    <mergeCell ref="P68:Q68"/>
    <mergeCell ref="R68:S68"/>
    <mergeCell ref="T68:U68"/>
    <mergeCell ref="V68:W68"/>
    <mergeCell ref="X68:Y68"/>
    <mergeCell ref="Z68:AA68"/>
    <mergeCell ref="R114:S114"/>
    <mergeCell ref="T114:U114"/>
    <mergeCell ref="N93:O93"/>
    <mergeCell ref="P93:Q93"/>
    <mergeCell ref="R93:S93"/>
    <mergeCell ref="T93:U93"/>
    <mergeCell ref="V93:W93"/>
    <mergeCell ref="X93:Y93"/>
    <mergeCell ref="Z93:AA93"/>
    <mergeCell ref="R105:S105"/>
    <mergeCell ref="T105:U105"/>
    <mergeCell ref="V105:W105"/>
    <mergeCell ref="X105:Y105"/>
    <mergeCell ref="X98:Y98"/>
    <mergeCell ref="X104:Y104"/>
    <mergeCell ref="P107:Q107"/>
    <mergeCell ref="R107:S107"/>
    <mergeCell ref="T107:U107"/>
    <mergeCell ref="P108:Q108"/>
    <mergeCell ref="R108:S108"/>
    <mergeCell ref="T108:U108"/>
    <mergeCell ref="V108:W108"/>
    <mergeCell ref="X108:Y108"/>
    <mergeCell ref="N110:O110"/>
    <mergeCell ref="P110:Q110"/>
    <mergeCell ref="R110:S110"/>
    <mergeCell ref="AF63:AG63"/>
    <mergeCell ref="J66:K66"/>
    <mergeCell ref="L66:M66"/>
    <mergeCell ref="N66:O66"/>
    <mergeCell ref="AF105:AG105"/>
    <mergeCell ref="AB105:AC105"/>
    <mergeCell ref="T90:U90"/>
    <mergeCell ref="V90:W90"/>
    <mergeCell ref="AD86:AE86"/>
    <mergeCell ref="AF86:AG86"/>
    <mergeCell ref="N95:O95"/>
    <mergeCell ref="P95:Q95"/>
    <mergeCell ref="R95:S95"/>
    <mergeCell ref="T95:U95"/>
    <mergeCell ref="V92:W92"/>
    <mergeCell ref="AB90:AC90"/>
    <mergeCell ref="AD90:AE90"/>
    <mergeCell ref="AF90:AG90"/>
    <mergeCell ref="R100:S100"/>
    <mergeCell ref="T100:U100"/>
    <mergeCell ref="V99:W99"/>
    <mergeCell ref="X99:Y99"/>
    <mergeCell ref="Z99:AA99"/>
    <mergeCell ref="AB99:AC99"/>
    <mergeCell ref="X97:Y97"/>
    <mergeCell ref="Z97:AA97"/>
    <mergeCell ref="P90:Q90"/>
    <mergeCell ref="R90:S90"/>
    <mergeCell ref="Z98:AA98"/>
    <mergeCell ref="AB98:AC98"/>
    <mergeCell ref="V100:W100"/>
    <mergeCell ref="X100:Y100"/>
    <mergeCell ref="AF97:AG97"/>
    <mergeCell ref="J98:K98"/>
    <mergeCell ref="AF73:AG73"/>
    <mergeCell ref="AD102:AE102"/>
    <mergeCell ref="Z84:AA84"/>
    <mergeCell ref="AB97:AC97"/>
    <mergeCell ref="H75:H76"/>
    <mergeCell ref="AD78:AE78"/>
    <mergeCell ref="AF78:AG78"/>
    <mergeCell ref="V107:W107"/>
    <mergeCell ref="X107:Y107"/>
    <mergeCell ref="Z107:AA107"/>
    <mergeCell ref="AD73:AE73"/>
    <mergeCell ref="X94:Y94"/>
    <mergeCell ref="J106:K106"/>
    <mergeCell ref="T104:U104"/>
    <mergeCell ref="V104:W104"/>
    <mergeCell ref="X92:Y92"/>
    <mergeCell ref="Z92:AA92"/>
    <mergeCell ref="AB92:AC92"/>
    <mergeCell ref="AD92:AE92"/>
    <mergeCell ref="AF92:AG92"/>
    <mergeCell ref="AD87:AE87"/>
    <mergeCell ref="AF87:AG87"/>
    <mergeCell ref="J105:K105"/>
    <mergeCell ref="X96:Y96"/>
    <mergeCell ref="L96:M96"/>
    <mergeCell ref="N96:O96"/>
    <mergeCell ref="P96:Q96"/>
    <mergeCell ref="F58:G58"/>
    <mergeCell ref="F59:G59"/>
    <mergeCell ref="F60:G60"/>
    <mergeCell ref="F61:G61"/>
    <mergeCell ref="F62:G62"/>
    <mergeCell ref="F63:G63"/>
    <mergeCell ref="F64:G64"/>
    <mergeCell ref="F84:G84"/>
    <mergeCell ref="F85:G85"/>
    <mergeCell ref="F80:G80"/>
    <mergeCell ref="F81:G81"/>
    <mergeCell ref="F88:G88"/>
    <mergeCell ref="F89:G89"/>
    <mergeCell ref="F86:G86"/>
    <mergeCell ref="F87:G87"/>
    <mergeCell ref="F82:G82"/>
    <mergeCell ref="AD107:AE107"/>
    <mergeCell ref="AD97:AE97"/>
    <mergeCell ref="J63:K63"/>
    <mergeCell ref="L63:M63"/>
    <mergeCell ref="N63:O63"/>
    <mergeCell ref="P63:Q63"/>
    <mergeCell ref="R63:S63"/>
    <mergeCell ref="T63:U63"/>
    <mergeCell ref="V63:W63"/>
    <mergeCell ref="X63:Y63"/>
    <mergeCell ref="Z63:AA63"/>
    <mergeCell ref="AB63:AC63"/>
    <mergeCell ref="AD63:AE63"/>
    <mergeCell ref="J68:K68"/>
    <mergeCell ref="L68:M68"/>
    <mergeCell ref="N68:O68"/>
    <mergeCell ref="F127:G127"/>
    <mergeCell ref="F128:G128"/>
    <mergeCell ref="F129:G129"/>
    <mergeCell ref="AB121:AC121"/>
    <mergeCell ref="AD121:AE121"/>
    <mergeCell ref="AF121:AG121"/>
    <mergeCell ref="AB122:AC122"/>
    <mergeCell ref="L126:M126"/>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L107:M107"/>
    <mergeCell ref="N107:O107"/>
    <mergeCell ref="AF107:AG107"/>
    <mergeCell ref="L110:M110"/>
    <mergeCell ref="T110:U110"/>
    <mergeCell ref="N160:O160"/>
    <mergeCell ref="P160:Q160"/>
    <mergeCell ref="R160:S160"/>
    <mergeCell ref="T160:U160"/>
    <mergeCell ref="V160:W160"/>
    <mergeCell ref="X160:Y160"/>
    <mergeCell ref="Z160:AA160"/>
    <mergeCell ref="J158:K158"/>
    <mergeCell ref="L158:M158"/>
    <mergeCell ref="N158:O158"/>
    <mergeCell ref="P158:Q158"/>
    <mergeCell ref="R158:S158"/>
    <mergeCell ref="T158:U158"/>
    <mergeCell ref="V158:W158"/>
    <mergeCell ref="X158:Y158"/>
    <mergeCell ref="Z158:AA158"/>
    <mergeCell ref="J122:K122"/>
    <mergeCell ref="L122:M122"/>
    <mergeCell ref="N122:O122"/>
    <mergeCell ref="P122:Q122"/>
    <mergeCell ref="R122:S122"/>
    <mergeCell ref="T122:U122"/>
    <mergeCell ref="V122:W122"/>
    <mergeCell ref="X122:Y122"/>
    <mergeCell ref="Z122:AA122"/>
    <mergeCell ref="N126:O126"/>
    <mergeCell ref="P126:Q126"/>
    <mergeCell ref="R126:S126"/>
    <mergeCell ref="T126:U126"/>
    <mergeCell ref="V126:W126"/>
    <mergeCell ref="X126:Y126"/>
    <mergeCell ref="X125:Y125"/>
    <mergeCell ref="T163:U163"/>
    <mergeCell ref="V163:W163"/>
    <mergeCell ref="X163:Y163"/>
    <mergeCell ref="Z163:AA163"/>
    <mergeCell ref="J164:K164"/>
    <mergeCell ref="L164:M164"/>
    <mergeCell ref="N164:O164"/>
    <mergeCell ref="P164:Q164"/>
    <mergeCell ref="R164:S164"/>
    <mergeCell ref="T164:U164"/>
    <mergeCell ref="V164:W164"/>
    <mergeCell ref="X164:Y164"/>
    <mergeCell ref="Z164:AA164"/>
    <mergeCell ref="J161:K161"/>
    <mergeCell ref="L161:M161"/>
    <mergeCell ref="N161:O161"/>
    <mergeCell ref="P161:Q161"/>
    <mergeCell ref="R161:S161"/>
    <mergeCell ref="T161:U161"/>
    <mergeCell ref="V161:W161"/>
    <mergeCell ref="X161:Y161"/>
    <mergeCell ref="Z161:AA161"/>
    <mergeCell ref="J162:K162"/>
    <mergeCell ref="L162:M162"/>
    <mergeCell ref="N162:O162"/>
    <mergeCell ref="P162:Q162"/>
    <mergeCell ref="R162:S162"/>
    <mergeCell ref="T162:U162"/>
    <mergeCell ref="V162:W162"/>
    <mergeCell ref="X162:Y162"/>
    <mergeCell ref="Z162:AA162"/>
    <mergeCell ref="O195:P195"/>
    <mergeCell ref="U192:V192"/>
    <mergeCell ref="W192:X192"/>
    <mergeCell ref="Y192:Z192"/>
    <mergeCell ref="AA192:AB192"/>
    <mergeCell ref="E187:F187"/>
    <mergeCell ref="G187:H187"/>
    <mergeCell ref="E175:F175"/>
    <mergeCell ref="J165:K165"/>
    <mergeCell ref="L165:M165"/>
    <mergeCell ref="N165:O165"/>
    <mergeCell ref="P165:Q165"/>
    <mergeCell ref="R165:S165"/>
    <mergeCell ref="T165:U165"/>
    <mergeCell ref="V165:W165"/>
    <mergeCell ref="AD159:AE159"/>
    <mergeCell ref="AF159:AG159"/>
    <mergeCell ref="AB160:AC160"/>
    <mergeCell ref="AD160:AE160"/>
    <mergeCell ref="AF160:AG160"/>
    <mergeCell ref="AB161:AC161"/>
    <mergeCell ref="AD161:AE161"/>
    <mergeCell ref="AF161:AG161"/>
    <mergeCell ref="AB162:AC162"/>
    <mergeCell ref="AD162:AE162"/>
    <mergeCell ref="AF162:AG162"/>
    <mergeCell ref="AB163:AC163"/>
    <mergeCell ref="AD163:AE163"/>
    <mergeCell ref="AF163:AG163"/>
    <mergeCell ref="AB164:AC164"/>
    <mergeCell ref="AD164:AE164"/>
    <mergeCell ref="AF164:AG164"/>
    <mergeCell ref="O201:P201"/>
    <mergeCell ref="Q201:R201"/>
    <mergeCell ref="S201:T201"/>
    <mergeCell ref="U201:V201"/>
    <mergeCell ref="W201:X201"/>
    <mergeCell ref="Y201:Z201"/>
    <mergeCell ref="AA201:AB201"/>
    <mergeCell ref="AC201:AD201"/>
    <mergeCell ref="AE201:AF201"/>
    <mergeCell ref="AG201:AH201"/>
    <mergeCell ref="AI201:AJ201"/>
    <mergeCell ref="AK201:AL201"/>
    <mergeCell ref="O202:P202"/>
    <mergeCell ref="Q202:R202"/>
    <mergeCell ref="S202:T202"/>
    <mergeCell ref="U202:V202"/>
    <mergeCell ref="W202:X202"/>
    <mergeCell ref="Y202:Z202"/>
    <mergeCell ref="AA202:AB202"/>
    <mergeCell ref="AC202:AD202"/>
    <mergeCell ref="AE202:AF202"/>
    <mergeCell ref="AG202:AH202"/>
    <mergeCell ref="AI202:AJ202"/>
    <mergeCell ref="AK202:AL202"/>
    <mergeCell ref="AA203:AB203"/>
    <mergeCell ref="AC203:AD203"/>
    <mergeCell ref="AE203:AF203"/>
    <mergeCell ref="AG203:AH203"/>
    <mergeCell ref="AI203:AJ203"/>
    <mergeCell ref="AK203:AL203"/>
    <mergeCell ref="O204:P204"/>
    <mergeCell ref="Q204:R204"/>
    <mergeCell ref="S204:T204"/>
    <mergeCell ref="U204:V204"/>
    <mergeCell ref="W204:X204"/>
    <mergeCell ref="Y204:Z204"/>
    <mergeCell ref="AA204:AB204"/>
    <mergeCell ref="AC204:AD204"/>
    <mergeCell ref="AE204:AF204"/>
    <mergeCell ref="AG204:AH204"/>
    <mergeCell ref="AI204:AJ204"/>
    <mergeCell ref="AK204:AL204"/>
    <mergeCell ref="O205:P205"/>
    <mergeCell ref="Q205:R205"/>
    <mergeCell ref="S205:T205"/>
    <mergeCell ref="U205:V205"/>
    <mergeCell ref="W205:X205"/>
    <mergeCell ref="Y205:Z205"/>
    <mergeCell ref="AA205:AB205"/>
    <mergeCell ref="AC205:AD205"/>
    <mergeCell ref="AE205:AF205"/>
    <mergeCell ref="AG205:AH205"/>
    <mergeCell ref="AI205:AJ205"/>
    <mergeCell ref="AK205:AL205"/>
    <mergeCell ref="O206:P206"/>
    <mergeCell ref="Q206:R206"/>
    <mergeCell ref="S206:T206"/>
    <mergeCell ref="U206:V206"/>
    <mergeCell ref="W206:X206"/>
    <mergeCell ref="Y206:Z206"/>
    <mergeCell ref="AA206:AB206"/>
    <mergeCell ref="AC206:AD206"/>
    <mergeCell ref="AE206:AF206"/>
    <mergeCell ref="AG206:AH206"/>
    <mergeCell ref="AI206:AJ206"/>
    <mergeCell ref="AK206:AL206"/>
    <mergeCell ref="O207:P207"/>
    <mergeCell ref="Q207:R207"/>
    <mergeCell ref="S207:T207"/>
    <mergeCell ref="U207:V207"/>
    <mergeCell ref="W207:X207"/>
    <mergeCell ref="Y207:Z207"/>
    <mergeCell ref="AA207:AB207"/>
    <mergeCell ref="AC207:AD207"/>
    <mergeCell ref="AE207:AF207"/>
    <mergeCell ref="AG207:AH207"/>
    <mergeCell ref="AI207:AJ207"/>
    <mergeCell ref="AK207:AL207"/>
    <mergeCell ref="O208:P208"/>
    <mergeCell ref="Q208:R208"/>
    <mergeCell ref="S208:T208"/>
    <mergeCell ref="U208:V208"/>
    <mergeCell ref="W208:X208"/>
    <mergeCell ref="Y208:Z208"/>
    <mergeCell ref="AA208:AB208"/>
    <mergeCell ref="AC208:AD208"/>
    <mergeCell ref="AE208:AF208"/>
    <mergeCell ref="AG208:AH208"/>
    <mergeCell ref="AI208:AJ208"/>
    <mergeCell ref="AK208:AL208"/>
    <mergeCell ref="O209:P209"/>
    <mergeCell ref="Q209:R209"/>
    <mergeCell ref="S209:T209"/>
    <mergeCell ref="U209:V209"/>
    <mergeCell ref="W209:X209"/>
    <mergeCell ref="Y209:Z209"/>
    <mergeCell ref="AA209:AB209"/>
    <mergeCell ref="AC209:AD209"/>
    <mergeCell ref="AE209:AF209"/>
    <mergeCell ref="AG209:AH209"/>
    <mergeCell ref="AI209:AJ209"/>
    <mergeCell ref="AK209:AL209"/>
    <mergeCell ref="O210:P210"/>
    <mergeCell ref="Q210:R210"/>
    <mergeCell ref="S210:T210"/>
    <mergeCell ref="U210:V210"/>
    <mergeCell ref="W210:X210"/>
    <mergeCell ref="Y210:Z210"/>
    <mergeCell ref="AA210:AB210"/>
    <mergeCell ref="AC210:AD210"/>
    <mergeCell ref="AE210:AF210"/>
    <mergeCell ref="AG210:AH210"/>
    <mergeCell ref="AI210:AJ210"/>
    <mergeCell ref="AK210:AL210"/>
    <mergeCell ref="O211:P211"/>
    <mergeCell ref="Q211:R211"/>
    <mergeCell ref="S211:T211"/>
    <mergeCell ref="U211:V211"/>
    <mergeCell ref="W211:X211"/>
    <mergeCell ref="Y211:Z211"/>
    <mergeCell ref="AA211:AB211"/>
    <mergeCell ref="AC211:AD211"/>
    <mergeCell ref="AE211:AF211"/>
    <mergeCell ref="AG211:AH211"/>
    <mergeCell ref="AI211:AJ211"/>
    <mergeCell ref="AK211:AL211"/>
    <mergeCell ref="O212:P212"/>
    <mergeCell ref="Q212:R212"/>
    <mergeCell ref="S212:T212"/>
    <mergeCell ref="U212:V212"/>
    <mergeCell ref="W212:X212"/>
    <mergeCell ref="Y212:Z212"/>
    <mergeCell ref="AA212:AB212"/>
    <mergeCell ref="AC212:AD212"/>
    <mergeCell ref="AE212:AF212"/>
    <mergeCell ref="AG212:AH212"/>
    <mergeCell ref="AI212:AJ212"/>
    <mergeCell ref="AK212:AL212"/>
    <mergeCell ref="O213:P213"/>
    <mergeCell ref="Q213:R213"/>
    <mergeCell ref="S213:T213"/>
    <mergeCell ref="U213:V213"/>
    <mergeCell ref="W213:X213"/>
    <mergeCell ref="Y213:Z213"/>
    <mergeCell ref="AA213:AB213"/>
    <mergeCell ref="AC213:AD213"/>
    <mergeCell ref="AE213:AF213"/>
    <mergeCell ref="AG213:AH213"/>
    <mergeCell ref="AI213:AJ213"/>
    <mergeCell ref="AK213:AL213"/>
    <mergeCell ref="O214:P214"/>
    <mergeCell ref="Q214:R214"/>
    <mergeCell ref="S214:T214"/>
    <mergeCell ref="U214:V214"/>
    <mergeCell ref="W214:X214"/>
    <mergeCell ref="Y214:Z214"/>
    <mergeCell ref="AA214:AB214"/>
    <mergeCell ref="AC214:AD214"/>
    <mergeCell ref="AE214:AF214"/>
    <mergeCell ref="AG214:AH214"/>
    <mergeCell ref="AI214:AJ214"/>
    <mergeCell ref="AK214:AL214"/>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O218:P218"/>
    <mergeCell ref="Q218:R218"/>
    <mergeCell ref="S218:T218"/>
    <mergeCell ref="U218:V218"/>
    <mergeCell ref="W218:X218"/>
    <mergeCell ref="Y218:Z218"/>
    <mergeCell ref="AA218:AB218"/>
    <mergeCell ref="AC218:AD218"/>
    <mergeCell ref="AE218:AF218"/>
    <mergeCell ref="AG218:AH218"/>
    <mergeCell ref="AI218:AJ218"/>
    <mergeCell ref="AK218:AL218"/>
    <mergeCell ref="O219:P219"/>
    <mergeCell ref="Q219:R219"/>
    <mergeCell ref="S219:T219"/>
    <mergeCell ref="U219:V219"/>
    <mergeCell ref="W219:X219"/>
    <mergeCell ref="Y219:Z219"/>
    <mergeCell ref="AA219:AB219"/>
    <mergeCell ref="AC219:AD219"/>
    <mergeCell ref="AE219:AF219"/>
    <mergeCell ref="AG219:AH219"/>
    <mergeCell ref="AI219:AJ219"/>
    <mergeCell ref="AK219:AL219"/>
    <mergeCell ref="O220:P220"/>
    <mergeCell ref="Q220:R220"/>
    <mergeCell ref="S220:T220"/>
    <mergeCell ref="U220:V220"/>
    <mergeCell ref="W220:X220"/>
    <mergeCell ref="Y220:Z220"/>
    <mergeCell ref="AA220:AB220"/>
    <mergeCell ref="AC220:AD220"/>
    <mergeCell ref="AE220:AF220"/>
    <mergeCell ref="AG220:AH220"/>
    <mergeCell ref="AI220:AJ220"/>
    <mergeCell ref="AK220:AL220"/>
    <mergeCell ref="O221:P221"/>
    <mergeCell ref="Q221:R221"/>
    <mergeCell ref="S221:T221"/>
    <mergeCell ref="U221:V221"/>
    <mergeCell ref="W221:X221"/>
    <mergeCell ref="Y221:Z221"/>
    <mergeCell ref="AA221:AB221"/>
    <mergeCell ref="AC221:AD221"/>
    <mergeCell ref="AE221:AF221"/>
    <mergeCell ref="AG221:AH221"/>
    <mergeCell ref="AI221:AJ221"/>
    <mergeCell ref="AK221:AL221"/>
    <mergeCell ref="O222:P222"/>
    <mergeCell ref="Q222:R222"/>
    <mergeCell ref="S222:T222"/>
    <mergeCell ref="U222:V222"/>
    <mergeCell ref="W222:X222"/>
    <mergeCell ref="Y222:Z222"/>
    <mergeCell ref="AA222:AB222"/>
    <mergeCell ref="AC222:AD222"/>
    <mergeCell ref="AE222:AF222"/>
    <mergeCell ref="AG222:AH222"/>
    <mergeCell ref="AI222:AJ222"/>
    <mergeCell ref="AK222:AL222"/>
    <mergeCell ref="O223:P223"/>
    <mergeCell ref="Q223:R223"/>
    <mergeCell ref="S223:T223"/>
    <mergeCell ref="U223:V223"/>
    <mergeCell ref="W223:X223"/>
    <mergeCell ref="Y223:Z223"/>
    <mergeCell ref="AA223:AB223"/>
    <mergeCell ref="AC223:AD223"/>
    <mergeCell ref="AE223:AF223"/>
    <mergeCell ref="AG223:AH223"/>
    <mergeCell ref="AI223:AJ223"/>
    <mergeCell ref="AK223:AL223"/>
    <mergeCell ref="O224:P224"/>
    <mergeCell ref="Q224:R224"/>
    <mergeCell ref="S224:T224"/>
    <mergeCell ref="U224:V224"/>
    <mergeCell ref="W224:X224"/>
    <mergeCell ref="Y224:Z224"/>
    <mergeCell ref="AA224:AB224"/>
    <mergeCell ref="AC224:AD224"/>
    <mergeCell ref="AE224:AF224"/>
    <mergeCell ref="AG224:AH224"/>
    <mergeCell ref="AI224:AJ224"/>
    <mergeCell ref="AK224:AL224"/>
    <mergeCell ref="O225:P225"/>
    <mergeCell ref="Q225:R225"/>
    <mergeCell ref="S225:T225"/>
    <mergeCell ref="U225:V225"/>
    <mergeCell ref="W225:X225"/>
    <mergeCell ref="Y225:Z225"/>
    <mergeCell ref="AA225:AB225"/>
    <mergeCell ref="AC225:AD225"/>
    <mergeCell ref="AE225:AF225"/>
    <mergeCell ref="AG225:AH225"/>
    <mergeCell ref="AI225:AJ225"/>
    <mergeCell ref="AK225:AL225"/>
    <mergeCell ref="O226:P226"/>
    <mergeCell ref="Q226:R226"/>
    <mergeCell ref="S226:T226"/>
    <mergeCell ref="U226:V226"/>
    <mergeCell ref="W226:X226"/>
    <mergeCell ref="Y226:Z226"/>
    <mergeCell ref="AA226:AB226"/>
    <mergeCell ref="AC226:AD226"/>
    <mergeCell ref="AE226:AF226"/>
    <mergeCell ref="AG226:AH226"/>
    <mergeCell ref="AI226:AJ226"/>
    <mergeCell ref="AK226:AL226"/>
    <mergeCell ref="AC230:AD230"/>
    <mergeCell ref="AE230:AF230"/>
    <mergeCell ref="AG230:AH230"/>
    <mergeCell ref="AI230:AJ230"/>
    <mergeCell ref="AK230:AL230"/>
    <mergeCell ref="O227:P227"/>
    <mergeCell ref="Q227:R227"/>
    <mergeCell ref="S227:T227"/>
    <mergeCell ref="U227:V227"/>
    <mergeCell ref="W227:X227"/>
    <mergeCell ref="Y227:Z227"/>
    <mergeCell ref="AA227:AB227"/>
    <mergeCell ref="AC227:AD227"/>
    <mergeCell ref="AE227:AF227"/>
    <mergeCell ref="AG227:AH227"/>
    <mergeCell ref="AI227:AJ227"/>
    <mergeCell ref="AK227:AL227"/>
    <mergeCell ref="O228:P228"/>
    <mergeCell ref="Q228:R228"/>
    <mergeCell ref="S228:T228"/>
    <mergeCell ref="U228:V228"/>
    <mergeCell ref="W228:X228"/>
    <mergeCell ref="Y228:Z228"/>
    <mergeCell ref="AA228:AB228"/>
    <mergeCell ref="AC228:AD228"/>
    <mergeCell ref="AE228:AF228"/>
    <mergeCell ref="AG228:AH228"/>
    <mergeCell ref="AI228:AJ228"/>
    <mergeCell ref="AK228:AL228"/>
    <mergeCell ref="F17:AI18"/>
    <mergeCell ref="AJ17:AJ18"/>
    <mergeCell ref="F19:AJ19"/>
    <mergeCell ref="B21:C21"/>
    <mergeCell ref="D21:W21"/>
    <mergeCell ref="X21:AH22"/>
    <mergeCell ref="AI21:AJ22"/>
    <mergeCell ref="B22:C22"/>
    <mergeCell ref="D22:W22"/>
    <mergeCell ref="H24:I27"/>
    <mergeCell ref="J24:V24"/>
    <mergeCell ref="F25:G26"/>
    <mergeCell ref="J25:V25"/>
    <mergeCell ref="J26:V26"/>
    <mergeCell ref="J27:V27"/>
    <mergeCell ref="B29:B31"/>
    <mergeCell ref="C29:C31"/>
    <mergeCell ref="D29:D31"/>
    <mergeCell ref="E29:E31"/>
    <mergeCell ref="F29:G31"/>
    <mergeCell ref="H29:H31"/>
    <mergeCell ref="I29:I31"/>
    <mergeCell ref="J29:AG30"/>
    <mergeCell ref="AH29:AI31"/>
    <mergeCell ref="AJ29:AJ31"/>
    <mergeCell ref="N31:O31"/>
    <mergeCell ref="P31:Q31"/>
    <mergeCell ref="R31:S31"/>
    <mergeCell ref="Z31:AA31"/>
    <mergeCell ref="AB31:AC31"/>
    <mergeCell ref="AD31:AE31"/>
    <mergeCell ref="AF33:AG33"/>
    <mergeCell ref="AB34:AC34"/>
    <mergeCell ref="AD34:AE34"/>
    <mergeCell ref="V36:W36"/>
    <mergeCell ref="X36:Y36"/>
    <mergeCell ref="Z36:AA36"/>
    <mergeCell ref="AB36:AC36"/>
    <mergeCell ref="AD36:AE36"/>
    <mergeCell ref="AF36:AG36"/>
    <mergeCell ref="B46:B54"/>
    <mergeCell ref="C46:C54"/>
    <mergeCell ref="D46:D54"/>
    <mergeCell ref="E46:E54"/>
    <mergeCell ref="H46:H54"/>
    <mergeCell ref="I46:I54"/>
    <mergeCell ref="F32:G32"/>
    <mergeCell ref="F33:G33"/>
    <mergeCell ref="F34:G34"/>
    <mergeCell ref="F35:G35"/>
    <mergeCell ref="F36:G36"/>
    <mergeCell ref="F37:G37"/>
    <mergeCell ref="F38:G38"/>
    <mergeCell ref="F39:G39"/>
    <mergeCell ref="F40:G40"/>
    <mergeCell ref="AB37:AC37"/>
    <mergeCell ref="V39:W39"/>
    <mergeCell ref="X39:Y39"/>
    <mergeCell ref="Z39:AA39"/>
    <mergeCell ref="AB39:AC39"/>
    <mergeCell ref="P49:Q49"/>
    <mergeCell ref="Z53:AA53"/>
    <mergeCell ref="J54:K54"/>
    <mergeCell ref="B55:B57"/>
    <mergeCell ref="C55:C57"/>
    <mergeCell ref="D55:D57"/>
    <mergeCell ref="E55:E57"/>
    <mergeCell ref="H55:H56"/>
    <mergeCell ref="I55:I57"/>
    <mergeCell ref="B58:B60"/>
    <mergeCell ref="C58:C60"/>
    <mergeCell ref="D58:D60"/>
    <mergeCell ref="E58:E60"/>
    <mergeCell ref="I58:I60"/>
    <mergeCell ref="H59:H60"/>
    <mergeCell ref="B61:B72"/>
    <mergeCell ref="C61:C72"/>
    <mergeCell ref="D61:D72"/>
    <mergeCell ref="E61:E72"/>
    <mergeCell ref="H61:H63"/>
    <mergeCell ref="I61:I72"/>
    <mergeCell ref="H64:H65"/>
    <mergeCell ref="H67:H69"/>
    <mergeCell ref="H70:H72"/>
    <mergeCell ref="F57:G57"/>
    <mergeCell ref="F65:G65"/>
    <mergeCell ref="F66:G66"/>
    <mergeCell ref="F67:G67"/>
    <mergeCell ref="F68:G68"/>
    <mergeCell ref="F69:G69"/>
    <mergeCell ref="F70:G70"/>
    <mergeCell ref="F71:G71"/>
    <mergeCell ref="F72:G72"/>
    <mergeCell ref="F55:G55"/>
    <mergeCell ref="F56:G56"/>
    <mergeCell ref="B73:B76"/>
    <mergeCell ref="C73:C76"/>
    <mergeCell ref="D73:D76"/>
    <mergeCell ref="E73:E76"/>
    <mergeCell ref="I73:I76"/>
    <mergeCell ref="B77:B88"/>
    <mergeCell ref="C77:C88"/>
    <mergeCell ref="D77:D88"/>
    <mergeCell ref="E77:E88"/>
    <mergeCell ref="I77:I88"/>
    <mergeCell ref="H79:H83"/>
    <mergeCell ref="H85:H88"/>
    <mergeCell ref="B89:B93"/>
    <mergeCell ref="C89:C93"/>
    <mergeCell ref="D89:D93"/>
    <mergeCell ref="E89:E93"/>
    <mergeCell ref="H89:H90"/>
    <mergeCell ref="I89:I93"/>
    <mergeCell ref="H91:H93"/>
    <mergeCell ref="F73:G73"/>
    <mergeCell ref="F74:G74"/>
    <mergeCell ref="F75:G75"/>
    <mergeCell ref="F76:G76"/>
    <mergeCell ref="F77:G77"/>
    <mergeCell ref="F78:G78"/>
    <mergeCell ref="F79:G79"/>
    <mergeCell ref="F83:G83"/>
    <mergeCell ref="F90:G90"/>
    <mergeCell ref="F91:G91"/>
    <mergeCell ref="F92:G92"/>
    <mergeCell ref="F93:G93"/>
    <mergeCell ref="B94:B101"/>
    <mergeCell ref="C94:C101"/>
    <mergeCell ref="D94:D101"/>
    <mergeCell ref="E94:E101"/>
    <mergeCell ref="H94:H101"/>
    <mergeCell ref="I94:I101"/>
    <mergeCell ref="B102:B105"/>
    <mergeCell ref="C102:C105"/>
    <mergeCell ref="D102:D105"/>
    <mergeCell ref="E102:E105"/>
    <mergeCell ref="H102:H103"/>
    <mergeCell ref="I102:I105"/>
    <mergeCell ref="B106:B110"/>
    <mergeCell ref="C106:C110"/>
    <mergeCell ref="D106:D110"/>
    <mergeCell ref="E106:E110"/>
    <mergeCell ref="I106:I110"/>
    <mergeCell ref="H107:H110"/>
    <mergeCell ref="F96:G96"/>
    <mergeCell ref="F97:G97"/>
    <mergeCell ref="F98:G98"/>
    <mergeCell ref="F94:G94"/>
    <mergeCell ref="F95:G95"/>
    <mergeCell ref="B111:B119"/>
    <mergeCell ref="C111:C119"/>
    <mergeCell ref="D111:D119"/>
    <mergeCell ref="E111:E119"/>
    <mergeCell ref="H111:H112"/>
    <mergeCell ref="I111:I119"/>
    <mergeCell ref="H114:H117"/>
    <mergeCell ref="B120:B149"/>
    <mergeCell ref="C120:C149"/>
    <mergeCell ref="D120:D149"/>
    <mergeCell ref="E120:E149"/>
    <mergeCell ref="H120:H145"/>
    <mergeCell ref="I120:I149"/>
    <mergeCell ref="F130:G130"/>
    <mergeCell ref="F131:G131"/>
    <mergeCell ref="J131:K131"/>
    <mergeCell ref="L131:M131"/>
    <mergeCell ref="F133:G133"/>
    <mergeCell ref="J133:K133"/>
    <mergeCell ref="L133:M133"/>
    <mergeCell ref="F135:G135"/>
    <mergeCell ref="J135:K135"/>
    <mergeCell ref="L135:M135"/>
    <mergeCell ref="F137:G137"/>
    <mergeCell ref="J137:K137"/>
    <mergeCell ref="L137:M137"/>
    <mergeCell ref="F139:G139"/>
    <mergeCell ref="J139:K139"/>
    <mergeCell ref="L139:M139"/>
    <mergeCell ref="F141:G141"/>
    <mergeCell ref="J141:K141"/>
    <mergeCell ref="L141:M141"/>
    <mergeCell ref="N131:O131"/>
    <mergeCell ref="P131:Q131"/>
    <mergeCell ref="R131:S131"/>
    <mergeCell ref="T131:U131"/>
    <mergeCell ref="V131:W131"/>
    <mergeCell ref="X131:Y131"/>
    <mergeCell ref="Z131:AA131"/>
    <mergeCell ref="AB131:AC131"/>
    <mergeCell ref="AD131:AE131"/>
    <mergeCell ref="AF131:AG131"/>
    <mergeCell ref="F132:G132"/>
    <mergeCell ref="J132:K132"/>
    <mergeCell ref="L132:M132"/>
    <mergeCell ref="N132:O132"/>
    <mergeCell ref="P132:Q132"/>
    <mergeCell ref="R132:S132"/>
    <mergeCell ref="T132:U132"/>
    <mergeCell ref="V132:W132"/>
    <mergeCell ref="X132:Y132"/>
    <mergeCell ref="Z132:AA132"/>
    <mergeCell ref="AB132:AC132"/>
    <mergeCell ref="AD132:AE132"/>
    <mergeCell ref="AF132:AG132"/>
    <mergeCell ref="N133:O133"/>
    <mergeCell ref="P133:Q133"/>
    <mergeCell ref="R133:S133"/>
    <mergeCell ref="T133:U133"/>
    <mergeCell ref="V133:W133"/>
    <mergeCell ref="X133:Y133"/>
    <mergeCell ref="Z133:AA133"/>
    <mergeCell ref="AB133:AC133"/>
    <mergeCell ref="AD133:AE133"/>
    <mergeCell ref="AF133:AG133"/>
    <mergeCell ref="F134:G134"/>
    <mergeCell ref="J134:K134"/>
    <mergeCell ref="L134:M134"/>
    <mergeCell ref="N134:O134"/>
    <mergeCell ref="P134:Q134"/>
    <mergeCell ref="R134:S134"/>
    <mergeCell ref="T134:U134"/>
    <mergeCell ref="V134:W134"/>
    <mergeCell ref="X134:Y134"/>
    <mergeCell ref="Z134:AA134"/>
    <mergeCell ref="AB134:AC134"/>
    <mergeCell ref="AD134:AE134"/>
    <mergeCell ref="AF134:AG134"/>
    <mergeCell ref="N135:O135"/>
    <mergeCell ref="P135:Q135"/>
    <mergeCell ref="R135:S135"/>
    <mergeCell ref="T135:U135"/>
    <mergeCell ref="V135:W135"/>
    <mergeCell ref="X135:Y135"/>
    <mergeCell ref="Z135:AA135"/>
    <mergeCell ref="AB135:AC135"/>
    <mergeCell ref="AD135:AE135"/>
    <mergeCell ref="AF135:AG135"/>
    <mergeCell ref="F136:G136"/>
    <mergeCell ref="J136:K136"/>
    <mergeCell ref="L136:M136"/>
    <mergeCell ref="N136:O136"/>
    <mergeCell ref="P136:Q136"/>
    <mergeCell ref="R136:S136"/>
    <mergeCell ref="T136:U136"/>
    <mergeCell ref="V136:W136"/>
    <mergeCell ref="X136:Y136"/>
    <mergeCell ref="Z136:AA136"/>
    <mergeCell ref="AB136:AC136"/>
    <mergeCell ref="AD136:AE136"/>
    <mergeCell ref="AF136:AG136"/>
    <mergeCell ref="N137:O137"/>
    <mergeCell ref="P137:Q137"/>
    <mergeCell ref="R137:S137"/>
    <mergeCell ref="T137:U137"/>
    <mergeCell ref="V137:W137"/>
    <mergeCell ref="X137:Y137"/>
    <mergeCell ref="Z137:AA137"/>
    <mergeCell ref="AB137:AC137"/>
    <mergeCell ref="AD137:AE137"/>
    <mergeCell ref="AF137:AG137"/>
    <mergeCell ref="F138:G138"/>
    <mergeCell ref="J138:K138"/>
    <mergeCell ref="L138:M138"/>
    <mergeCell ref="N138:O138"/>
    <mergeCell ref="P138:Q138"/>
    <mergeCell ref="R138:S138"/>
    <mergeCell ref="T138:U138"/>
    <mergeCell ref="V138:W138"/>
    <mergeCell ref="X138:Y138"/>
    <mergeCell ref="Z138:AA138"/>
    <mergeCell ref="AB138:AC138"/>
    <mergeCell ref="AD138:AE138"/>
    <mergeCell ref="AF138:AG138"/>
    <mergeCell ref="N139:O139"/>
    <mergeCell ref="P139:Q139"/>
    <mergeCell ref="R139:S139"/>
    <mergeCell ref="T139:U139"/>
    <mergeCell ref="V139:W139"/>
    <mergeCell ref="X139:Y139"/>
    <mergeCell ref="Z139:AA139"/>
    <mergeCell ref="AB139:AC139"/>
    <mergeCell ref="AD139:AE139"/>
    <mergeCell ref="AF139:AG139"/>
    <mergeCell ref="F140:G140"/>
    <mergeCell ref="J140:K140"/>
    <mergeCell ref="L140:M140"/>
    <mergeCell ref="N140:O140"/>
    <mergeCell ref="P140:Q140"/>
    <mergeCell ref="R140:S140"/>
    <mergeCell ref="T140:U140"/>
    <mergeCell ref="V140:W140"/>
    <mergeCell ref="X140:Y140"/>
    <mergeCell ref="Z140:AA140"/>
    <mergeCell ref="AB140:AC140"/>
    <mergeCell ref="AD140:AE140"/>
    <mergeCell ref="AF140:AG140"/>
    <mergeCell ref="N141:O141"/>
    <mergeCell ref="P141:Q141"/>
    <mergeCell ref="R141:S141"/>
    <mergeCell ref="T141:U141"/>
    <mergeCell ref="V141:W141"/>
    <mergeCell ref="X141:Y141"/>
    <mergeCell ref="Z141:AA141"/>
    <mergeCell ref="AB141:AC141"/>
    <mergeCell ref="AD141:AE141"/>
    <mergeCell ref="AF141:AG141"/>
    <mergeCell ref="F142:G142"/>
    <mergeCell ref="J142:K142"/>
    <mergeCell ref="L142:M142"/>
    <mergeCell ref="N142:O142"/>
    <mergeCell ref="P142:Q142"/>
    <mergeCell ref="R142:S142"/>
    <mergeCell ref="T142:U142"/>
    <mergeCell ref="V142:W142"/>
    <mergeCell ref="X142:Y142"/>
    <mergeCell ref="Z142:AA142"/>
    <mergeCell ref="AB142:AC142"/>
    <mergeCell ref="AD142:AE142"/>
    <mergeCell ref="AF142:AG142"/>
    <mergeCell ref="F143:G143"/>
    <mergeCell ref="J143:K143"/>
    <mergeCell ref="L143:M143"/>
    <mergeCell ref="N143:O143"/>
    <mergeCell ref="P143:Q143"/>
    <mergeCell ref="R143:S143"/>
    <mergeCell ref="T143:U143"/>
    <mergeCell ref="V143:W143"/>
    <mergeCell ref="X143:Y143"/>
    <mergeCell ref="Z143:AA143"/>
    <mergeCell ref="AB143:AC143"/>
    <mergeCell ref="AD143:AE143"/>
    <mergeCell ref="AF143:AG143"/>
    <mergeCell ref="F144:G144"/>
    <mergeCell ref="J144:K144"/>
    <mergeCell ref="L144:M144"/>
    <mergeCell ref="N144:O144"/>
    <mergeCell ref="P144:Q144"/>
    <mergeCell ref="R144:S144"/>
    <mergeCell ref="T144:U144"/>
    <mergeCell ref="V144:W144"/>
    <mergeCell ref="X144:Y144"/>
    <mergeCell ref="Z144:AA144"/>
    <mergeCell ref="AB144:AC144"/>
    <mergeCell ref="AD144:AE144"/>
    <mergeCell ref="AF144:AG144"/>
    <mergeCell ref="F145:G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F146:G146"/>
    <mergeCell ref="J146:K146"/>
    <mergeCell ref="L146:M146"/>
    <mergeCell ref="N146:O146"/>
    <mergeCell ref="P146:Q146"/>
    <mergeCell ref="R146:S146"/>
    <mergeCell ref="T146:U146"/>
    <mergeCell ref="V146:W146"/>
    <mergeCell ref="X146:Y146"/>
    <mergeCell ref="Z146:AA146"/>
    <mergeCell ref="AB146:AC146"/>
    <mergeCell ref="AD146:AE146"/>
    <mergeCell ref="AF146:AG146"/>
    <mergeCell ref="F147:G147"/>
    <mergeCell ref="H147:H149"/>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F148:G148"/>
    <mergeCell ref="J148:K148"/>
    <mergeCell ref="L148:M148"/>
    <mergeCell ref="N148:O148"/>
    <mergeCell ref="P148:Q148"/>
    <mergeCell ref="R148:S148"/>
    <mergeCell ref="T148:U148"/>
    <mergeCell ref="V148:W148"/>
    <mergeCell ref="X148:Y148"/>
    <mergeCell ref="Z148:AA148"/>
    <mergeCell ref="AB148:AC148"/>
    <mergeCell ref="AD148:AE148"/>
    <mergeCell ref="AF148:AG148"/>
    <mergeCell ref="F149:G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B150:B161"/>
    <mergeCell ref="C150:C161"/>
    <mergeCell ref="D150:D161"/>
    <mergeCell ref="E150:E161"/>
    <mergeCell ref="F150:G150"/>
    <mergeCell ref="H150:H161"/>
    <mergeCell ref="I150:I161"/>
    <mergeCell ref="J150:K150"/>
    <mergeCell ref="L150:M150"/>
    <mergeCell ref="N150:O150"/>
    <mergeCell ref="P150:Q150"/>
    <mergeCell ref="R150:S150"/>
    <mergeCell ref="T150:U150"/>
    <mergeCell ref="V150:W150"/>
    <mergeCell ref="X150:Y150"/>
    <mergeCell ref="Z150:AA150"/>
    <mergeCell ref="AB150:AC150"/>
    <mergeCell ref="AD150:AE150"/>
    <mergeCell ref="AF150:AG150"/>
    <mergeCell ref="F151:G151"/>
    <mergeCell ref="J151:K151"/>
    <mergeCell ref="L151:M151"/>
    <mergeCell ref="N151:O151"/>
    <mergeCell ref="P151:Q151"/>
    <mergeCell ref="R151:S151"/>
    <mergeCell ref="T151:U151"/>
    <mergeCell ref="V151:W151"/>
    <mergeCell ref="X151:Y151"/>
    <mergeCell ref="Z151:AA151"/>
    <mergeCell ref="AB151:AC151"/>
    <mergeCell ref="AD151:AE151"/>
    <mergeCell ref="AF151:AG151"/>
    <mergeCell ref="F152:G152"/>
    <mergeCell ref="J152:K152"/>
    <mergeCell ref="L152:M152"/>
    <mergeCell ref="N152:O152"/>
    <mergeCell ref="P152:Q152"/>
    <mergeCell ref="R152:S152"/>
    <mergeCell ref="T152:U152"/>
    <mergeCell ref="V152:W152"/>
    <mergeCell ref="X152:Y152"/>
    <mergeCell ref="Z152:AA152"/>
    <mergeCell ref="AB152:AC152"/>
    <mergeCell ref="AD152:AE152"/>
    <mergeCell ref="AF152:AG152"/>
    <mergeCell ref="F153:G153"/>
    <mergeCell ref="J153:K153"/>
    <mergeCell ref="L153:M153"/>
    <mergeCell ref="N153:O153"/>
    <mergeCell ref="P153:Q153"/>
    <mergeCell ref="R153:S153"/>
    <mergeCell ref="T153:U153"/>
    <mergeCell ref="V153:W153"/>
    <mergeCell ref="X153:Y153"/>
    <mergeCell ref="Z153:AA153"/>
    <mergeCell ref="AB153:AC153"/>
    <mergeCell ref="AD153:AE153"/>
    <mergeCell ref="AF153:AG153"/>
    <mergeCell ref="F154:G154"/>
    <mergeCell ref="J154:K154"/>
    <mergeCell ref="L154:M154"/>
    <mergeCell ref="N154:O154"/>
    <mergeCell ref="P154:Q154"/>
    <mergeCell ref="R154:S154"/>
    <mergeCell ref="T154:U154"/>
    <mergeCell ref="V154:W154"/>
    <mergeCell ref="X154:Y154"/>
    <mergeCell ref="Z154:AA154"/>
    <mergeCell ref="AB154:AC154"/>
    <mergeCell ref="AD154:AE154"/>
    <mergeCell ref="AF154:AG154"/>
    <mergeCell ref="F155:G155"/>
    <mergeCell ref="J155:K155"/>
    <mergeCell ref="L155:M155"/>
    <mergeCell ref="N155:O155"/>
    <mergeCell ref="P155:Q155"/>
    <mergeCell ref="R155:S155"/>
    <mergeCell ref="T155:U155"/>
    <mergeCell ref="V155:W155"/>
    <mergeCell ref="X155:Y155"/>
    <mergeCell ref="Z155:AA155"/>
    <mergeCell ref="AB155:AC155"/>
    <mergeCell ref="AD155:AE155"/>
    <mergeCell ref="AF155:AG155"/>
    <mergeCell ref="F156:G156"/>
    <mergeCell ref="J156:K156"/>
    <mergeCell ref="L156:M156"/>
    <mergeCell ref="N156:O156"/>
    <mergeCell ref="P156:Q156"/>
    <mergeCell ref="R156:S156"/>
    <mergeCell ref="T156:U156"/>
    <mergeCell ref="V156:W156"/>
    <mergeCell ref="X156:Y156"/>
    <mergeCell ref="Z156:AA156"/>
    <mergeCell ref="AB156:AC156"/>
    <mergeCell ref="AD156:AE156"/>
    <mergeCell ref="AF156:AG156"/>
    <mergeCell ref="F157:G157"/>
    <mergeCell ref="J157:K157"/>
    <mergeCell ref="L157:M157"/>
    <mergeCell ref="N157:O157"/>
    <mergeCell ref="P157:Q157"/>
    <mergeCell ref="R157:S157"/>
    <mergeCell ref="T157:U157"/>
    <mergeCell ref="V157:W157"/>
    <mergeCell ref="X157:Y157"/>
    <mergeCell ref="Z157:AA157"/>
    <mergeCell ref="AB157:AC157"/>
    <mergeCell ref="AD157:AE157"/>
    <mergeCell ref="AF157:AG157"/>
    <mergeCell ref="F158:G158"/>
    <mergeCell ref="F159:G159"/>
    <mergeCell ref="F160:G160"/>
    <mergeCell ref="F161:G161"/>
    <mergeCell ref="AB158:AC158"/>
    <mergeCell ref="AD158:AE158"/>
    <mergeCell ref="AF158:AG158"/>
    <mergeCell ref="AB159:AC159"/>
    <mergeCell ref="J159:K159"/>
    <mergeCell ref="L159:M159"/>
    <mergeCell ref="N159:O159"/>
    <mergeCell ref="P159:Q159"/>
    <mergeCell ref="R159:S159"/>
    <mergeCell ref="T159:U159"/>
    <mergeCell ref="V159:W159"/>
    <mergeCell ref="X159:Y159"/>
    <mergeCell ref="Z159:AA159"/>
    <mergeCell ref="J160:K160"/>
    <mergeCell ref="L160:M160"/>
    <mergeCell ref="H162:H165"/>
    <mergeCell ref="AH162:AH163"/>
    <mergeCell ref="AI162:AI163"/>
    <mergeCell ref="AJ162:AJ163"/>
    <mergeCell ref="B163:F163"/>
    <mergeCell ref="I164:I165"/>
    <mergeCell ref="C168:C171"/>
    <mergeCell ref="E168:AB171"/>
    <mergeCell ref="AC168:AD172"/>
    <mergeCell ref="AE168:AE172"/>
    <mergeCell ref="E172:F172"/>
    <mergeCell ref="G172:H172"/>
    <mergeCell ref="I172:J172"/>
    <mergeCell ref="K172:L172"/>
    <mergeCell ref="M172:N172"/>
    <mergeCell ref="O172:P172"/>
    <mergeCell ref="Q172:R172"/>
    <mergeCell ref="S172:T172"/>
    <mergeCell ref="U172:V172"/>
    <mergeCell ref="W172:X172"/>
    <mergeCell ref="Y172:Z172"/>
    <mergeCell ref="AA172:AB172"/>
    <mergeCell ref="AB165:AC165"/>
    <mergeCell ref="AD165:AE165"/>
    <mergeCell ref="AF165:AG165"/>
    <mergeCell ref="X165:Y165"/>
    <mergeCell ref="Z165:AA165"/>
    <mergeCell ref="J163:K163"/>
    <mergeCell ref="L163:M163"/>
    <mergeCell ref="N163:O163"/>
    <mergeCell ref="P163:Q163"/>
    <mergeCell ref="R163:S163"/>
    <mergeCell ref="E173:F173"/>
    <mergeCell ref="G173:H173"/>
    <mergeCell ref="I173:J173"/>
    <mergeCell ref="K173:L173"/>
    <mergeCell ref="M173:N173"/>
    <mergeCell ref="O173:P173"/>
    <mergeCell ref="Q173:R173"/>
    <mergeCell ref="S173:T173"/>
    <mergeCell ref="U173:V173"/>
    <mergeCell ref="W173:X173"/>
    <mergeCell ref="Y173:Z173"/>
    <mergeCell ref="AA173:AB173"/>
    <mergeCell ref="E174:F174"/>
    <mergeCell ref="G174:H174"/>
    <mergeCell ref="I174:J174"/>
    <mergeCell ref="K174:L174"/>
    <mergeCell ref="M174:N174"/>
    <mergeCell ref="O174:P174"/>
    <mergeCell ref="Q174:R174"/>
    <mergeCell ref="S174:T174"/>
    <mergeCell ref="U174:V174"/>
    <mergeCell ref="W174:X174"/>
    <mergeCell ref="Y174:Z174"/>
    <mergeCell ref="AA174:AB174"/>
    <mergeCell ref="G175:H175"/>
    <mergeCell ref="I175:J175"/>
    <mergeCell ref="K175:L175"/>
    <mergeCell ref="M175:N175"/>
    <mergeCell ref="O175:P175"/>
    <mergeCell ref="Q175:R175"/>
    <mergeCell ref="S175:T175"/>
    <mergeCell ref="U175:V175"/>
    <mergeCell ref="W175:X175"/>
    <mergeCell ref="Y175:Z175"/>
    <mergeCell ref="AA175:AB175"/>
    <mergeCell ref="E176:F176"/>
    <mergeCell ref="G176:H176"/>
    <mergeCell ref="I176:J176"/>
    <mergeCell ref="K176:L176"/>
    <mergeCell ref="M176:N176"/>
    <mergeCell ref="O176:P176"/>
    <mergeCell ref="Q176:R176"/>
    <mergeCell ref="S176:T176"/>
    <mergeCell ref="U176:V176"/>
    <mergeCell ref="W176:X176"/>
    <mergeCell ref="Y176:Z176"/>
    <mergeCell ref="AA176:AB176"/>
    <mergeCell ref="E177:F177"/>
    <mergeCell ref="G177:H177"/>
    <mergeCell ref="I177:J177"/>
    <mergeCell ref="K177:L177"/>
    <mergeCell ref="M177:N177"/>
    <mergeCell ref="O177:P177"/>
    <mergeCell ref="Q177:R177"/>
    <mergeCell ref="S177:T177"/>
    <mergeCell ref="U177:V177"/>
    <mergeCell ref="W177:X177"/>
    <mergeCell ref="Y177:Z177"/>
    <mergeCell ref="AA177:AB177"/>
    <mergeCell ref="E178:F178"/>
    <mergeCell ref="G178:H178"/>
    <mergeCell ref="I178:J178"/>
    <mergeCell ref="K178:L178"/>
    <mergeCell ref="M178:N178"/>
    <mergeCell ref="O178:P178"/>
    <mergeCell ref="Q178:R178"/>
    <mergeCell ref="S178:T178"/>
    <mergeCell ref="U178:V178"/>
    <mergeCell ref="W178:X178"/>
    <mergeCell ref="Y178:Z178"/>
    <mergeCell ref="AA178:AB178"/>
    <mergeCell ref="E179:F179"/>
    <mergeCell ref="G179:H179"/>
    <mergeCell ref="I179:J179"/>
    <mergeCell ref="K179:L179"/>
    <mergeCell ref="M179:N179"/>
    <mergeCell ref="O179:P179"/>
    <mergeCell ref="Q179:R179"/>
    <mergeCell ref="S179:T179"/>
    <mergeCell ref="U179:V179"/>
    <mergeCell ref="W179:X179"/>
    <mergeCell ref="Y179:Z179"/>
    <mergeCell ref="AA179:AB179"/>
    <mergeCell ref="E180:F180"/>
    <mergeCell ref="G180:H180"/>
    <mergeCell ref="I180:J180"/>
    <mergeCell ref="K180:L180"/>
    <mergeCell ref="M180:N180"/>
    <mergeCell ref="O180:P180"/>
    <mergeCell ref="Q180:R180"/>
    <mergeCell ref="S180:T180"/>
    <mergeCell ref="U180:V180"/>
    <mergeCell ref="W180:X180"/>
    <mergeCell ref="Y180:Z180"/>
    <mergeCell ref="AA180:AB180"/>
    <mergeCell ref="E181:F181"/>
    <mergeCell ref="G181:H181"/>
    <mergeCell ref="I181:J181"/>
    <mergeCell ref="K181:L181"/>
    <mergeCell ref="M181:N181"/>
    <mergeCell ref="O181:P181"/>
    <mergeCell ref="Q181:R181"/>
    <mergeCell ref="S181:T181"/>
    <mergeCell ref="U181:V181"/>
    <mergeCell ref="W181:X181"/>
    <mergeCell ref="Y181:Z181"/>
    <mergeCell ref="AA181:AB181"/>
    <mergeCell ref="E182:F182"/>
    <mergeCell ref="G182:H182"/>
    <mergeCell ref="I182:J182"/>
    <mergeCell ref="K182:L182"/>
    <mergeCell ref="M182:N182"/>
    <mergeCell ref="O182:P182"/>
    <mergeCell ref="Q182:R182"/>
    <mergeCell ref="S182:T182"/>
    <mergeCell ref="U182:V182"/>
    <mergeCell ref="W182:X182"/>
    <mergeCell ref="Y182:Z182"/>
    <mergeCell ref="AA182:AB182"/>
    <mergeCell ref="E183:F183"/>
    <mergeCell ref="G183:H183"/>
    <mergeCell ref="I183:J183"/>
    <mergeCell ref="K183:L183"/>
    <mergeCell ref="M183:N183"/>
    <mergeCell ref="O183:P183"/>
    <mergeCell ref="Q183:R183"/>
    <mergeCell ref="S183:T183"/>
    <mergeCell ref="U183:V183"/>
    <mergeCell ref="W183:X183"/>
    <mergeCell ref="Y183:Z183"/>
    <mergeCell ref="AA183:AB183"/>
    <mergeCell ref="E184:F184"/>
    <mergeCell ref="G184:H184"/>
    <mergeCell ref="I184:J184"/>
    <mergeCell ref="K184:L184"/>
    <mergeCell ref="M184:N184"/>
    <mergeCell ref="O184:P184"/>
    <mergeCell ref="Q184:R184"/>
    <mergeCell ref="S184:T184"/>
    <mergeCell ref="U184:V184"/>
    <mergeCell ref="W184:X184"/>
    <mergeCell ref="Y184:Z184"/>
    <mergeCell ref="AA184:AB184"/>
    <mergeCell ref="E185:F185"/>
    <mergeCell ref="G185:H185"/>
    <mergeCell ref="I185:J185"/>
    <mergeCell ref="K185:L185"/>
    <mergeCell ref="M185:N185"/>
    <mergeCell ref="O185:P185"/>
    <mergeCell ref="Q185:R185"/>
    <mergeCell ref="S185:T185"/>
    <mergeCell ref="U185:V185"/>
    <mergeCell ref="W185:X185"/>
    <mergeCell ref="Y185:Z185"/>
    <mergeCell ref="AA185:AB185"/>
    <mergeCell ref="E186:F186"/>
    <mergeCell ref="G186:H186"/>
    <mergeCell ref="I186:J186"/>
    <mergeCell ref="K186:L186"/>
    <mergeCell ref="M186:N186"/>
    <mergeCell ref="O186:P186"/>
    <mergeCell ref="Q186:R186"/>
    <mergeCell ref="S186:T186"/>
    <mergeCell ref="U186:V186"/>
    <mergeCell ref="W186:X186"/>
    <mergeCell ref="Y186:Z186"/>
    <mergeCell ref="AA186:AB186"/>
    <mergeCell ref="I187:J187"/>
    <mergeCell ref="K187:L187"/>
    <mergeCell ref="M187:N187"/>
    <mergeCell ref="O187:P187"/>
    <mergeCell ref="Q187:R187"/>
    <mergeCell ref="S187:T187"/>
    <mergeCell ref="U187:V187"/>
    <mergeCell ref="W187:X187"/>
    <mergeCell ref="Y187:Z187"/>
    <mergeCell ref="AA187:AB187"/>
    <mergeCell ref="E188:F188"/>
    <mergeCell ref="G188:H188"/>
    <mergeCell ref="I188:J188"/>
    <mergeCell ref="K188:L188"/>
    <mergeCell ref="M188:N188"/>
    <mergeCell ref="O188:P188"/>
    <mergeCell ref="Q188:R188"/>
    <mergeCell ref="S188:T188"/>
    <mergeCell ref="U188:V188"/>
    <mergeCell ref="W188:X188"/>
    <mergeCell ref="Y188:Z188"/>
    <mergeCell ref="AA188:AB188"/>
    <mergeCell ref="E189:F189"/>
    <mergeCell ref="G189:H189"/>
    <mergeCell ref="I189:J189"/>
    <mergeCell ref="K189:L189"/>
    <mergeCell ref="M189:N189"/>
    <mergeCell ref="O189:P189"/>
    <mergeCell ref="Q189:R189"/>
    <mergeCell ref="S189:T189"/>
    <mergeCell ref="U189:V189"/>
    <mergeCell ref="W189:X189"/>
    <mergeCell ref="Y189:Z189"/>
    <mergeCell ref="AA189:AB189"/>
    <mergeCell ref="E190:F190"/>
    <mergeCell ref="G190:H190"/>
    <mergeCell ref="I190:J190"/>
    <mergeCell ref="K190:L190"/>
    <mergeCell ref="M190:N190"/>
    <mergeCell ref="O190:P190"/>
    <mergeCell ref="Q190:R190"/>
    <mergeCell ref="S190:T190"/>
    <mergeCell ref="U190:V190"/>
    <mergeCell ref="W190:X190"/>
    <mergeCell ref="Y190:Z190"/>
    <mergeCell ref="AA190:AB190"/>
    <mergeCell ref="E191:F191"/>
    <mergeCell ref="G191:H191"/>
    <mergeCell ref="I191:J191"/>
    <mergeCell ref="K191:L191"/>
    <mergeCell ref="M191:N191"/>
    <mergeCell ref="O191:P191"/>
    <mergeCell ref="Q191:R191"/>
    <mergeCell ref="S191:T191"/>
    <mergeCell ref="U191:V191"/>
    <mergeCell ref="W191:X191"/>
    <mergeCell ref="Y191:Z191"/>
    <mergeCell ref="AA191:AB191"/>
    <mergeCell ref="E192:F192"/>
    <mergeCell ref="G192:H192"/>
    <mergeCell ref="I192:J192"/>
    <mergeCell ref="K192:L192"/>
    <mergeCell ref="M192:N192"/>
    <mergeCell ref="O192:P192"/>
    <mergeCell ref="Q192:R192"/>
    <mergeCell ref="S192:T192"/>
    <mergeCell ref="AC192:AC193"/>
    <mergeCell ref="AD192:AD193"/>
    <mergeCell ref="AE192:AE193"/>
    <mergeCell ref="E193:F193"/>
    <mergeCell ref="G193:H193"/>
    <mergeCell ref="I193:J193"/>
    <mergeCell ref="K193:L193"/>
    <mergeCell ref="M193:N193"/>
    <mergeCell ref="O193:P193"/>
    <mergeCell ref="Q193:R193"/>
    <mergeCell ref="S193:T193"/>
    <mergeCell ref="U193:V193"/>
    <mergeCell ref="W193:X193"/>
    <mergeCell ref="Y193:Z193"/>
    <mergeCell ref="AA193:AB193"/>
    <mergeCell ref="D194:D195"/>
    <mergeCell ref="E194:F194"/>
    <mergeCell ref="G194:H194"/>
    <mergeCell ref="I194:J194"/>
    <mergeCell ref="K194:L194"/>
    <mergeCell ref="M194:N194"/>
    <mergeCell ref="O194:P194"/>
    <mergeCell ref="Q194:R194"/>
    <mergeCell ref="S194:T194"/>
    <mergeCell ref="U194:V194"/>
    <mergeCell ref="W194:X194"/>
    <mergeCell ref="Y194:Z194"/>
    <mergeCell ref="AA194:AB194"/>
    <mergeCell ref="E195:F195"/>
    <mergeCell ref="G195:H195"/>
    <mergeCell ref="I195:J195"/>
    <mergeCell ref="K195:L195"/>
    <mergeCell ref="M195:N195"/>
    <mergeCell ref="Q195:R195"/>
    <mergeCell ref="S195:T195"/>
    <mergeCell ref="U195:V195"/>
    <mergeCell ref="W195:X195"/>
    <mergeCell ref="Y195:Z195"/>
    <mergeCell ref="AA195:AB195"/>
    <mergeCell ref="L197:L200"/>
    <mergeCell ref="O197:AL200"/>
    <mergeCell ref="AM197:AM201"/>
    <mergeCell ref="AN197:AO201"/>
    <mergeCell ref="B202:B203"/>
    <mergeCell ref="C202:C203"/>
    <mergeCell ref="D202:D203"/>
    <mergeCell ref="E202:E203"/>
    <mergeCell ref="F202:F203"/>
    <mergeCell ref="G202:G203"/>
    <mergeCell ref="H202:H203"/>
    <mergeCell ref="I202:I203"/>
    <mergeCell ref="J202:J203"/>
    <mergeCell ref="K202:K203"/>
    <mergeCell ref="L202:L203"/>
    <mergeCell ref="M202:M203"/>
    <mergeCell ref="N202:N203"/>
    <mergeCell ref="AN202:AN203"/>
    <mergeCell ref="AO202:AO203"/>
    <mergeCell ref="O203:P203"/>
    <mergeCell ref="Q203:R203"/>
    <mergeCell ref="S203:T203"/>
    <mergeCell ref="U203:V203"/>
    <mergeCell ref="W203:X203"/>
    <mergeCell ref="Y203:Z203"/>
    <mergeCell ref="AN204:AN205"/>
    <mergeCell ref="AO204:AO205"/>
    <mergeCell ref="E230:F231"/>
    <mergeCell ref="G230:J231"/>
    <mergeCell ref="M231:N231"/>
    <mergeCell ref="O231:P231"/>
    <mergeCell ref="Q231:R231"/>
    <mergeCell ref="S231:T231"/>
    <mergeCell ref="U231:V231"/>
    <mergeCell ref="W231:X231"/>
    <mergeCell ref="Y231:Z231"/>
    <mergeCell ref="AA231:AB231"/>
    <mergeCell ref="AC231:AD231"/>
    <mergeCell ref="AE231:AF231"/>
    <mergeCell ref="AG231:AH231"/>
    <mergeCell ref="AI231:AJ231"/>
    <mergeCell ref="AK231:AL231"/>
    <mergeCell ref="O229:P229"/>
    <mergeCell ref="Q229:R229"/>
    <mergeCell ref="S229:T229"/>
    <mergeCell ref="U229:V229"/>
    <mergeCell ref="W229:X229"/>
    <mergeCell ref="Y229:Z229"/>
    <mergeCell ref="AA229:AB229"/>
    <mergeCell ref="AC229:AD229"/>
    <mergeCell ref="AE229:AF229"/>
    <mergeCell ref="AG229:AH229"/>
    <mergeCell ref="AI229:AJ229"/>
    <mergeCell ref="AK229:AL229"/>
    <mergeCell ref="M230:N230"/>
    <mergeCell ref="O230:P230"/>
    <mergeCell ref="Q230:R230"/>
    <mergeCell ref="E232:J232"/>
    <mergeCell ref="K232:N232"/>
    <mergeCell ref="O232:P232"/>
    <mergeCell ref="Q232:R232"/>
    <mergeCell ref="S232:T232"/>
    <mergeCell ref="U232:V232"/>
    <mergeCell ref="W232:X232"/>
    <mergeCell ref="Y232:Z232"/>
    <mergeCell ref="AA232:AB232"/>
    <mergeCell ref="AC232:AD232"/>
    <mergeCell ref="AE232:AF232"/>
    <mergeCell ref="AG232:AH232"/>
    <mergeCell ref="AI232:AJ232"/>
    <mergeCell ref="AK232:AL232"/>
    <mergeCell ref="B204:B205"/>
    <mergeCell ref="C204:C205"/>
    <mergeCell ref="D204:D205"/>
    <mergeCell ref="E204:E205"/>
    <mergeCell ref="F204:F205"/>
    <mergeCell ref="G204:G205"/>
    <mergeCell ref="H204:H205"/>
    <mergeCell ref="I204:I205"/>
    <mergeCell ref="J204:J205"/>
    <mergeCell ref="K204:K205"/>
    <mergeCell ref="L204:L205"/>
    <mergeCell ref="M204:M205"/>
    <mergeCell ref="N204:N205"/>
    <mergeCell ref="S230:T230"/>
    <mergeCell ref="U230:V230"/>
    <mergeCell ref="W230:X230"/>
    <mergeCell ref="Y230:Z230"/>
    <mergeCell ref="AA230:AB230"/>
  </mergeCells>
  <conditionalFormatting sqref="E32:E35 E46 E55 E58 E61:E62 E73 E77:E78 E89 E94 E102 E106 E111 E120:E123 E150">
    <cfRule type="containsText" dxfId="31" priority="36" operator="containsText" text="SVE">
      <formula>NOT(ISERROR(SEARCH("SVE",E32)))</formula>
    </cfRule>
    <cfRule type="containsText" dxfId="30" priority="37" operator="containsText" text="RIESGO PRIORITARIO">
      <formula>NOT(ISERROR(SEARCH("RIESGO PRIORITARIO",E32)))</formula>
    </cfRule>
  </conditionalFormatting>
  <conditionalFormatting sqref="E51">
    <cfRule type="containsText" dxfId="29" priority="28" operator="containsText" text="SVE">
      <formula>NOT(ISERROR(SEARCH("SVE",E51)))</formula>
    </cfRule>
    <cfRule type="containsText" dxfId="28" priority="29" operator="containsText" text="RIESGO PRIORITARIO">
      <formula>NOT(ISERROR(SEARCH("RIESGO PRIORITARIO",E51)))</formula>
    </cfRule>
  </conditionalFormatting>
  <conditionalFormatting sqref="J32:J161 L32:L161 N32:N161 P32:P161 R32:R161 T32:T161 V32:V161 X32:X161 Z32:Z161 AB32:AB161 AD32:AD161 AF32:AF161">
    <cfRule type="containsText" dxfId="27" priority="30" operator="containsText" text="R">
      <formula>NOT(ISERROR(SEARCH("R",J32)))</formula>
    </cfRule>
    <cfRule type="containsText" dxfId="26" priority="31" operator="containsText" text="NC">
      <formula>NOT(ISERROR(SEARCH("NC",J32)))</formula>
    </cfRule>
    <cfRule type="containsText" dxfId="25" priority="32" operator="containsText" text="I">
      <formula>NOT(ISERROR(SEARCH("I",J32)))</formula>
    </cfRule>
    <cfRule type="containsText" dxfId="24" priority="33" operator="containsText" text="P">
      <formula>NOT(ISERROR(SEARCH("P",J32)))</formula>
    </cfRule>
  </conditionalFormatting>
  <conditionalFormatting sqref="J165:AG166">
    <cfRule type="iconSet" priority="38">
      <iconSet iconSet="3Symbols" showValue="0">
        <cfvo type="percent" val="0"/>
        <cfvo type="num" val="0.5"/>
        <cfvo type="num" val="0.9"/>
      </iconSet>
    </cfRule>
  </conditionalFormatting>
  <conditionalFormatting sqref="E173:E191 G173:G191 I173:I191 K173:K191 M173:M191 O173:O191 Q173:Q191 S173:S191 U173:U191 W173:W191 Y173:Y191 AA173:AA191">
    <cfRule type="containsText" dxfId="23" priority="17" operator="containsText" text="R">
      <formula>NOT(ISERROR(SEARCH("R",E173)))</formula>
    </cfRule>
  </conditionalFormatting>
  <conditionalFormatting sqref="E173:E193 G173:G193 I173:I193 K173:K193 M173:M193 O173:O193 Q173:Q193 S173:S193 U173:U193 W173:W193 Y173:Y193 AA173:AA193">
    <cfRule type="containsText" dxfId="22" priority="18" operator="containsText" text="NC">
      <formula>NOT(ISERROR(SEARCH("NC",E173)))</formula>
    </cfRule>
    <cfRule type="containsText" dxfId="21" priority="19" operator="containsText" text="I">
      <formula>NOT(ISERROR(SEARCH("I",E173)))</formula>
    </cfRule>
    <cfRule type="containsText" dxfId="20" priority="20" operator="containsText" text="P">
      <formula>NOT(ISERROR(SEARCH("P",E173)))</formula>
    </cfRule>
  </conditionalFormatting>
  <conditionalFormatting sqref="E192:E193 G192:G193 I192:I193 K192:K193 M192:M193 O192:O193 Q192:Q193 S192:S193 U192:U193 W192:W193 Y192:Y193 AA192:AA193">
    <cfRule type="containsText" dxfId="19" priority="25" operator="containsText" text="R">
      <formula>NOT(ISERROR(SEARCH("R",E192)))</formula>
    </cfRule>
  </conditionalFormatting>
  <conditionalFormatting sqref="E195:AB195">
    <cfRule type="iconSet" priority="26">
      <iconSet iconSet="3Symbols" showValue="0">
        <cfvo type="percent" val="0"/>
        <cfvo type="num" val="0.5"/>
        <cfvo type="num" val="1"/>
      </iconSet>
    </cfRule>
  </conditionalFormatting>
  <conditionalFormatting sqref="AC173:AC193">
    <cfRule type="cellIs" dxfId="18" priority="21" operator="equal">
      <formula>1</formula>
    </cfRule>
    <cfRule type="cellIs" dxfId="17" priority="22" operator="greaterThanOrEqual">
      <formula>0.49</formula>
    </cfRule>
    <cfRule type="cellIs" dxfId="16" priority="23" operator="lessThan">
      <formula>0.5</formula>
    </cfRule>
  </conditionalFormatting>
  <conditionalFormatting sqref="O202 Q202 S202 U202 W202 Y202 AA202 AC202 AE202 AG202 AI202 AK202 O206:O229 Q206:Q229 S206:S229 U206:U229 W206:W229 Y206:Y229 AA206:AA229 AC206:AC229 AE206:AE229 AG206:AG229 AI206:AI229 AK206:AK229">
    <cfRule type="containsText" dxfId="15" priority="9" operator="containsText" text="R">
      <formula>NOT(ISERROR(SEARCH("R",O202)))</formula>
    </cfRule>
    <cfRule type="containsText" dxfId="14" priority="10" operator="containsText" text="NC">
      <formula>NOT(ISERROR(SEARCH("NC",O202)))</formula>
    </cfRule>
    <cfRule type="containsText" dxfId="13" priority="11" operator="containsText" text="I">
      <formula>NOT(ISERROR(SEARCH("I",O202)))</formula>
    </cfRule>
    <cfRule type="containsText" dxfId="12" priority="12" operator="containsText" text="P">
      <formula>NOT(ISERROR(SEARCH("P",O202)))</formula>
    </cfRule>
  </conditionalFormatting>
  <conditionalFormatting sqref="O203 Q203 S203 U203 W203 Y203 AA203 AC203 AE203 AG203 AI203 AK203">
    <cfRule type="containsText" dxfId="11" priority="13" operator="containsText" text="R">
      <formula>NOT(ISERROR(SEARCH("R",#REF!)))</formula>
    </cfRule>
    <cfRule type="containsText" dxfId="10" priority="14" operator="containsText" text="NC">
      <formula>NOT(ISERROR(SEARCH("NC",#REF!)))</formula>
    </cfRule>
    <cfRule type="containsText" dxfId="9" priority="15" operator="containsText" text="I">
      <formula>NOT(ISERROR(SEARCH("I",#REF!)))</formula>
    </cfRule>
    <cfRule type="containsText" dxfId="8" priority="16" operator="containsText" text="P">
      <formula>NOT(ISERROR(SEARCH("P",#REF!)))</formula>
    </cfRule>
  </conditionalFormatting>
  <conditionalFormatting sqref="O204 Q204 S204 U204 W204 Y204 AA204 AC204 AE204 AG204 AI204 AK204">
    <cfRule type="containsText" dxfId="7" priority="1" operator="containsText" text="R">
      <formula>NOT(ISERROR(SEARCH("R",O204)))</formula>
    </cfRule>
    <cfRule type="containsText" dxfId="6" priority="2" operator="containsText" text="NC">
      <formula>NOT(ISERROR(SEARCH("NC",O204)))</formula>
    </cfRule>
    <cfRule type="containsText" dxfId="5" priority="3" operator="containsText" text="I">
      <formula>NOT(ISERROR(SEARCH("I",O204)))</formula>
    </cfRule>
    <cfRule type="containsText" dxfId="4" priority="4" operator="containsText" text="P">
      <formula>NOT(ISERROR(SEARCH("P",O204)))</formula>
    </cfRule>
  </conditionalFormatting>
  <conditionalFormatting sqref="O205 Q205 S205 U205 W205 Y205 AA205 AC205 AE205 AG205 AI205 AK205">
    <cfRule type="containsText" dxfId="3" priority="5" operator="containsText" text="R">
      <formula>NOT(ISERROR(SEARCH("R",#REF!)))</formula>
    </cfRule>
    <cfRule type="containsText" dxfId="2" priority="6" operator="containsText" text="NC">
      <formula>NOT(ISERROR(SEARCH("NC",#REF!)))</formula>
    </cfRule>
    <cfRule type="containsText" dxfId="1" priority="7" operator="containsText" text="I">
      <formula>NOT(ISERROR(SEARCH("I",#REF!)))</formula>
    </cfRule>
    <cfRule type="containsText" dxfId="0" priority="8" operator="containsText" text="P">
      <formula>NOT(ISERROR(SEARCH("P",#REF!)))</formula>
    </cfRule>
  </conditionalFormatting>
  <dataValidations count="3">
    <dataValidation type="list" allowBlank="1" showInputMessage="1" showErrorMessage="1" sqref="T32:T161 V32:V161 AF32:AF161 AD32:AD161 N32:N161 P32:P161 R32:R161 L32:L161 AB32:AB161 X32:X161 Z32:Z161 J32:J161 K173:K191 AA173:AA191 Y173:Y191 W173:W191 U173:U191 S173:S191 Q173:Q191 E173:E191 M173:M191 I173:I191 G173:G191 O173:O191 O202 Q202 S202 U202 W202 Y202 AA202 AC202 AE202 AG202 AI202 AK202 O204 Q204 S204 U204 W204 Y204 AA204 AC204 AE204 AG204 AI204 AK204 O206:O229 Q206:Q229 S206:S229 U206:U229 W206:W229 Y206:Y229 AA206:AA229 AC206:AC229 AE206:AE229 AG206:AG229 AI206:AI229 AK206:AK229">
      <formula1>"P,I,NC,R"</formula1>
    </dataValidation>
    <dataValidation type="list" allowBlank="1" showInputMessage="1" showErrorMessage="1" sqref="E46 E150 E55 E58 E61:E62 E73 E77:E78 E89 E94 E102 E106 E111 E120:E123 E32:E35 E51">
      <formula1>$E$10:$E$12</formula1>
    </dataValidation>
    <dataValidation type="list" allowBlank="1" showInputMessage="1" showErrorMessage="1" sqref="K204 K202 K206:K229">
      <formula1>"Eficaz,No Eficaz,Eficacia No Evaluada"</formula1>
    </dataValidation>
  </dataValidations>
  <pageMargins left="0.25" right="0.1" top="0.75" bottom="0.75" header="0.3" footer="0.3"/>
  <pageSetup scale="22"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35" id="{6AC69648-1CB4-4A3D-863D-DEB4ACE04B7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AI68:AI69</xm:sqref>
        </x14:conditionalFormatting>
        <x14:conditionalFormatting xmlns:xm="http://schemas.microsoft.com/office/excel/2006/main">
          <x14:cfRule type="iconSet" priority="39" id="{B014C9B1-F160-4D8C-85C2-3E508E2CE62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AI73:AI76</xm:sqref>
        </x14:conditionalFormatting>
        <x14:conditionalFormatting xmlns:xm="http://schemas.microsoft.com/office/excel/2006/main">
          <x14:cfRule type="iconSet" priority="34" id="{268245B4-09A4-4DDB-8821-610919E03859}">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AI127:AI128</xm:sqref>
        </x14:conditionalFormatting>
        <x14:conditionalFormatting xmlns:xm="http://schemas.microsoft.com/office/excel/2006/main">
          <x14:cfRule type="iconSet" priority="40" id="{74748393-1A2B-431B-B81B-422B270C5130}">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AI129:AI161 AI70:AI72 AI32:AI67 AI77:AI126</xm:sqref>
        </x14:conditionalFormatting>
        <x14:conditionalFormatting xmlns:xm="http://schemas.microsoft.com/office/excel/2006/main">
          <x14:cfRule type="iconSet" priority="24" id="{E319C13E-2D03-4E72-BDC1-E0EEDA075DA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AD173</xm:sqref>
        </x14:conditionalFormatting>
        <x14:conditionalFormatting xmlns:xm="http://schemas.microsoft.com/office/excel/2006/main">
          <x14:cfRule type="iconSet" priority="27" id="{46A8E733-2D85-4A7F-BCFC-6D59C9CF6E6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AD174:AD191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3:M53"/>
  <sheetViews>
    <sheetView showGridLines="0" view="pageBreakPreview" zoomScale="60" zoomScaleNormal="70" workbookViewId="0"/>
  </sheetViews>
  <sheetFormatPr baseColWidth="10" defaultRowHeight="15"/>
  <cols>
    <col min="1" max="1" width="9.28515625" customWidth="1"/>
    <col min="2" max="2" width="20.140625" customWidth="1"/>
    <col min="3" max="3" width="37.5703125" customWidth="1"/>
    <col min="4" max="4" width="15.85546875" customWidth="1"/>
    <col min="5" max="5" width="15.28515625" customWidth="1"/>
    <col min="6" max="6" width="42.140625" customWidth="1"/>
    <col min="7" max="7" width="22.7109375" customWidth="1"/>
    <col min="8" max="8" width="6.7109375" customWidth="1"/>
    <col min="9" max="9" width="21.7109375" style="129" customWidth="1"/>
    <col min="10" max="10" width="23.5703125" style="129" customWidth="1"/>
    <col min="11" max="11" width="18.28515625" hidden="1" customWidth="1"/>
    <col min="12" max="12" width="45.42578125" style="132" customWidth="1"/>
  </cols>
  <sheetData>
    <row r="3" spans="1:13">
      <c r="A3" s="41"/>
      <c r="B3" s="41"/>
      <c r="C3" s="9"/>
      <c r="D3" s="9"/>
      <c r="E3" s="9"/>
      <c r="F3" s="8"/>
      <c r="G3" s="8"/>
      <c r="H3" s="8"/>
      <c r="I3" s="9"/>
      <c r="J3" s="9"/>
      <c r="K3" s="41"/>
      <c r="L3" s="131"/>
      <c r="M3" s="41"/>
    </row>
    <row r="4" spans="1:13" ht="49.9" customHeight="1">
      <c r="A4" s="41"/>
      <c r="B4" s="13"/>
      <c r="C4" s="493" t="s">
        <v>340</v>
      </c>
      <c r="D4" s="493"/>
      <c r="E4" s="493"/>
      <c r="F4" s="493"/>
      <c r="G4" s="493"/>
      <c r="H4" s="493"/>
      <c r="I4" s="493"/>
      <c r="J4" s="130"/>
      <c r="K4" s="24"/>
      <c r="L4" s="131"/>
      <c r="M4" s="41"/>
    </row>
    <row r="5" spans="1:13" ht="49.5">
      <c r="A5" s="41"/>
      <c r="B5" s="13"/>
      <c r="C5" s="493"/>
      <c r="D5" s="493"/>
      <c r="E5" s="493"/>
      <c r="F5" s="493"/>
      <c r="G5" s="493"/>
      <c r="H5" s="493"/>
      <c r="I5" s="493"/>
      <c r="J5" s="130"/>
      <c r="K5" s="24"/>
      <c r="L5" s="131"/>
      <c r="M5" s="41"/>
    </row>
    <row r="6" spans="1:13" ht="49.5">
      <c r="A6" s="41"/>
      <c r="B6" s="13"/>
      <c r="C6" s="24"/>
      <c r="D6" s="24"/>
      <c r="E6" s="24"/>
      <c r="F6" s="24"/>
      <c r="G6" s="24"/>
      <c r="H6" s="24"/>
      <c r="I6" s="130"/>
      <c r="J6" s="130"/>
      <c r="K6" s="24"/>
      <c r="L6" s="131"/>
      <c r="M6" s="41"/>
    </row>
    <row r="9" spans="1:13" ht="26.25" customHeight="1">
      <c r="B9" s="821" t="s">
        <v>797</v>
      </c>
      <c r="C9" s="821"/>
      <c r="D9" s="821"/>
      <c r="E9" s="821"/>
      <c r="F9" s="821"/>
      <c r="G9" s="821"/>
      <c r="H9" s="821"/>
      <c r="I9" s="821"/>
      <c r="J9" s="821"/>
    </row>
    <row r="10" spans="1:13" ht="15.75" customHeight="1">
      <c r="B10" s="822" t="s">
        <v>342</v>
      </c>
      <c r="C10" s="822"/>
      <c r="D10" s="822"/>
      <c r="E10" s="822"/>
      <c r="F10" s="822"/>
      <c r="G10" s="822"/>
      <c r="H10" s="822"/>
      <c r="I10" s="822"/>
      <c r="J10" s="822"/>
    </row>
    <row r="11" spans="1:13" ht="15.75" customHeight="1"/>
    <row r="12" spans="1:13" ht="33.75" customHeight="1">
      <c r="A12" s="137" t="s">
        <v>179</v>
      </c>
      <c r="B12" s="137" t="s">
        <v>334</v>
      </c>
      <c r="C12" s="137" t="s">
        <v>785</v>
      </c>
      <c r="D12" s="137" t="s">
        <v>786</v>
      </c>
      <c r="E12" s="137" t="s">
        <v>450</v>
      </c>
      <c r="F12" s="137" t="s">
        <v>206</v>
      </c>
      <c r="G12" s="137" t="s">
        <v>787</v>
      </c>
      <c r="H12" s="137" t="s">
        <v>788</v>
      </c>
      <c r="I12" s="137" t="s">
        <v>0</v>
      </c>
      <c r="J12" s="137" t="s">
        <v>335</v>
      </c>
      <c r="K12" s="137" t="s">
        <v>789</v>
      </c>
      <c r="L12" s="137" t="s">
        <v>71</v>
      </c>
    </row>
    <row r="13" spans="1:13" ht="35.450000000000003" customHeight="1">
      <c r="A13" s="813">
        <v>1</v>
      </c>
      <c r="B13" s="823" t="s">
        <v>790</v>
      </c>
      <c r="C13" s="825">
        <v>0.5</v>
      </c>
      <c r="D13" s="827" t="s">
        <v>791</v>
      </c>
      <c r="E13" s="812" t="s">
        <v>86</v>
      </c>
      <c r="F13" s="815" t="s">
        <v>764</v>
      </c>
      <c r="G13" s="816">
        <v>0.14000000000000001</v>
      </c>
      <c r="H13" s="134" t="s">
        <v>482</v>
      </c>
      <c r="I13" s="142">
        <v>44958</v>
      </c>
      <c r="J13" s="142">
        <v>45230</v>
      </c>
      <c r="K13" s="135">
        <f>IF(OR(ISERROR(J13-I13),I13=0,J13=0)," ",J13-I13)</f>
        <v>272</v>
      </c>
      <c r="L13" s="811" t="s">
        <v>809</v>
      </c>
    </row>
    <row r="14" spans="1:13" ht="35.450000000000003" hidden="1" customHeight="1">
      <c r="A14" s="814"/>
      <c r="B14" s="824"/>
      <c r="C14" s="826"/>
      <c r="D14" s="828"/>
      <c r="E14" s="812"/>
      <c r="F14" s="815"/>
      <c r="G14" s="816"/>
      <c r="H14" s="134" t="s">
        <v>354</v>
      </c>
      <c r="I14" s="143"/>
      <c r="J14" s="144"/>
      <c r="K14" s="136"/>
      <c r="L14" s="811"/>
    </row>
    <row r="15" spans="1:13" ht="35.450000000000003" customHeight="1">
      <c r="A15" s="814"/>
      <c r="B15" s="824"/>
      <c r="C15" s="826"/>
      <c r="D15" s="828"/>
      <c r="E15" s="812" t="s">
        <v>88</v>
      </c>
      <c r="F15" s="815" t="s">
        <v>765</v>
      </c>
      <c r="G15" s="816">
        <v>0.14000000000000001</v>
      </c>
      <c r="H15" s="134" t="s">
        <v>482</v>
      </c>
      <c r="I15" s="142">
        <v>44958</v>
      </c>
      <c r="J15" s="142">
        <v>45230</v>
      </c>
      <c r="K15" s="135">
        <f>IF(OR(ISERROR(J15-I15),I15=0,J15=0)," ",J15-I15)</f>
        <v>272</v>
      </c>
      <c r="L15" s="811" t="s">
        <v>809</v>
      </c>
    </row>
    <row r="16" spans="1:13" ht="35.450000000000003" hidden="1" customHeight="1">
      <c r="A16" s="814"/>
      <c r="B16" s="824"/>
      <c r="C16" s="826"/>
      <c r="D16" s="828"/>
      <c r="E16" s="812"/>
      <c r="F16" s="815"/>
      <c r="G16" s="816"/>
      <c r="H16" s="134" t="s">
        <v>354</v>
      </c>
      <c r="I16" s="143"/>
      <c r="J16" s="144"/>
      <c r="K16" s="136"/>
      <c r="L16" s="811"/>
    </row>
    <row r="17" spans="1:12" ht="35.450000000000003" customHeight="1">
      <c r="A17" s="814"/>
      <c r="B17" s="824"/>
      <c r="C17" s="826"/>
      <c r="D17" s="828"/>
      <c r="E17" s="812" t="s">
        <v>108</v>
      </c>
      <c r="F17" s="817" t="s">
        <v>766</v>
      </c>
      <c r="G17" s="816">
        <v>0.14000000000000001</v>
      </c>
      <c r="H17" s="134" t="s">
        <v>482</v>
      </c>
      <c r="I17" s="142">
        <v>44958</v>
      </c>
      <c r="J17" s="142">
        <v>45230</v>
      </c>
      <c r="K17" s="135">
        <f>IF(OR(ISERROR(J17-I17),I17=0,J17=0)," ",J17-I17)</f>
        <v>272</v>
      </c>
      <c r="L17" s="811" t="s">
        <v>809</v>
      </c>
    </row>
    <row r="18" spans="1:12" ht="35.450000000000003" hidden="1" customHeight="1">
      <c r="A18" s="814"/>
      <c r="B18" s="824"/>
      <c r="C18" s="826"/>
      <c r="D18" s="828"/>
      <c r="E18" s="812"/>
      <c r="F18" s="817"/>
      <c r="G18" s="816"/>
      <c r="H18" s="134" t="s">
        <v>354</v>
      </c>
      <c r="I18" s="143"/>
      <c r="J18" s="144"/>
      <c r="K18" s="136"/>
      <c r="L18" s="811"/>
    </row>
    <row r="19" spans="1:12" ht="35.450000000000003" customHeight="1">
      <c r="A19" s="814"/>
      <c r="B19" s="824"/>
      <c r="C19" s="826"/>
      <c r="D19" s="828"/>
      <c r="E19" s="812" t="s">
        <v>792</v>
      </c>
      <c r="F19" s="817" t="s">
        <v>767</v>
      </c>
      <c r="G19" s="816">
        <v>0.14000000000000001</v>
      </c>
      <c r="H19" s="134" t="s">
        <v>482</v>
      </c>
      <c r="I19" s="142">
        <v>44958</v>
      </c>
      <c r="J19" s="142">
        <v>45230</v>
      </c>
      <c r="K19" s="135">
        <f>IF(OR(ISERROR(J19-I19),I19=0,J19=0)," ",J19-I19)</f>
        <v>272</v>
      </c>
      <c r="L19" s="811" t="s">
        <v>809</v>
      </c>
    </row>
    <row r="20" spans="1:12" ht="35.450000000000003" hidden="1" customHeight="1">
      <c r="A20" s="814"/>
      <c r="B20" s="824"/>
      <c r="C20" s="826"/>
      <c r="D20" s="828"/>
      <c r="E20" s="812"/>
      <c r="F20" s="817"/>
      <c r="G20" s="816"/>
      <c r="H20" s="134" t="s">
        <v>354</v>
      </c>
      <c r="I20" s="143"/>
      <c r="J20" s="144"/>
      <c r="K20" s="136"/>
      <c r="L20" s="811"/>
    </row>
    <row r="21" spans="1:12" ht="35.450000000000003" customHeight="1">
      <c r="A21" s="814"/>
      <c r="B21" s="824"/>
      <c r="C21" s="826"/>
      <c r="D21" s="828"/>
      <c r="E21" s="812" t="s">
        <v>793</v>
      </c>
      <c r="F21" s="817" t="s">
        <v>768</v>
      </c>
      <c r="G21" s="816">
        <v>0.14000000000000001</v>
      </c>
      <c r="H21" s="134" t="s">
        <v>482</v>
      </c>
      <c r="I21" s="142">
        <v>44958</v>
      </c>
      <c r="J21" s="142">
        <v>45230</v>
      </c>
      <c r="K21" s="135">
        <f>IF(OR(ISERROR(J21-I21),I21=0,J21=0)," ",J21-I21)</f>
        <v>272</v>
      </c>
      <c r="L21" s="811" t="s">
        <v>809</v>
      </c>
    </row>
    <row r="22" spans="1:12" ht="35.450000000000003" hidden="1" customHeight="1">
      <c r="A22" s="814"/>
      <c r="B22" s="824"/>
      <c r="C22" s="826"/>
      <c r="D22" s="828"/>
      <c r="E22" s="812"/>
      <c r="F22" s="817"/>
      <c r="G22" s="816"/>
      <c r="H22" s="134" t="s">
        <v>354</v>
      </c>
      <c r="I22" s="143"/>
      <c r="J22" s="144"/>
      <c r="K22" s="136"/>
      <c r="L22" s="811"/>
    </row>
    <row r="23" spans="1:12" ht="35.450000000000003" customHeight="1">
      <c r="A23" s="814"/>
      <c r="B23" s="824"/>
      <c r="C23" s="826"/>
      <c r="D23" s="828"/>
      <c r="E23" s="812" t="s">
        <v>798</v>
      </c>
      <c r="F23" s="815" t="s">
        <v>769</v>
      </c>
      <c r="G23" s="816">
        <v>0.16</v>
      </c>
      <c r="H23" s="134" t="s">
        <v>482</v>
      </c>
      <c r="I23" s="142">
        <v>44958</v>
      </c>
      <c r="J23" s="142">
        <v>45230</v>
      </c>
      <c r="K23" s="135">
        <f>IF(OR(ISERROR(J23-I23),I23=0,J23=0)," ",J23-I23)</f>
        <v>272</v>
      </c>
      <c r="L23" s="811" t="s">
        <v>809</v>
      </c>
    </row>
    <row r="24" spans="1:12" ht="35.450000000000003" hidden="1" customHeight="1">
      <c r="A24" s="814"/>
      <c r="B24" s="824"/>
      <c r="C24" s="826"/>
      <c r="D24" s="828"/>
      <c r="E24" s="812"/>
      <c r="F24" s="815"/>
      <c r="G24" s="816"/>
      <c r="H24" s="134" t="s">
        <v>354</v>
      </c>
      <c r="I24" s="143"/>
      <c r="J24" s="144"/>
      <c r="K24" s="136"/>
      <c r="L24" s="811"/>
    </row>
    <row r="25" spans="1:12" ht="35.450000000000003" customHeight="1">
      <c r="A25" s="814"/>
      <c r="B25" s="824"/>
      <c r="C25" s="826"/>
      <c r="D25" s="828"/>
      <c r="E25" s="812" t="s">
        <v>799</v>
      </c>
      <c r="F25" s="815" t="s">
        <v>770</v>
      </c>
      <c r="G25" s="816">
        <v>0.14000000000000001</v>
      </c>
      <c r="H25" s="134" t="s">
        <v>482</v>
      </c>
      <c r="I25" s="142">
        <v>44958</v>
      </c>
      <c r="J25" s="142">
        <v>45230</v>
      </c>
      <c r="K25" s="135">
        <f>IF(OR(ISERROR(J25-I25),I25=0,J25=0)," ",J25-I25)</f>
        <v>272</v>
      </c>
      <c r="L25" s="811" t="s">
        <v>809</v>
      </c>
    </row>
    <row r="26" spans="1:12" ht="35.450000000000003" hidden="1" customHeight="1">
      <c r="A26" s="814"/>
      <c r="B26" s="824"/>
      <c r="C26" s="826"/>
      <c r="D26" s="828"/>
      <c r="E26" s="812"/>
      <c r="F26" s="815"/>
      <c r="G26" s="816"/>
      <c r="H26" s="134" t="s">
        <v>354</v>
      </c>
      <c r="I26" s="143"/>
      <c r="J26" s="144"/>
      <c r="K26" s="136"/>
      <c r="L26" s="811"/>
    </row>
    <row r="27" spans="1:12" ht="35.450000000000003" customHeight="1">
      <c r="A27" s="812">
        <v>2</v>
      </c>
      <c r="B27" s="818" t="s">
        <v>796</v>
      </c>
      <c r="C27" s="819">
        <v>0.5</v>
      </c>
      <c r="D27" s="820" t="s">
        <v>791</v>
      </c>
      <c r="E27" s="812" t="s">
        <v>91</v>
      </c>
      <c r="F27" s="815" t="s">
        <v>771</v>
      </c>
      <c r="G27" s="816">
        <v>7.0000000000000007E-2</v>
      </c>
      <c r="H27" s="134" t="s">
        <v>482</v>
      </c>
      <c r="I27" s="142">
        <v>44958</v>
      </c>
      <c r="J27" s="142">
        <v>45230</v>
      </c>
      <c r="K27" s="135">
        <f>IF(OR(ISERROR(J27-I27),I27=0,J27=0)," ",J27-I27)</f>
        <v>272</v>
      </c>
      <c r="L27" s="811" t="s">
        <v>809</v>
      </c>
    </row>
    <row r="28" spans="1:12" ht="35.450000000000003" hidden="1" customHeight="1">
      <c r="A28" s="812"/>
      <c r="B28" s="818"/>
      <c r="C28" s="819"/>
      <c r="D28" s="820"/>
      <c r="E28" s="812"/>
      <c r="F28" s="815"/>
      <c r="G28" s="816"/>
      <c r="H28" s="134" t="s">
        <v>354</v>
      </c>
      <c r="I28" s="143"/>
      <c r="J28" s="144"/>
      <c r="K28" s="136"/>
      <c r="L28" s="811"/>
    </row>
    <row r="29" spans="1:12" ht="35.450000000000003" customHeight="1">
      <c r="A29" s="812"/>
      <c r="B29" s="818"/>
      <c r="C29" s="819"/>
      <c r="D29" s="820"/>
      <c r="E29" s="812" t="s">
        <v>92</v>
      </c>
      <c r="F29" s="815" t="s">
        <v>772</v>
      </c>
      <c r="G29" s="816">
        <v>7.0000000000000007E-2</v>
      </c>
      <c r="H29" s="134" t="s">
        <v>482</v>
      </c>
      <c r="I29" s="142">
        <v>44958</v>
      </c>
      <c r="J29" s="142">
        <v>45230</v>
      </c>
      <c r="K29" s="135">
        <f>IF(OR(ISERROR(J29-I29),I29=0,J29=0)," ",J29-I29)</f>
        <v>272</v>
      </c>
      <c r="L29" s="141" t="s">
        <v>810</v>
      </c>
    </row>
    <row r="30" spans="1:12" ht="35.450000000000003" hidden="1" customHeight="1">
      <c r="A30" s="812"/>
      <c r="B30" s="818"/>
      <c r="C30" s="819"/>
      <c r="D30" s="820"/>
      <c r="E30" s="812"/>
      <c r="F30" s="815"/>
      <c r="G30" s="816"/>
      <c r="H30" s="134" t="s">
        <v>354</v>
      </c>
      <c r="I30" s="143"/>
      <c r="J30" s="144"/>
      <c r="K30" s="136"/>
      <c r="L30" s="141"/>
    </row>
    <row r="31" spans="1:12" ht="35.450000000000003" customHeight="1">
      <c r="A31" s="812"/>
      <c r="B31" s="818"/>
      <c r="C31" s="819"/>
      <c r="D31" s="820"/>
      <c r="E31" s="812" t="s">
        <v>93</v>
      </c>
      <c r="F31" s="815" t="s">
        <v>773</v>
      </c>
      <c r="G31" s="816">
        <v>7.0000000000000007E-2</v>
      </c>
      <c r="H31" s="134" t="s">
        <v>482</v>
      </c>
      <c r="I31" s="142">
        <v>44958</v>
      </c>
      <c r="J31" s="142">
        <v>45230</v>
      </c>
      <c r="K31" s="135">
        <f>IF(OR(ISERROR(J31-I31),I31=0,J31=0)," ",J31-I31)</f>
        <v>272</v>
      </c>
      <c r="L31" s="141" t="s">
        <v>810</v>
      </c>
    </row>
    <row r="32" spans="1:12" ht="35.450000000000003" hidden="1" customHeight="1">
      <c r="A32" s="812"/>
      <c r="B32" s="818"/>
      <c r="C32" s="819"/>
      <c r="D32" s="820"/>
      <c r="E32" s="812"/>
      <c r="F32" s="815"/>
      <c r="G32" s="816"/>
      <c r="H32" s="134" t="s">
        <v>354</v>
      </c>
      <c r="I32" s="143"/>
      <c r="J32" s="144"/>
      <c r="K32" s="136"/>
      <c r="L32" s="141"/>
    </row>
    <row r="33" spans="1:12" ht="35.450000000000003" customHeight="1">
      <c r="A33" s="812"/>
      <c r="B33" s="818"/>
      <c r="C33" s="819"/>
      <c r="D33" s="820"/>
      <c r="E33" s="812" t="s">
        <v>794</v>
      </c>
      <c r="F33" s="815" t="s">
        <v>774</v>
      </c>
      <c r="G33" s="816">
        <v>0.08</v>
      </c>
      <c r="H33" s="134" t="s">
        <v>482</v>
      </c>
      <c r="I33" s="142">
        <v>44958</v>
      </c>
      <c r="J33" s="142">
        <v>45230</v>
      </c>
      <c r="K33" s="135">
        <f>IF(OR(ISERROR(J33-I33),I33=0,J33=0)," ",J33-I33)</f>
        <v>272</v>
      </c>
      <c r="L33" s="141" t="s">
        <v>810</v>
      </c>
    </row>
    <row r="34" spans="1:12" ht="35.450000000000003" hidden="1" customHeight="1">
      <c r="A34" s="812"/>
      <c r="B34" s="818"/>
      <c r="C34" s="819"/>
      <c r="D34" s="820"/>
      <c r="E34" s="812"/>
      <c r="F34" s="815"/>
      <c r="G34" s="816"/>
      <c r="H34" s="134" t="s">
        <v>354</v>
      </c>
      <c r="I34" s="143"/>
      <c r="J34" s="144"/>
      <c r="K34" s="136"/>
      <c r="L34" s="141"/>
    </row>
    <row r="35" spans="1:12" ht="35.450000000000003" customHeight="1">
      <c r="A35" s="812"/>
      <c r="B35" s="818"/>
      <c r="C35" s="819"/>
      <c r="D35" s="820"/>
      <c r="E35" s="812" t="s">
        <v>795</v>
      </c>
      <c r="F35" s="815" t="s">
        <v>775</v>
      </c>
      <c r="G35" s="816">
        <v>7.0000000000000007E-2</v>
      </c>
      <c r="H35" s="134" t="s">
        <v>482</v>
      </c>
      <c r="I35" s="142">
        <v>44958</v>
      </c>
      <c r="J35" s="142">
        <v>45230</v>
      </c>
      <c r="K35" s="135">
        <f>IF(OR(ISERROR(J35-I35),I35=0,J35=0)," ",J35-I35)</f>
        <v>272</v>
      </c>
      <c r="L35" s="141" t="s">
        <v>810</v>
      </c>
    </row>
    <row r="36" spans="1:12" ht="35.450000000000003" hidden="1" customHeight="1">
      <c r="A36" s="812"/>
      <c r="B36" s="818"/>
      <c r="C36" s="819"/>
      <c r="D36" s="820"/>
      <c r="E36" s="812"/>
      <c r="F36" s="815"/>
      <c r="G36" s="816"/>
      <c r="H36" s="134" t="s">
        <v>354</v>
      </c>
      <c r="I36" s="143"/>
      <c r="J36" s="144"/>
      <c r="K36" s="136"/>
      <c r="L36" s="141"/>
    </row>
    <row r="37" spans="1:12" ht="35.450000000000003" customHeight="1">
      <c r="A37" s="812"/>
      <c r="B37" s="818"/>
      <c r="C37" s="819"/>
      <c r="D37" s="820"/>
      <c r="E37" s="812" t="s">
        <v>800</v>
      </c>
      <c r="F37" s="817" t="s">
        <v>776</v>
      </c>
      <c r="G37" s="816">
        <v>7.0000000000000007E-2</v>
      </c>
      <c r="H37" s="134" t="s">
        <v>482</v>
      </c>
      <c r="I37" s="142">
        <v>44958</v>
      </c>
      <c r="J37" s="142">
        <v>45230</v>
      </c>
      <c r="K37" s="135">
        <f>IF(OR(ISERROR(J37-I37),I37=0,J37=0)," ",J37-I37)</f>
        <v>272</v>
      </c>
      <c r="L37" s="811" t="s">
        <v>810</v>
      </c>
    </row>
    <row r="38" spans="1:12" ht="35.450000000000003" hidden="1" customHeight="1">
      <c r="A38" s="812"/>
      <c r="B38" s="818"/>
      <c r="C38" s="819"/>
      <c r="D38" s="820"/>
      <c r="E38" s="812"/>
      <c r="F38" s="817"/>
      <c r="G38" s="816"/>
      <c r="H38" s="134" t="s">
        <v>354</v>
      </c>
      <c r="I38" s="143"/>
      <c r="J38" s="144"/>
      <c r="K38" s="136"/>
      <c r="L38" s="811"/>
    </row>
    <row r="39" spans="1:12" ht="35.450000000000003" customHeight="1">
      <c r="A39" s="812"/>
      <c r="B39" s="818"/>
      <c r="C39" s="819"/>
      <c r="D39" s="820"/>
      <c r="E39" s="812" t="s">
        <v>801</v>
      </c>
      <c r="F39" s="817" t="s">
        <v>777</v>
      </c>
      <c r="G39" s="816">
        <v>0.08</v>
      </c>
      <c r="H39" s="134" t="s">
        <v>482</v>
      </c>
      <c r="I39" s="142">
        <v>44958</v>
      </c>
      <c r="J39" s="142">
        <v>45230</v>
      </c>
      <c r="K39" s="135">
        <f>IF(OR(ISERROR(J39-I39),I39=0,J39=0)," ",J39-I39)</f>
        <v>272</v>
      </c>
      <c r="L39" s="811" t="s">
        <v>810</v>
      </c>
    </row>
    <row r="40" spans="1:12" ht="35.450000000000003" hidden="1" customHeight="1">
      <c r="A40" s="812"/>
      <c r="B40" s="818"/>
      <c r="C40" s="819"/>
      <c r="D40" s="820"/>
      <c r="E40" s="812"/>
      <c r="F40" s="817"/>
      <c r="G40" s="816"/>
      <c r="H40" s="134" t="s">
        <v>354</v>
      </c>
      <c r="I40" s="143"/>
      <c r="J40" s="144"/>
      <c r="K40" s="136"/>
      <c r="L40" s="811"/>
    </row>
    <row r="41" spans="1:12" ht="35.450000000000003" customHeight="1">
      <c r="A41" s="812"/>
      <c r="B41" s="818"/>
      <c r="C41" s="819"/>
      <c r="D41" s="820"/>
      <c r="E41" s="812" t="s">
        <v>802</v>
      </c>
      <c r="F41" s="817" t="s">
        <v>778</v>
      </c>
      <c r="G41" s="816">
        <v>7.0000000000000007E-2</v>
      </c>
      <c r="H41" s="134" t="s">
        <v>482</v>
      </c>
      <c r="I41" s="142">
        <v>44958</v>
      </c>
      <c r="J41" s="142">
        <v>45230</v>
      </c>
      <c r="K41" s="135">
        <f>IF(OR(ISERROR(J41-I41),I41=0,J41=0)," ",J41-I41)</f>
        <v>272</v>
      </c>
      <c r="L41" s="811" t="s">
        <v>810</v>
      </c>
    </row>
    <row r="42" spans="1:12" ht="35.450000000000003" hidden="1" customHeight="1">
      <c r="A42" s="812"/>
      <c r="B42" s="818"/>
      <c r="C42" s="819"/>
      <c r="D42" s="820"/>
      <c r="E42" s="812"/>
      <c r="F42" s="817"/>
      <c r="G42" s="816"/>
      <c r="H42" s="134" t="s">
        <v>354</v>
      </c>
      <c r="I42" s="143"/>
      <c r="J42" s="144"/>
      <c r="K42" s="136"/>
      <c r="L42" s="811"/>
    </row>
    <row r="43" spans="1:12" ht="35.450000000000003" customHeight="1">
      <c r="A43" s="812"/>
      <c r="B43" s="818"/>
      <c r="C43" s="819"/>
      <c r="D43" s="820"/>
      <c r="E43" s="812" t="s">
        <v>803</v>
      </c>
      <c r="F43" s="817" t="s">
        <v>779</v>
      </c>
      <c r="G43" s="816">
        <v>7.0000000000000007E-2</v>
      </c>
      <c r="H43" s="134" t="s">
        <v>482</v>
      </c>
      <c r="I43" s="142">
        <v>44958</v>
      </c>
      <c r="J43" s="142">
        <v>45230</v>
      </c>
      <c r="K43" s="135">
        <f>IF(OR(ISERROR(J43-I43),I43=0,J43=0)," ",J43-I43)</f>
        <v>272</v>
      </c>
      <c r="L43" s="811" t="s">
        <v>810</v>
      </c>
    </row>
    <row r="44" spans="1:12" ht="35.450000000000003" hidden="1" customHeight="1">
      <c r="A44" s="812"/>
      <c r="B44" s="818"/>
      <c r="C44" s="819"/>
      <c r="D44" s="820"/>
      <c r="E44" s="812"/>
      <c r="F44" s="817"/>
      <c r="G44" s="816"/>
      <c r="H44" s="134" t="s">
        <v>354</v>
      </c>
      <c r="I44" s="143"/>
      <c r="J44" s="144"/>
      <c r="K44" s="136"/>
      <c r="L44" s="811"/>
    </row>
    <row r="45" spans="1:12" ht="43.9" customHeight="1">
      <c r="A45" s="812"/>
      <c r="B45" s="818"/>
      <c r="C45" s="819"/>
      <c r="D45" s="820"/>
      <c r="E45" s="812" t="s">
        <v>804</v>
      </c>
      <c r="F45" s="817" t="s">
        <v>780</v>
      </c>
      <c r="G45" s="816">
        <v>7.0000000000000007E-2</v>
      </c>
      <c r="H45" s="134" t="s">
        <v>482</v>
      </c>
      <c r="I45" s="142">
        <v>44958</v>
      </c>
      <c r="J45" s="142">
        <v>45230</v>
      </c>
      <c r="K45" s="135">
        <f>IF(OR(ISERROR(J45-I45),I45=0,J45=0)," ",J45-I45)</f>
        <v>272</v>
      </c>
      <c r="L45" s="811" t="s">
        <v>810</v>
      </c>
    </row>
    <row r="46" spans="1:12" ht="35.450000000000003" hidden="1" customHeight="1">
      <c r="A46" s="812"/>
      <c r="B46" s="818"/>
      <c r="C46" s="819"/>
      <c r="D46" s="820"/>
      <c r="E46" s="812"/>
      <c r="F46" s="817"/>
      <c r="G46" s="816"/>
      <c r="H46" s="134" t="s">
        <v>354</v>
      </c>
      <c r="I46" s="143"/>
      <c r="J46" s="144"/>
      <c r="K46" s="136"/>
      <c r="L46" s="811"/>
    </row>
    <row r="47" spans="1:12" ht="35.450000000000003" customHeight="1">
      <c r="A47" s="812"/>
      <c r="B47" s="818"/>
      <c r="C47" s="819"/>
      <c r="D47" s="820"/>
      <c r="E47" s="812" t="s">
        <v>805</v>
      </c>
      <c r="F47" s="817" t="s">
        <v>781</v>
      </c>
      <c r="G47" s="816">
        <v>7.0000000000000007E-2</v>
      </c>
      <c r="H47" s="134" t="s">
        <v>482</v>
      </c>
      <c r="I47" s="142">
        <v>44958</v>
      </c>
      <c r="J47" s="142">
        <v>45230</v>
      </c>
      <c r="K47" s="135">
        <f t="shared" ref="K47:K53" si="0">IF(OR(ISERROR(J47-I47),I47=0,J47=0)," ",J47-I47)</f>
        <v>272</v>
      </c>
      <c r="L47" s="811" t="s">
        <v>810</v>
      </c>
    </row>
    <row r="48" spans="1:12" ht="35.450000000000003" hidden="1" customHeight="1">
      <c r="A48" s="812"/>
      <c r="B48" s="818"/>
      <c r="C48" s="819"/>
      <c r="D48" s="820"/>
      <c r="E48" s="812"/>
      <c r="F48" s="817"/>
      <c r="G48" s="816"/>
      <c r="H48" s="134" t="s">
        <v>354</v>
      </c>
      <c r="I48" s="143"/>
      <c r="J48" s="144"/>
      <c r="K48" s="136"/>
      <c r="L48" s="811"/>
    </row>
    <row r="49" spans="1:12" ht="35.450000000000003" customHeight="1">
      <c r="A49" s="812"/>
      <c r="B49" s="818"/>
      <c r="C49" s="819"/>
      <c r="D49" s="820"/>
      <c r="E49" s="812" t="s">
        <v>806</v>
      </c>
      <c r="F49" s="815" t="s">
        <v>782</v>
      </c>
      <c r="G49" s="816">
        <v>7.0000000000000007E-2</v>
      </c>
      <c r="H49" s="134" t="s">
        <v>482</v>
      </c>
      <c r="I49" s="142">
        <v>44958</v>
      </c>
      <c r="J49" s="142">
        <v>45230</v>
      </c>
      <c r="K49" s="135">
        <f t="shared" si="0"/>
        <v>272</v>
      </c>
      <c r="L49" s="811" t="s">
        <v>810</v>
      </c>
    </row>
    <row r="50" spans="1:12" ht="35.450000000000003" hidden="1" customHeight="1">
      <c r="A50" s="812"/>
      <c r="B50" s="818"/>
      <c r="C50" s="819"/>
      <c r="D50" s="820"/>
      <c r="E50" s="812"/>
      <c r="F50" s="815"/>
      <c r="G50" s="816"/>
      <c r="H50" s="134" t="s">
        <v>354</v>
      </c>
      <c r="I50" s="143"/>
      <c r="J50" s="144"/>
      <c r="K50" s="136"/>
      <c r="L50" s="811"/>
    </row>
    <row r="51" spans="1:12" ht="35.450000000000003" customHeight="1">
      <c r="A51" s="812"/>
      <c r="B51" s="818"/>
      <c r="C51" s="819"/>
      <c r="D51" s="820"/>
      <c r="E51" s="812" t="s">
        <v>807</v>
      </c>
      <c r="F51" s="815" t="s">
        <v>783</v>
      </c>
      <c r="G51" s="816">
        <v>7.0000000000000007E-2</v>
      </c>
      <c r="H51" s="134" t="s">
        <v>482</v>
      </c>
      <c r="I51" s="142">
        <v>44958</v>
      </c>
      <c r="J51" s="142">
        <v>45230</v>
      </c>
      <c r="K51" s="135">
        <f t="shared" si="0"/>
        <v>272</v>
      </c>
      <c r="L51" s="811" t="s">
        <v>810</v>
      </c>
    </row>
    <row r="52" spans="1:12" ht="35.450000000000003" hidden="1" customHeight="1">
      <c r="A52" s="812"/>
      <c r="B52" s="818"/>
      <c r="C52" s="819"/>
      <c r="D52" s="820"/>
      <c r="E52" s="812"/>
      <c r="F52" s="815"/>
      <c r="G52" s="816"/>
      <c r="H52" s="134" t="s">
        <v>354</v>
      </c>
      <c r="I52" s="143"/>
      <c r="J52" s="144"/>
      <c r="K52" s="136"/>
      <c r="L52" s="811"/>
    </row>
    <row r="53" spans="1:12" ht="35.450000000000003" customHeight="1">
      <c r="A53" s="812"/>
      <c r="B53" s="818"/>
      <c r="C53" s="819"/>
      <c r="D53" s="820"/>
      <c r="E53" s="138" t="s">
        <v>808</v>
      </c>
      <c r="F53" s="139" t="s">
        <v>784</v>
      </c>
      <c r="G53" s="140">
        <v>7.0000000000000007E-2</v>
      </c>
      <c r="H53" s="134" t="s">
        <v>482</v>
      </c>
      <c r="I53" s="142">
        <v>44958</v>
      </c>
      <c r="J53" s="142">
        <v>45230</v>
      </c>
      <c r="K53" s="135">
        <f t="shared" si="0"/>
        <v>272</v>
      </c>
      <c r="L53" s="141" t="s">
        <v>809</v>
      </c>
    </row>
  </sheetData>
  <sortState ref="B12:J60">
    <sortCondition ref="C12:C60"/>
  </sortState>
  <mergeCells count="87">
    <mergeCell ref="C4:I5"/>
    <mergeCell ref="F13:F14"/>
    <mergeCell ref="G13:G14"/>
    <mergeCell ref="F19:F20"/>
    <mergeCell ref="B9:J9"/>
    <mergeCell ref="B10:J10"/>
    <mergeCell ref="F15:F16"/>
    <mergeCell ref="G15:G16"/>
    <mergeCell ref="F17:F18"/>
    <mergeCell ref="G17:G18"/>
    <mergeCell ref="B13:B26"/>
    <mergeCell ref="C13:C26"/>
    <mergeCell ref="D13:D26"/>
    <mergeCell ref="F23:F24"/>
    <mergeCell ref="G23:G24"/>
    <mergeCell ref="F25:F26"/>
    <mergeCell ref="G25:G26"/>
    <mergeCell ref="G19:G20"/>
    <mergeCell ref="F21:F22"/>
    <mergeCell ref="G21:G22"/>
    <mergeCell ref="F33:F34"/>
    <mergeCell ref="G33:G34"/>
    <mergeCell ref="F35:F36"/>
    <mergeCell ref="G35:G36"/>
    <mergeCell ref="B27:B53"/>
    <mergeCell ref="C27:C53"/>
    <mergeCell ref="D27:D53"/>
    <mergeCell ref="F27:F28"/>
    <mergeCell ref="G27:G28"/>
    <mergeCell ref="F29:F30"/>
    <mergeCell ref="G29:G30"/>
    <mergeCell ref="F31:F32"/>
    <mergeCell ref="G31:G32"/>
    <mergeCell ref="F41:F42"/>
    <mergeCell ref="G41:G42"/>
    <mergeCell ref="F43:F44"/>
    <mergeCell ref="G43:G44"/>
    <mergeCell ref="F37:F38"/>
    <mergeCell ref="G37:G38"/>
    <mergeCell ref="F39:F40"/>
    <mergeCell ref="G39:G40"/>
    <mergeCell ref="F49:F50"/>
    <mergeCell ref="G49:G50"/>
    <mergeCell ref="F51:F52"/>
    <mergeCell ref="G51:G52"/>
    <mergeCell ref="F45:F46"/>
    <mergeCell ref="G45:G46"/>
    <mergeCell ref="F47:F48"/>
    <mergeCell ref="G47:G48"/>
    <mergeCell ref="A13:A26"/>
    <mergeCell ref="E13:E14"/>
    <mergeCell ref="E15:E16"/>
    <mergeCell ref="E17:E18"/>
    <mergeCell ref="E19:E20"/>
    <mergeCell ref="E21:E22"/>
    <mergeCell ref="E23:E24"/>
    <mergeCell ref="E25:E26"/>
    <mergeCell ref="A27:A53"/>
    <mergeCell ref="E27:E28"/>
    <mergeCell ref="E29:E30"/>
    <mergeCell ref="E31:E32"/>
    <mergeCell ref="E33:E34"/>
    <mergeCell ref="E35:E36"/>
    <mergeCell ref="E37:E38"/>
    <mergeCell ref="E39:E40"/>
    <mergeCell ref="E41:E42"/>
    <mergeCell ref="E43:E44"/>
    <mergeCell ref="E45:E46"/>
    <mergeCell ref="E47:E48"/>
    <mergeCell ref="E49:E50"/>
    <mergeCell ref="E51:E52"/>
    <mergeCell ref="L13:L14"/>
    <mergeCell ref="L15:L16"/>
    <mergeCell ref="L17:L18"/>
    <mergeCell ref="L19:L20"/>
    <mergeCell ref="L21:L22"/>
    <mergeCell ref="L37:L38"/>
    <mergeCell ref="L39:L40"/>
    <mergeCell ref="L41:L42"/>
    <mergeCell ref="L23:L24"/>
    <mergeCell ref="L25:L26"/>
    <mergeCell ref="L27:L28"/>
    <mergeCell ref="L43:L44"/>
    <mergeCell ref="L45:L46"/>
    <mergeCell ref="L47:L48"/>
    <mergeCell ref="L49:L50"/>
    <mergeCell ref="L51:L52"/>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I13 I15 I17 I19 I21 I23 I25 I27 I29 I31 I33 I35 I37 I39 I41 I43 I45 I47 I49 I51 I53"/>
    <dataValidation errorStyle="warning" allowBlank="1" showInputMessage="1" showErrorMessage="1" errorTitle="NO MODIFICAR FORMULA" error="no debe cambiar la formula.  No digite nada aquí" sqref="J13 J15 J17 J19 J21 J23 J25 J27 J29 J31 J33 J35 J37 J39 J41 J43 J45 J47 J49 J51 J53"/>
  </dataValidations>
  <pageMargins left="0.70866141732283472" right="0.70866141732283472" top="0.74803149606299213" bottom="0.74803149606299213" header="0.31496062992125984" footer="0.31496062992125984"/>
  <pageSetup paperSize="9" scale="48"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99CCFF"/>
  </sheetPr>
  <dimension ref="B2:E112"/>
  <sheetViews>
    <sheetView showGridLines="0" view="pageBreakPreview" zoomScale="80" zoomScaleNormal="80" zoomScaleSheetLayoutView="80" workbookViewId="0">
      <selection activeCell="I21" sqref="I21"/>
    </sheetView>
  </sheetViews>
  <sheetFormatPr baseColWidth="10" defaultColWidth="11.42578125" defaultRowHeight="13.5"/>
  <cols>
    <col min="1" max="1" width="1.42578125" style="6" customWidth="1"/>
    <col min="2" max="2" width="54" style="6" customWidth="1"/>
    <col min="3" max="3" width="86.28515625" style="6" customWidth="1"/>
    <col min="4" max="4" width="16.140625" style="6" customWidth="1"/>
    <col min="5" max="5" width="21.85546875" style="6" customWidth="1"/>
    <col min="6" max="16384" width="11.42578125" style="6"/>
  </cols>
  <sheetData>
    <row r="2" spans="2:5" ht="15" customHeight="1">
      <c r="B2" s="13"/>
      <c r="C2" s="24"/>
    </row>
    <row r="3" spans="2:5" ht="13.5" customHeight="1">
      <c r="B3" s="13"/>
      <c r="C3" s="24"/>
    </row>
    <row r="4" spans="2:5" ht="13.5" customHeight="1">
      <c r="B4" s="13"/>
      <c r="C4" s="24"/>
    </row>
    <row r="5" spans="2:5" ht="13.5" customHeight="1">
      <c r="B5" s="13"/>
      <c r="C5" s="493" t="s">
        <v>333</v>
      </c>
    </row>
    <row r="6" spans="2:5" ht="13.5" customHeight="1">
      <c r="B6" s="13"/>
      <c r="C6" s="493"/>
    </row>
    <row r="7" spans="2:5" ht="13.5" customHeight="1">
      <c r="B7" s="13"/>
      <c r="C7" s="493"/>
    </row>
    <row r="8" spans="2:5" ht="13.5" customHeight="1">
      <c r="B8" s="13"/>
      <c r="C8" s="493"/>
    </row>
    <row r="9" spans="2:5" ht="13.5" customHeight="1">
      <c r="B9" s="13"/>
      <c r="C9" s="493"/>
    </row>
    <row r="10" spans="2:5" ht="13.5" customHeight="1">
      <c r="B10" s="13"/>
      <c r="C10" s="493"/>
    </row>
    <row r="11" spans="2:5" s="4" customFormat="1" ht="18.75" customHeight="1">
      <c r="B11" s="13"/>
      <c r="C11" s="24"/>
    </row>
    <row r="12" spans="2:5" s="4" customFormat="1" ht="25.5" customHeight="1">
      <c r="B12" s="13"/>
      <c r="C12" s="24"/>
    </row>
    <row r="13" spans="2:5" s="4" customFormat="1" ht="14.25" customHeight="1">
      <c r="B13" s="13"/>
    </row>
    <row r="14" spans="2:5" s="4" customFormat="1" ht="14.25" customHeight="1">
      <c r="B14" s="13"/>
    </row>
    <row r="15" spans="2:5" s="4" customFormat="1" ht="14.25" customHeight="1">
      <c r="B15" s="13"/>
      <c r="C15" s="4" t="s">
        <v>5</v>
      </c>
    </row>
    <row r="16" spans="2:5" s="4" customFormat="1" ht="36" customHeight="1">
      <c r="B16" s="90" t="s">
        <v>334</v>
      </c>
      <c r="C16" s="90" t="s">
        <v>206</v>
      </c>
      <c r="D16" s="90" t="s">
        <v>0</v>
      </c>
      <c r="E16" s="90" t="s">
        <v>335</v>
      </c>
    </row>
    <row r="17" spans="2:5" s="4" customFormat="1" ht="44.25" customHeight="1">
      <c r="B17" s="831" t="s">
        <v>891</v>
      </c>
      <c r="C17" s="104" t="s">
        <v>336</v>
      </c>
      <c r="D17" s="108">
        <v>45048</v>
      </c>
      <c r="E17" s="108">
        <v>45289</v>
      </c>
    </row>
    <row r="18" spans="2:5" s="4" customFormat="1" ht="37.5" customHeight="1">
      <c r="B18" s="832"/>
      <c r="C18" s="105" t="s">
        <v>337</v>
      </c>
      <c r="D18" s="108">
        <v>44928</v>
      </c>
      <c r="E18" s="108">
        <v>45289</v>
      </c>
    </row>
    <row r="19" spans="2:5" s="4" customFormat="1" ht="36" customHeight="1">
      <c r="B19" s="832"/>
      <c r="C19" s="106" t="s">
        <v>338</v>
      </c>
      <c r="D19" s="108">
        <v>44621</v>
      </c>
      <c r="E19" s="108">
        <v>45289</v>
      </c>
    </row>
    <row r="20" spans="2:5" s="4" customFormat="1" ht="46.5" customHeight="1">
      <c r="B20" s="832"/>
      <c r="C20" s="104" t="s">
        <v>890</v>
      </c>
      <c r="D20" s="108">
        <v>45048</v>
      </c>
      <c r="E20" s="108">
        <v>45226</v>
      </c>
    </row>
    <row r="21" spans="2:5" s="4" customFormat="1" ht="50.25" customHeight="1">
      <c r="B21" s="833"/>
      <c r="C21" s="107" t="s">
        <v>339</v>
      </c>
      <c r="D21" s="108">
        <v>45016</v>
      </c>
      <c r="E21" s="108">
        <v>45289</v>
      </c>
    </row>
    <row r="22" spans="2:5" s="4" customFormat="1" ht="14.25" customHeight="1">
      <c r="B22" s="13"/>
    </row>
    <row r="23" spans="2:5" s="4" customFormat="1" ht="14.25" customHeight="1">
      <c r="B23" s="13"/>
    </row>
    <row r="24" spans="2:5" s="4" customFormat="1" ht="36.75" customHeight="1">
      <c r="B24" s="829" t="s">
        <v>389</v>
      </c>
      <c r="C24" s="829"/>
      <c r="D24" s="829"/>
      <c r="E24" s="829"/>
    </row>
    <row r="25" spans="2:5" s="4" customFormat="1" ht="14.25" customHeight="1">
      <c r="B25" s="13"/>
    </row>
    <row r="26" spans="2:5" s="4" customFormat="1" ht="14.25" customHeight="1">
      <c r="B26" s="830" t="s">
        <v>374</v>
      </c>
      <c r="C26" s="830"/>
      <c r="D26" s="830"/>
      <c r="E26" s="830"/>
    </row>
    <row r="27" spans="2:5" s="4" customFormat="1" ht="8.4499999999999993" customHeight="1">
      <c r="B27" s="830"/>
      <c r="C27" s="830"/>
      <c r="D27" s="830"/>
      <c r="E27" s="830"/>
    </row>
    <row r="28" spans="2:5" s="4" customFormat="1" ht="14.25" customHeight="1">
      <c r="B28" s="830"/>
      <c r="C28" s="830"/>
      <c r="D28" s="830"/>
      <c r="E28" s="830"/>
    </row>
    <row r="29" spans="2:5" s="4" customFormat="1" ht="8.25" customHeight="1">
      <c r="B29" s="830"/>
      <c r="C29" s="830"/>
      <c r="D29" s="830"/>
      <c r="E29" s="830"/>
    </row>
    <row r="30" spans="2:5" s="4" customFormat="1" ht="14.25" hidden="1" customHeight="1">
      <c r="B30" s="830"/>
      <c r="C30" s="830"/>
      <c r="D30" s="830"/>
      <c r="E30" s="830"/>
    </row>
    <row r="31" spans="2:5" s="4" customFormat="1" ht="14.25" hidden="1" customHeight="1">
      <c r="B31" s="830"/>
      <c r="C31" s="830"/>
      <c r="D31" s="830"/>
      <c r="E31" s="830"/>
    </row>
    <row r="32" spans="2:5" s="4" customFormat="1" ht="5.25" hidden="1" customHeight="1">
      <c r="B32" s="830"/>
      <c r="C32" s="830"/>
      <c r="D32" s="830"/>
      <c r="E32" s="830"/>
    </row>
    <row r="33" spans="2:5" hidden="1">
      <c r="B33" s="830"/>
      <c r="C33" s="830"/>
      <c r="D33" s="830"/>
      <c r="E33" s="830"/>
    </row>
    <row r="34" spans="2:5" hidden="1">
      <c r="B34" s="830"/>
      <c r="C34" s="830"/>
      <c r="D34" s="830"/>
      <c r="E34" s="830"/>
    </row>
    <row r="35" spans="2:5" hidden="1">
      <c r="B35" s="830"/>
      <c r="C35" s="830"/>
      <c r="D35" s="830"/>
      <c r="E35" s="830"/>
    </row>
    <row r="36" spans="2:5" hidden="1">
      <c r="B36" s="830"/>
      <c r="C36" s="830"/>
      <c r="D36" s="830"/>
      <c r="E36" s="830"/>
    </row>
    <row r="37" spans="2:5" hidden="1">
      <c r="B37" s="830"/>
      <c r="C37" s="830"/>
      <c r="D37" s="830"/>
      <c r="E37" s="830"/>
    </row>
    <row r="38" spans="2:5" hidden="1">
      <c r="B38" s="830"/>
      <c r="C38" s="830"/>
      <c r="D38" s="830"/>
      <c r="E38" s="830"/>
    </row>
    <row r="39" spans="2:5" hidden="1">
      <c r="B39" s="830"/>
      <c r="C39" s="830"/>
      <c r="D39" s="830"/>
      <c r="E39" s="830"/>
    </row>
    <row r="40" spans="2:5" ht="87.75" customHeight="1">
      <c r="B40" s="830"/>
      <c r="C40" s="830"/>
      <c r="D40" s="830"/>
      <c r="E40" s="830"/>
    </row>
    <row r="41" spans="2:5">
      <c r="B41" s="830"/>
      <c r="C41" s="830"/>
      <c r="D41" s="830"/>
      <c r="E41" s="830"/>
    </row>
    <row r="42" spans="2:5">
      <c r="B42" s="830"/>
      <c r="C42" s="830"/>
      <c r="D42" s="830"/>
      <c r="E42" s="830"/>
    </row>
    <row r="43" spans="2:5">
      <c r="B43" s="830"/>
      <c r="C43" s="830"/>
      <c r="D43" s="830"/>
      <c r="E43" s="830"/>
    </row>
    <row r="44" spans="2:5">
      <c r="B44" s="830"/>
      <c r="C44" s="830"/>
      <c r="D44" s="830"/>
      <c r="E44" s="830"/>
    </row>
    <row r="45" spans="2:5">
      <c r="B45" s="830"/>
      <c r="C45" s="830"/>
      <c r="D45" s="830"/>
      <c r="E45" s="830"/>
    </row>
    <row r="46" spans="2:5">
      <c r="B46" s="830"/>
      <c r="C46" s="830"/>
      <c r="D46" s="830"/>
      <c r="E46" s="830"/>
    </row>
    <row r="47" spans="2:5">
      <c r="B47" s="830"/>
      <c r="C47" s="830"/>
      <c r="D47" s="830"/>
      <c r="E47" s="830"/>
    </row>
    <row r="48" spans="2:5">
      <c r="B48" s="830"/>
      <c r="C48" s="830"/>
      <c r="D48" s="830"/>
      <c r="E48" s="830"/>
    </row>
    <row r="49" spans="2:5">
      <c r="B49" s="830"/>
      <c r="C49" s="830"/>
      <c r="D49" s="830"/>
      <c r="E49" s="830"/>
    </row>
    <row r="50" spans="2:5">
      <c r="B50" s="830"/>
      <c r="C50" s="830"/>
      <c r="D50" s="830"/>
      <c r="E50" s="830"/>
    </row>
    <row r="51" spans="2:5">
      <c r="B51" s="830"/>
      <c r="C51" s="830"/>
      <c r="D51" s="830"/>
      <c r="E51" s="830"/>
    </row>
    <row r="52" spans="2:5">
      <c r="B52" s="830"/>
      <c r="C52" s="830"/>
      <c r="D52" s="830"/>
      <c r="E52" s="830"/>
    </row>
    <row r="53" spans="2:5">
      <c r="B53" s="830"/>
      <c r="C53" s="830"/>
      <c r="D53" s="830"/>
      <c r="E53" s="830"/>
    </row>
    <row r="54" spans="2:5">
      <c r="B54" s="830"/>
      <c r="C54" s="830"/>
      <c r="D54" s="830"/>
      <c r="E54" s="830"/>
    </row>
    <row r="55" spans="2:5">
      <c r="B55" s="830"/>
      <c r="C55" s="830"/>
      <c r="D55" s="830"/>
      <c r="E55" s="830"/>
    </row>
    <row r="56" spans="2:5">
      <c r="B56" s="830"/>
      <c r="C56" s="830"/>
      <c r="D56" s="830"/>
      <c r="E56" s="830"/>
    </row>
    <row r="57" spans="2:5">
      <c r="B57" s="830"/>
      <c r="C57" s="830"/>
      <c r="D57" s="830"/>
      <c r="E57" s="830"/>
    </row>
    <row r="58" spans="2:5">
      <c r="B58" s="830"/>
      <c r="C58" s="830"/>
      <c r="D58" s="830"/>
      <c r="E58" s="830"/>
    </row>
    <row r="59" spans="2:5">
      <c r="B59" s="830"/>
      <c r="C59" s="830"/>
      <c r="D59" s="830"/>
      <c r="E59" s="830"/>
    </row>
    <row r="60" spans="2:5">
      <c r="B60" s="830"/>
      <c r="C60" s="830"/>
      <c r="D60" s="830"/>
      <c r="E60" s="830"/>
    </row>
    <row r="61" spans="2:5">
      <c r="B61" s="830"/>
      <c r="C61" s="830"/>
      <c r="D61" s="830"/>
      <c r="E61" s="830"/>
    </row>
    <row r="62" spans="2:5">
      <c r="B62" s="830"/>
      <c r="C62" s="830"/>
      <c r="D62" s="830"/>
      <c r="E62" s="830"/>
    </row>
    <row r="63" spans="2:5">
      <c r="B63" s="830"/>
      <c r="C63" s="830"/>
      <c r="D63" s="830"/>
      <c r="E63" s="830"/>
    </row>
    <row r="64" spans="2:5">
      <c r="B64" s="830"/>
      <c r="C64" s="830"/>
      <c r="D64" s="830"/>
      <c r="E64" s="830"/>
    </row>
    <row r="65" spans="2:5">
      <c r="B65" s="830"/>
      <c r="C65" s="830"/>
      <c r="D65" s="830"/>
      <c r="E65" s="830"/>
    </row>
    <row r="66" spans="2:5">
      <c r="B66" s="830"/>
      <c r="C66" s="830"/>
      <c r="D66" s="830"/>
      <c r="E66" s="830"/>
    </row>
    <row r="67" spans="2:5">
      <c r="B67" s="830"/>
      <c r="C67" s="830"/>
      <c r="D67" s="830"/>
      <c r="E67" s="830"/>
    </row>
    <row r="68" spans="2:5">
      <c r="B68" s="830"/>
      <c r="C68" s="830"/>
      <c r="D68" s="830"/>
      <c r="E68" s="830"/>
    </row>
    <row r="69" spans="2:5">
      <c r="B69" s="830"/>
      <c r="C69" s="830"/>
      <c r="D69" s="830"/>
      <c r="E69" s="830"/>
    </row>
    <row r="70" spans="2:5">
      <c r="B70" s="830"/>
      <c r="C70" s="830"/>
      <c r="D70" s="830"/>
      <c r="E70" s="830"/>
    </row>
    <row r="71" spans="2:5">
      <c r="B71" s="830"/>
      <c r="C71" s="830"/>
      <c r="D71" s="830"/>
      <c r="E71" s="830"/>
    </row>
    <row r="72" spans="2:5">
      <c r="B72" s="830"/>
      <c r="C72" s="830"/>
      <c r="D72" s="830"/>
      <c r="E72" s="830"/>
    </row>
    <row r="73" spans="2:5">
      <c r="B73" s="830"/>
      <c r="C73" s="830"/>
      <c r="D73" s="830"/>
      <c r="E73" s="830"/>
    </row>
    <row r="74" spans="2:5">
      <c r="B74" s="830"/>
      <c r="C74" s="830"/>
      <c r="D74" s="830"/>
      <c r="E74" s="830"/>
    </row>
    <row r="75" spans="2:5">
      <c r="B75" s="830"/>
      <c r="C75" s="830"/>
      <c r="D75" s="830"/>
      <c r="E75" s="830"/>
    </row>
    <row r="76" spans="2:5">
      <c r="B76" s="830"/>
      <c r="C76" s="830"/>
      <c r="D76" s="830"/>
      <c r="E76" s="830"/>
    </row>
    <row r="77" spans="2:5">
      <c r="B77" s="830"/>
      <c r="C77" s="830"/>
      <c r="D77" s="830"/>
      <c r="E77" s="830"/>
    </row>
    <row r="78" spans="2:5">
      <c r="B78" s="830"/>
      <c r="C78" s="830"/>
      <c r="D78" s="830"/>
      <c r="E78" s="830"/>
    </row>
    <row r="79" spans="2:5">
      <c r="B79" s="830"/>
      <c r="C79" s="830"/>
      <c r="D79" s="830"/>
      <c r="E79" s="830"/>
    </row>
    <row r="80" spans="2:5">
      <c r="B80" s="830"/>
      <c r="C80" s="830"/>
      <c r="D80" s="830"/>
      <c r="E80" s="830"/>
    </row>
    <row r="81" spans="2:5">
      <c r="B81" s="830"/>
      <c r="C81" s="830"/>
      <c r="D81" s="830"/>
      <c r="E81" s="830"/>
    </row>
    <row r="82" spans="2:5">
      <c r="B82" s="830"/>
      <c r="C82" s="830"/>
      <c r="D82" s="830"/>
      <c r="E82" s="830"/>
    </row>
    <row r="83" spans="2:5">
      <c r="B83" s="830"/>
      <c r="C83" s="830"/>
      <c r="D83" s="830"/>
      <c r="E83" s="830"/>
    </row>
    <row r="84" spans="2:5" ht="8.25" customHeight="1">
      <c r="B84" s="830"/>
      <c r="C84" s="830"/>
      <c r="D84" s="830"/>
      <c r="E84" s="830"/>
    </row>
    <row r="85" spans="2:5" hidden="1">
      <c r="B85" s="830"/>
      <c r="C85" s="830"/>
      <c r="D85" s="830"/>
      <c r="E85" s="830"/>
    </row>
    <row r="86" spans="2:5" hidden="1">
      <c r="B86" s="830"/>
      <c r="C86" s="830"/>
      <c r="D86" s="830"/>
      <c r="E86" s="830"/>
    </row>
    <row r="87" spans="2:5" ht="3.75" hidden="1" customHeight="1">
      <c r="B87" s="830"/>
      <c r="C87" s="830"/>
      <c r="D87" s="830"/>
      <c r="E87" s="830"/>
    </row>
    <row r="88" spans="2:5" hidden="1">
      <c r="B88" s="830"/>
      <c r="C88" s="830"/>
      <c r="D88" s="830"/>
      <c r="E88" s="830"/>
    </row>
    <row r="89" spans="2:5" hidden="1">
      <c r="B89" s="830"/>
      <c r="C89" s="830"/>
      <c r="D89" s="830"/>
      <c r="E89" s="830"/>
    </row>
    <row r="90" spans="2:5" hidden="1">
      <c r="B90" s="830"/>
      <c r="C90" s="830"/>
      <c r="D90" s="830"/>
      <c r="E90" s="830"/>
    </row>
    <row r="91" spans="2:5" hidden="1">
      <c r="B91" s="830"/>
      <c r="C91" s="830"/>
      <c r="D91" s="830"/>
      <c r="E91" s="830"/>
    </row>
    <row r="92" spans="2:5" hidden="1">
      <c r="B92" s="830"/>
      <c r="C92" s="830"/>
      <c r="D92" s="830"/>
      <c r="E92" s="830"/>
    </row>
    <row r="93" spans="2:5" hidden="1">
      <c r="B93" s="830"/>
      <c r="C93" s="830"/>
      <c r="D93" s="830"/>
      <c r="E93" s="830"/>
    </row>
    <row r="94" spans="2:5" hidden="1">
      <c r="B94" s="830"/>
      <c r="C94" s="830"/>
      <c r="D94" s="830"/>
      <c r="E94" s="830"/>
    </row>
    <row r="95" spans="2:5" hidden="1">
      <c r="B95" s="830"/>
      <c r="C95" s="830"/>
      <c r="D95" s="830"/>
      <c r="E95" s="830"/>
    </row>
    <row r="96" spans="2:5" hidden="1">
      <c r="B96" s="830"/>
      <c r="C96" s="830"/>
      <c r="D96" s="830"/>
      <c r="E96" s="830"/>
    </row>
    <row r="97" spans="2:5" hidden="1">
      <c r="B97" s="830"/>
      <c r="C97" s="830"/>
      <c r="D97" s="830"/>
      <c r="E97" s="830"/>
    </row>
    <row r="98" spans="2:5" hidden="1">
      <c r="B98" s="830"/>
      <c r="C98" s="830"/>
      <c r="D98" s="830"/>
      <c r="E98" s="830"/>
    </row>
    <row r="99" spans="2:5" hidden="1">
      <c r="B99" s="830"/>
      <c r="C99" s="830"/>
      <c r="D99" s="830"/>
      <c r="E99" s="830"/>
    </row>
    <row r="100" spans="2:5" hidden="1">
      <c r="B100" s="830"/>
      <c r="C100" s="830"/>
      <c r="D100" s="830"/>
      <c r="E100" s="830"/>
    </row>
    <row r="101" spans="2:5" hidden="1">
      <c r="B101" s="830"/>
      <c r="C101" s="830"/>
      <c r="D101" s="830"/>
      <c r="E101" s="830"/>
    </row>
    <row r="102" spans="2:5">
      <c r="B102" s="830"/>
      <c r="C102" s="830"/>
      <c r="D102" s="830"/>
      <c r="E102" s="830"/>
    </row>
    <row r="103" spans="2:5">
      <c r="B103" s="830"/>
      <c r="C103" s="830"/>
      <c r="D103" s="830"/>
      <c r="E103" s="830"/>
    </row>
    <row r="104" spans="2:5">
      <c r="B104" s="830"/>
      <c r="C104" s="830"/>
      <c r="D104" s="830"/>
      <c r="E104" s="830"/>
    </row>
    <row r="105" spans="2:5">
      <c r="B105" s="830"/>
      <c r="C105" s="830"/>
      <c r="D105" s="830"/>
      <c r="E105" s="830"/>
    </row>
    <row r="106" spans="2:5">
      <c r="B106" s="830"/>
      <c r="C106" s="830"/>
      <c r="D106" s="830"/>
      <c r="E106" s="830"/>
    </row>
    <row r="107" spans="2:5">
      <c r="B107" s="830"/>
      <c r="C107" s="830"/>
      <c r="D107" s="830"/>
      <c r="E107" s="830"/>
    </row>
    <row r="108" spans="2:5">
      <c r="B108" s="830"/>
      <c r="C108" s="830"/>
      <c r="D108" s="830"/>
      <c r="E108" s="830"/>
    </row>
    <row r="109" spans="2:5">
      <c r="B109" s="830"/>
      <c r="C109" s="830"/>
      <c r="D109" s="830"/>
      <c r="E109" s="830"/>
    </row>
    <row r="110" spans="2:5">
      <c r="B110" s="830"/>
      <c r="C110" s="830"/>
      <c r="D110" s="830"/>
      <c r="E110" s="830"/>
    </row>
    <row r="111" spans="2:5">
      <c r="B111" s="830"/>
      <c r="C111" s="830"/>
      <c r="D111" s="830"/>
      <c r="E111" s="830"/>
    </row>
    <row r="112" spans="2:5" ht="39" customHeight="1">
      <c r="B112" s="830"/>
      <c r="C112" s="830"/>
      <c r="D112" s="830"/>
      <c r="E112" s="830"/>
    </row>
  </sheetData>
  <mergeCells count="4">
    <mergeCell ref="B24:E24"/>
    <mergeCell ref="B26:E112"/>
    <mergeCell ref="C5:C10"/>
    <mergeCell ref="B17:B21"/>
  </mergeCells>
  <pageMargins left="0.70866141732283472" right="0.70866141732283472" top="0.74803149606299213" bottom="0.74803149606299213" header="0.31496062992125984" footer="0.31496062992125984"/>
  <pageSetup scale="60" orientation="landscape" r:id="rId1"/>
  <rowBreaks count="2" manualBreakCount="2">
    <brk id="22" max="16383" man="1"/>
    <brk id="79"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B9474A"/>
  </sheetPr>
  <dimension ref="A1:O42"/>
  <sheetViews>
    <sheetView showGridLines="0" showWhiteSpace="0" view="pageBreakPreview" topLeftCell="A4" zoomScale="95" zoomScaleNormal="70" zoomScaleSheetLayoutView="95" zoomScalePageLayoutView="55" workbookViewId="0"/>
  </sheetViews>
  <sheetFormatPr baseColWidth="10" defaultColWidth="0" defaultRowHeight="1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3">
      <c r="A1" t="s">
        <v>5</v>
      </c>
    </row>
    <row r="15" spans="1:3">
      <c r="C15" t="s">
        <v>5</v>
      </c>
    </row>
    <row r="41" spans="1:11">
      <c r="A41" s="5"/>
      <c r="B41" s="5"/>
      <c r="C41" s="5"/>
      <c r="D41" s="5"/>
      <c r="E41" s="5"/>
      <c r="F41" s="5"/>
      <c r="G41" s="5"/>
      <c r="H41" s="5"/>
      <c r="I41" s="5"/>
      <c r="J41" s="5"/>
      <c r="K41" s="5"/>
    </row>
    <row r="42" spans="1:11">
      <c r="A42" s="5"/>
      <c r="B42" s="5"/>
      <c r="C42" s="5"/>
      <c r="D42" s="5"/>
      <c r="E42" s="5"/>
      <c r="F42" s="5"/>
      <c r="G42" s="5"/>
      <c r="H42" s="5"/>
      <c r="I42" s="5"/>
      <c r="J42" s="5"/>
      <c r="K42" s="5"/>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D106"/>
  <sheetViews>
    <sheetView view="pageBreakPreview" topLeftCell="B1" zoomScale="60" zoomScaleNormal="100" workbookViewId="0">
      <selection activeCell="J26" sqref="J26"/>
    </sheetView>
  </sheetViews>
  <sheetFormatPr baseColWidth="10" defaultColWidth="11.42578125" defaultRowHeight="15"/>
  <cols>
    <col min="1" max="1" width="1.42578125" style="26" customWidth="1"/>
    <col min="2" max="2" width="35.28515625" customWidth="1"/>
    <col min="3" max="3" width="50.42578125" customWidth="1"/>
    <col min="4" max="5" width="44.7109375" style="4" customWidth="1"/>
    <col min="6" max="6" width="26" style="4" customWidth="1"/>
    <col min="7" max="9" width="11.42578125" style="26"/>
    <col min="10" max="30" width="11.42578125" style="28"/>
    <col min="31" max="16384" width="11.42578125" style="4"/>
  </cols>
  <sheetData>
    <row r="1" spans="1:15" s="28" customFormat="1">
      <c r="A1" s="26"/>
      <c r="B1" s="26"/>
      <c r="C1" s="26"/>
      <c r="G1" s="26"/>
      <c r="H1" s="26"/>
      <c r="I1" s="26"/>
    </row>
    <row r="2" spans="1:15" ht="18.75" customHeight="1">
      <c r="B2" s="194"/>
      <c r="C2" s="194"/>
      <c r="E2" s="56"/>
      <c r="F2" s="56"/>
      <c r="G2" s="56"/>
      <c r="H2" s="56"/>
      <c r="I2" s="56"/>
      <c r="J2" s="56"/>
      <c r="K2" s="56"/>
      <c r="L2" s="56"/>
      <c r="M2" s="56"/>
      <c r="N2" s="56"/>
      <c r="O2" s="56"/>
    </row>
    <row r="3" spans="1:15" ht="48" customHeight="1">
      <c r="B3" s="194"/>
      <c r="C3" s="834" t="s">
        <v>1179</v>
      </c>
      <c r="D3" s="834"/>
      <c r="E3" s="195"/>
      <c r="F3" s="195"/>
      <c r="G3" s="56"/>
      <c r="H3" s="56"/>
      <c r="I3" s="56"/>
      <c r="J3" s="56"/>
      <c r="K3" s="56"/>
      <c r="L3" s="56"/>
      <c r="M3" s="56"/>
      <c r="N3" s="56"/>
      <c r="O3" s="56"/>
    </row>
    <row r="4" spans="1:15" ht="59.25" customHeight="1">
      <c r="B4" s="194"/>
      <c r="C4" s="834"/>
      <c r="D4" s="834"/>
      <c r="E4" s="195"/>
      <c r="F4" s="195"/>
      <c r="G4" s="56"/>
      <c r="H4" s="56"/>
      <c r="I4" s="56"/>
      <c r="J4" s="56"/>
      <c r="K4" s="56"/>
      <c r="L4" s="56"/>
      <c r="M4" s="56"/>
      <c r="N4" s="56"/>
      <c r="O4" s="56"/>
    </row>
    <row r="5" spans="1:15" s="28" customFormat="1" ht="19.5" customHeight="1">
      <c r="A5" s="26"/>
      <c r="B5" s="26"/>
      <c r="C5" s="26"/>
      <c r="D5" s="27"/>
      <c r="E5" s="27"/>
      <c r="F5" s="27"/>
      <c r="G5" s="26"/>
      <c r="H5" s="26"/>
      <c r="I5" s="26"/>
    </row>
    <row r="6" spans="1:15" s="28" customFormat="1">
      <c r="A6" s="26"/>
      <c r="B6" s="26"/>
      <c r="C6" s="26"/>
      <c r="G6" s="26"/>
      <c r="H6" s="26"/>
      <c r="I6" s="26"/>
    </row>
    <row r="7" spans="1:15" s="28" customFormat="1" ht="59.25" customHeight="1" thickBot="1">
      <c r="A7" s="26"/>
      <c r="B7" s="179" t="s">
        <v>69</v>
      </c>
      <c r="C7" s="179" t="s">
        <v>114</v>
      </c>
      <c r="D7" s="179" t="s">
        <v>70</v>
      </c>
      <c r="E7" s="179" t="s">
        <v>71</v>
      </c>
      <c r="F7" s="179" t="s">
        <v>72</v>
      </c>
      <c r="G7" s="196"/>
      <c r="H7" s="26"/>
      <c r="I7" s="26"/>
    </row>
    <row r="8" spans="1:15" s="28" customFormat="1" ht="81.75" customHeight="1" thickBot="1">
      <c r="A8" s="26"/>
      <c r="B8" s="65" t="s">
        <v>73</v>
      </c>
      <c r="C8" s="93" t="s">
        <v>303</v>
      </c>
      <c r="D8" s="197" t="s">
        <v>201</v>
      </c>
      <c r="E8" s="94" t="s">
        <v>74</v>
      </c>
      <c r="F8" s="95">
        <v>44957</v>
      </c>
      <c r="G8" s="196"/>
      <c r="H8" s="26"/>
      <c r="I8" s="26"/>
    </row>
    <row r="9" spans="1:15" s="28" customFormat="1" ht="67.5" customHeight="1" thickBot="1">
      <c r="A9" s="26"/>
      <c r="B9" s="835" t="s">
        <v>75</v>
      </c>
      <c r="C9" s="93" t="s">
        <v>202</v>
      </c>
      <c r="D9" s="197" t="s">
        <v>203</v>
      </c>
      <c r="E9" s="94" t="s">
        <v>74</v>
      </c>
      <c r="F9" s="95">
        <v>44946</v>
      </c>
      <c r="G9" s="196"/>
      <c r="H9" s="26"/>
      <c r="I9" s="26"/>
    </row>
    <row r="10" spans="1:15" s="28" customFormat="1" ht="59.25" customHeight="1" thickBot="1">
      <c r="A10" s="26"/>
      <c r="B10" s="835"/>
      <c r="C10" s="93" t="s">
        <v>204</v>
      </c>
      <c r="D10" s="198" t="s">
        <v>76</v>
      </c>
      <c r="E10" s="94" t="s">
        <v>74</v>
      </c>
      <c r="F10" s="95">
        <v>44957</v>
      </c>
      <c r="G10" s="196"/>
      <c r="H10" s="26"/>
      <c r="I10" s="26"/>
    </row>
    <row r="11" spans="1:15" s="28" customFormat="1" ht="68.25" customHeight="1" thickBot="1">
      <c r="A11" s="26"/>
      <c r="B11" s="180" t="s">
        <v>77</v>
      </c>
      <c r="C11" s="96" t="s">
        <v>78</v>
      </c>
      <c r="D11" s="199" t="s">
        <v>79</v>
      </c>
      <c r="E11" s="97" t="s">
        <v>80</v>
      </c>
      <c r="F11" s="98" t="s">
        <v>1180</v>
      </c>
      <c r="G11" s="196"/>
      <c r="H11" s="26"/>
      <c r="I11" s="26"/>
    </row>
    <row r="12" spans="1:15" s="28" customFormat="1" ht="69" customHeight="1" thickBot="1">
      <c r="A12" s="26"/>
      <c r="B12" s="180" t="s">
        <v>81</v>
      </c>
      <c r="C12" s="93" t="s">
        <v>82</v>
      </c>
      <c r="D12" s="197" t="s">
        <v>83</v>
      </c>
      <c r="E12" s="94" t="s">
        <v>84</v>
      </c>
      <c r="F12" s="99" t="s">
        <v>1181</v>
      </c>
      <c r="G12" s="196"/>
      <c r="H12" s="26"/>
      <c r="I12" s="26"/>
    </row>
    <row r="13" spans="1:15" s="28" customFormat="1">
      <c r="A13" s="26"/>
      <c r="B13" s="26"/>
      <c r="C13" s="26"/>
      <c r="G13" s="26"/>
      <c r="H13" s="26"/>
      <c r="I13" s="26"/>
    </row>
    <row r="14" spans="1:15" s="28" customFormat="1">
      <c r="A14" s="26"/>
      <c r="B14" s="26"/>
      <c r="C14" s="26"/>
      <c r="G14" s="26"/>
      <c r="H14" s="26"/>
      <c r="I14" s="26"/>
    </row>
    <row r="15" spans="1:15" s="28" customFormat="1">
      <c r="A15" s="26"/>
      <c r="B15" s="26"/>
      <c r="C15" s="26" t="s">
        <v>5</v>
      </c>
      <c r="G15" s="26"/>
      <c r="H15" s="26"/>
      <c r="I15" s="26"/>
    </row>
    <row r="16" spans="1:15" s="28" customFormat="1">
      <c r="A16" s="26"/>
      <c r="B16" s="26"/>
      <c r="C16" s="26"/>
      <c r="G16" s="26"/>
      <c r="H16" s="26"/>
      <c r="I16" s="26"/>
    </row>
    <row r="17" spans="1:9" s="28" customFormat="1">
      <c r="A17" s="26"/>
      <c r="B17" s="26"/>
      <c r="C17" s="26"/>
      <c r="G17" s="26"/>
      <c r="H17" s="26"/>
      <c r="I17" s="26"/>
    </row>
    <row r="18" spans="1:9" s="28" customFormat="1">
      <c r="A18" s="26"/>
      <c r="B18" s="26"/>
      <c r="C18" s="26"/>
      <c r="G18" s="26"/>
      <c r="H18" s="26"/>
      <c r="I18" s="26"/>
    </row>
    <row r="19" spans="1:9" s="28" customFormat="1">
      <c r="A19" s="26"/>
      <c r="B19" s="26"/>
      <c r="C19" s="26"/>
      <c r="G19" s="26"/>
      <c r="H19" s="26"/>
      <c r="I19" s="26"/>
    </row>
    <row r="20" spans="1:9" s="28" customFormat="1">
      <c r="A20" s="26"/>
      <c r="B20" s="26"/>
      <c r="C20" s="26"/>
      <c r="G20" s="26"/>
      <c r="H20" s="26"/>
      <c r="I20" s="26"/>
    </row>
    <row r="21" spans="1:9" s="28" customFormat="1">
      <c r="A21" s="26"/>
      <c r="B21" s="26"/>
      <c r="C21" s="26"/>
      <c r="G21" s="26"/>
      <c r="H21" s="26"/>
      <c r="I21" s="26"/>
    </row>
    <row r="22" spans="1:9" s="28" customFormat="1">
      <c r="A22" s="26"/>
      <c r="B22" s="26"/>
      <c r="C22" s="26"/>
      <c r="G22" s="26"/>
      <c r="H22" s="26"/>
      <c r="I22" s="26"/>
    </row>
    <row r="23" spans="1:9" s="28" customFormat="1">
      <c r="A23" s="26"/>
      <c r="B23" s="26"/>
      <c r="C23" s="26"/>
      <c r="G23" s="26"/>
      <c r="H23" s="26"/>
      <c r="I23" s="26"/>
    </row>
    <row r="24" spans="1:9" s="28" customFormat="1">
      <c r="A24" s="26"/>
      <c r="B24" s="26"/>
      <c r="C24" s="26"/>
      <c r="G24" s="26"/>
      <c r="H24" s="26"/>
      <c r="I24" s="26"/>
    </row>
    <row r="25" spans="1:9" s="28" customFormat="1">
      <c r="A25" s="26"/>
      <c r="B25" s="26"/>
      <c r="C25" s="26"/>
      <c r="G25" s="26"/>
      <c r="H25" s="26"/>
      <c r="I25" s="26"/>
    </row>
    <row r="26" spans="1:9" s="28" customFormat="1">
      <c r="A26" s="26"/>
      <c r="B26" s="26"/>
      <c r="C26" s="26"/>
      <c r="G26" s="26"/>
      <c r="H26" s="26"/>
      <c r="I26" s="26"/>
    </row>
    <row r="27" spans="1:9" s="28" customFormat="1">
      <c r="A27" s="26"/>
      <c r="B27" s="26"/>
      <c r="C27" s="26"/>
      <c r="G27" s="26"/>
      <c r="H27" s="26"/>
      <c r="I27" s="26"/>
    </row>
    <row r="28" spans="1:9" s="28" customFormat="1">
      <c r="A28" s="26"/>
      <c r="B28" s="26"/>
      <c r="C28" s="26"/>
      <c r="G28" s="26"/>
      <c r="H28" s="26"/>
      <c r="I28" s="26"/>
    </row>
    <row r="29" spans="1:9" s="28" customFormat="1">
      <c r="A29" s="26"/>
      <c r="B29" s="26"/>
      <c r="C29" s="26"/>
      <c r="G29" s="26"/>
      <c r="H29" s="26"/>
      <c r="I29" s="26"/>
    </row>
    <row r="30" spans="1:9" s="28" customFormat="1">
      <c r="A30" s="26"/>
      <c r="B30" s="26"/>
      <c r="C30" s="26"/>
      <c r="G30" s="26"/>
      <c r="H30" s="26"/>
      <c r="I30" s="26"/>
    </row>
    <row r="31" spans="1:9" s="28" customFormat="1">
      <c r="A31" s="26"/>
      <c r="B31" s="26"/>
      <c r="C31" s="26"/>
      <c r="G31" s="26"/>
      <c r="H31" s="26"/>
      <c r="I31" s="26"/>
    </row>
    <row r="32" spans="1:9" s="28" customFormat="1">
      <c r="A32" s="26"/>
      <c r="B32" s="26"/>
      <c r="C32" s="26"/>
      <c r="G32" s="26"/>
      <c r="H32" s="26"/>
      <c r="I32" s="26"/>
    </row>
    <row r="33" spans="1:9" s="28" customFormat="1">
      <c r="A33" s="26"/>
      <c r="B33" s="26"/>
      <c r="C33" s="26"/>
      <c r="G33" s="26"/>
      <c r="H33" s="26"/>
      <c r="I33" s="26"/>
    </row>
    <row r="34" spans="1:9" s="28" customFormat="1">
      <c r="A34" s="26"/>
      <c r="B34" s="26"/>
      <c r="C34" s="26"/>
      <c r="G34" s="26"/>
      <c r="H34" s="26"/>
      <c r="I34" s="26"/>
    </row>
    <row r="35" spans="1:9" s="28" customFormat="1">
      <c r="A35" s="26"/>
      <c r="B35" s="26"/>
      <c r="C35" s="26"/>
      <c r="G35" s="26"/>
      <c r="H35" s="26"/>
      <c r="I35" s="26"/>
    </row>
    <row r="36" spans="1:9" s="28" customFormat="1">
      <c r="A36" s="26"/>
      <c r="B36" s="26"/>
      <c r="C36" s="26"/>
      <c r="G36" s="26"/>
      <c r="H36" s="26"/>
      <c r="I36" s="26"/>
    </row>
    <row r="37" spans="1:9" s="28" customFormat="1">
      <c r="A37" s="26"/>
      <c r="B37" s="26"/>
      <c r="C37" s="26"/>
      <c r="G37" s="26"/>
      <c r="H37" s="26"/>
      <c r="I37" s="26"/>
    </row>
    <row r="38" spans="1:9" s="28" customFormat="1">
      <c r="A38" s="26"/>
      <c r="B38" s="26"/>
      <c r="C38" s="26"/>
      <c r="G38" s="26"/>
      <c r="H38" s="26"/>
      <c r="I38" s="26"/>
    </row>
    <row r="39" spans="1:9" s="28" customFormat="1">
      <c r="A39" s="26"/>
      <c r="B39" s="26"/>
      <c r="C39" s="26"/>
      <c r="G39" s="26"/>
      <c r="H39" s="26"/>
      <c r="I39" s="26"/>
    </row>
    <row r="40" spans="1:9" s="28" customFormat="1">
      <c r="A40" s="26"/>
      <c r="B40" s="26"/>
      <c r="C40" s="26"/>
      <c r="G40" s="26"/>
      <c r="H40" s="26"/>
      <c r="I40" s="26"/>
    </row>
    <row r="41" spans="1:9" s="28" customFormat="1">
      <c r="A41" s="26"/>
      <c r="B41" s="26"/>
      <c r="C41" s="26"/>
      <c r="G41" s="26"/>
      <c r="H41" s="26"/>
      <c r="I41" s="26"/>
    </row>
    <row r="42" spans="1:9" s="28" customFormat="1">
      <c r="A42" s="26"/>
      <c r="B42" s="26"/>
      <c r="C42" s="26"/>
      <c r="G42" s="26"/>
      <c r="H42" s="26"/>
      <c r="I42" s="26"/>
    </row>
    <row r="43" spans="1:9" s="28" customFormat="1">
      <c r="A43" s="26"/>
      <c r="B43" s="26"/>
      <c r="C43" s="26"/>
      <c r="G43" s="26"/>
      <c r="H43" s="26"/>
      <c r="I43" s="26"/>
    </row>
    <row r="44" spans="1:9" s="28" customFormat="1">
      <c r="A44" s="26"/>
      <c r="B44" s="26"/>
      <c r="C44" s="26"/>
      <c r="G44" s="26"/>
      <c r="H44" s="26"/>
      <c r="I44" s="26"/>
    </row>
    <row r="45" spans="1:9" s="28" customFormat="1">
      <c r="A45" s="26"/>
      <c r="B45" s="26"/>
      <c r="C45" s="26"/>
      <c r="G45" s="26"/>
      <c r="H45" s="26"/>
      <c r="I45" s="26"/>
    </row>
    <row r="46" spans="1:9" s="28" customFormat="1">
      <c r="A46" s="26"/>
      <c r="B46" s="26"/>
      <c r="C46" s="26"/>
      <c r="G46" s="26"/>
      <c r="H46" s="26"/>
      <c r="I46" s="26"/>
    </row>
    <row r="47" spans="1:9" s="28" customFormat="1">
      <c r="A47" s="26"/>
      <c r="B47" s="26"/>
      <c r="C47" s="26"/>
      <c r="G47" s="26"/>
      <c r="H47" s="26"/>
      <c r="I47" s="26"/>
    </row>
    <row r="48" spans="1:9" s="28" customFormat="1">
      <c r="A48" s="26"/>
      <c r="B48" s="26"/>
      <c r="C48" s="26"/>
      <c r="G48" s="26"/>
      <c r="H48" s="26"/>
      <c r="I48" s="26"/>
    </row>
    <row r="49" spans="1:9" s="28" customFormat="1">
      <c r="A49" s="26"/>
      <c r="B49" s="26"/>
      <c r="C49" s="26"/>
      <c r="G49" s="26"/>
      <c r="H49" s="26"/>
      <c r="I49" s="26"/>
    </row>
    <row r="50" spans="1:9" s="28" customFormat="1">
      <c r="A50" s="26"/>
      <c r="B50" s="26"/>
      <c r="C50" s="26"/>
      <c r="G50" s="26"/>
      <c r="H50" s="26"/>
      <c r="I50" s="26"/>
    </row>
    <row r="51" spans="1:9" s="28" customFormat="1">
      <c r="A51" s="26"/>
      <c r="B51" s="26"/>
      <c r="C51" s="26"/>
      <c r="G51" s="26"/>
      <c r="H51" s="26"/>
      <c r="I51" s="26"/>
    </row>
    <row r="52" spans="1:9" s="28" customFormat="1">
      <c r="A52" s="26"/>
      <c r="B52" s="26"/>
      <c r="C52" s="26"/>
      <c r="G52" s="26"/>
      <c r="H52" s="26"/>
      <c r="I52" s="26"/>
    </row>
    <row r="53" spans="1:9" s="28" customFormat="1">
      <c r="A53" s="26"/>
      <c r="B53" s="26"/>
      <c r="C53" s="26"/>
      <c r="G53" s="26"/>
      <c r="H53" s="26"/>
      <c r="I53" s="26"/>
    </row>
    <row r="54" spans="1:9" s="28" customFormat="1">
      <c r="A54" s="26"/>
      <c r="B54" s="26"/>
      <c r="C54" s="26"/>
      <c r="G54" s="26"/>
      <c r="H54" s="26"/>
      <c r="I54" s="26"/>
    </row>
    <row r="55" spans="1:9" s="28" customFormat="1">
      <c r="A55" s="26"/>
      <c r="B55" s="26"/>
      <c r="C55" s="26"/>
      <c r="G55" s="26"/>
      <c r="H55" s="26"/>
      <c r="I55" s="26"/>
    </row>
    <row r="56" spans="1:9" s="28" customFormat="1">
      <c r="A56" s="26"/>
      <c r="B56" s="26"/>
      <c r="C56" s="26"/>
      <c r="G56" s="26"/>
      <c r="H56" s="26"/>
      <c r="I56" s="26"/>
    </row>
    <row r="57" spans="1:9" s="28" customFormat="1">
      <c r="A57" s="26"/>
      <c r="B57" s="26"/>
      <c r="C57" s="26"/>
      <c r="G57" s="26"/>
      <c r="H57" s="26"/>
      <c r="I57" s="26"/>
    </row>
    <row r="58" spans="1:9" s="28" customFormat="1">
      <c r="A58" s="26"/>
      <c r="B58" s="26"/>
      <c r="C58" s="26"/>
      <c r="G58" s="26"/>
      <c r="H58" s="26"/>
      <c r="I58" s="26"/>
    </row>
    <row r="59" spans="1:9" s="28" customFormat="1">
      <c r="A59" s="26"/>
      <c r="B59" s="26"/>
      <c r="C59" s="26"/>
      <c r="G59" s="26"/>
      <c r="H59" s="26"/>
      <c r="I59" s="26"/>
    </row>
    <row r="60" spans="1:9" s="28" customFormat="1">
      <c r="A60" s="26"/>
      <c r="B60" s="26"/>
      <c r="C60" s="26"/>
      <c r="G60" s="26"/>
      <c r="H60" s="26"/>
      <c r="I60" s="26"/>
    </row>
    <row r="61" spans="1:9" s="28" customFormat="1">
      <c r="A61" s="26"/>
      <c r="B61" s="26"/>
      <c r="C61" s="26"/>
      <c r="G61" s="26"/>
      <c r="H61" s="26"/>
      <c r="I61" s="26"/>
    </row>
    <row r="62" spans="1:9" s="28" customFormat="1">
      <c r="A62" s="26"/>
      <c r="B62" s="26"/>
      <c r="C62" s="26"/>
      <c r="G62" s="26"/>
      <c r="H62" s="26"/>
      <c r="I62" s="26"/>
    </row>
    <row r="63" spans="1:9" s="28" customFormat="1">
      <c r="A63" s="26"/>
      <c r="B63" s="26"/>
      <c r="C63" s="26"/>
      <c r="G63" s="26"/>
      <c r="H63" s="26"/>
      <c r="I63" s="26"/>
    </row>
    <row r="64" spans="1:9" s="28" customFormat="1">
      <c r="A64" s="26"/>
      <c r="B64" s="26"/>
      <c r="C64" s="26"/>
      <c r="G64" s="26"/>
      <c r="H64" s="26"/>
      <c r="I64" s="26"/>
    </row>
    <row r="65" spans="1:9" s="28" customFormat="1">
      <c r="A65" s="26"/>
      <c r="B65" s="26"/>
      <c r="C65" s="26"/>
      <c r="G65" s="26"/>
      <c r="H65" s="26"/>
      <c r="I65" s="26"/>
    </row>
    <row r="66" spans="1:9" s="28" customFormat="1">
      <c r="A66" s="26"/>
      <c r="B66" s="26"/>
      <c r="C66" s="26"/>
      <c r="G66" s="26"/>
      <c r="H66" s="26"/>
      <c r="I66" s="26"/>
    </row>
    <row r="67" spans="1:9" s="28" customFormat="1">
      <c r="A67" s="26"/>
      <c r="B67" s="26"/>
      <c r="C67" s="26"/>
      <c r="G67" s="26"/>
      <c r="H67" s="26"/>
      <c r="I67" s="26"/>
    </row>
    <row r="68" spans="1:9" s="28" customFormat="1">
      <c r="A68" s="26"/>
      <c r="B68" s="26"/>
      <c r="C68" s="26"/>
      <c r="G68" s="26"/>
      <c r="H68" s="26"/>
      <c r="I68" s="26"/>
    </row>
    <row r="69" spans="1:9" s="28" customFormat="1">
      <c r="A69" s="26"/>
      <c r="B69" s="26"/>
      <c r="C69" s="26"/>
      <c r="G69" s="26"/>
      <c r="H69" s="26"/>
      <c r="I69" s="26"/>
    </row>
    <row r="70" spans="1:9" s="28" customFormat="1">
      <c r="A70" s="26"/>
      <c r="B70" s="26"/>
      <c r="C70" s="26"/>
      <c r="G70" s="26"/>
      <c r="H70" s="26"/>
      <c r="I70" s="26"/>
    </row>
    <row r="71" spans="1:9" s="28" customFormat="1">
      <c r="A71" s="26"/>
      <c r="B71" s="26"/>
      <c r="C71" s="26"/>
      <c r="G71" s="26"/>
      <c r="H71" s="26"/>
      <c r="I71" s="26"/>
    </row>
    <row r="72" spans="1:9" s="28" customFormat="1">
      <c r="A72" s="26"/>
      <c r="B72" s="26"/>
      <c r="C72" s="26"/>
      <c r="G72" s="26"/>
      <c r="H72" s="26"/>
      <c r="I72" s="26"/>
    </row>
    <row r="73" spans="1:9" s="28" customFormat="1">
      <c r="A73" s="26"/>
      <c r="B73" s="26"/>
      <c r="C73" s="26"/>
      <c r="G73" s="26"/>
      <c r="H73" s="26"/>
      <c r="I73" s="26"/>
    </row>
    <row r="74" spans="1:9" s="28" customFormat="1">
      <c r="A74" s="26"/>
      <c r="B74" s="26"/>
      <c r="C74" s="26"/>
      <c r="G74" s="26"/>
      <c r="H74" s="26"/>
      <c r="I74" s="26"/>
    </row>
    <row r="75" spans="1:9" s="28" customFormat="1">
      <c r="A75" s="26"/>
      <c r="B75" s="26"/>
      <c r="C75" s="26"/>
      <c r="G75" s="26"/>
      <c r="H75" s="26"/>
      <c r="I75" s="26"/>
    </row>
    <row r="76" spans="1:9" s="28" customFormat="1">
      <c r="A76" s="26"/>
      <c r="B76" s="26"/>
      <c r="C76" s="26"/>
      <c r="G76" s="26"/>
      <c r="H76" s="26"/>
      <c r="I76" s="26"/>
    </row>
    <row r="77" spans="1:9" s="28" customFormat="1">
      <c r="A77" s="26"/>
      <c r="B77" s="26"/>
      <c r="C77" s="26"/>
      <c r="G77" s="26"/>
      <c r="H77" s="26"/>
      <c r="I77" s="26"/>
    </row>
    <row r="78" spans="1:9" s="28" customFormat="1">
      <c r="A78" s="26"/>
      <c r="B78" s="26"/>
      <c r="C78" s="26"/>
      <c r="G78" s="26"/>
      <c r="H78" s="26"/>
      <c r="I78" s="26"/>
    </row>
    <row r="79" spans="1:9" s="28" customFormat="1">
      <c r="A79" s="26"/>
      <c r="B79" s="26"/>
      <c r="C79" s="26"/>
      <c r="G79" s="26"/>
      <c r="H79" s="26"/>
      <c r="I79" s="26"/>
    </row>
    <row r="80" spans="1:9" s="28" customFormat="1">
      <c r="A80" s="26"/>
      <c r="B80" s="26"/>
      <c r="C80" s="26"/>
      <c r="G80" s="26"/>
      <c r="H80" s="26"/>
      <c r="I80" s="26"/>
    </row>
    <row r="81" spans="1:9" s="28" customFormat="1">
      <c r="A81" s="26"/>
      <c r="B81" s="26"/>
      <c r="C81" s="26"/>
      <c r="G81" s="26"/>
      <c r="H81" s="26"/>
      <c r="I81" s="26"/>
    </row>
    <row r="82" spans="1:9" s="28" customFormat="1">
      <c r="A82" s="26"/>
      <c r="B82" s="26"/>
      <c r="C82" s="26"/>
      <c r="G82" s="26"/>
      <c r="H82" s="26"/>
      <c r="I82" s="26"/>
    </row>
    <row r="83" spans="1:9" s="28" customFormat="1">
      <c r="A83" s="26"/>
      <c r="B83" s="26"/>
      <c r="C83" s="26"/>
      <c r="G83" s="26"/>
      <c r="H83" s="26"/>
      <c r="I83" s="26"/>
    </row>
    <row r="84" spans="1:9" s="28" customFormat="1">
      <c r="A84" s="26"/>
      <c r="B84" s="26"/>
      <c r="C84" s="26"/>
      <c r="G84" s="26"/>
      <c r="H84" s="26"/>
      <c r="I84" s="26"/>
    </row>
    <row r="85" spans="1:9" s="28" customFormat="1">
      <c r="A85" s="26"/>
      <c r="B85" s="26"/>
      <c r="C85" s="26"/>
      <c r="G85" s="26"/>
      <c r="H85" s="26"/>
      <c r="I85" s="26"/>
    </row>
    <row r="86" spans="1:9" s="28" customFormat="1">
      <c r="A86" s="26"/>
      <c r="B86" s="26"/>
      <c r="C86" s="26"/>
      <c r="G86" s="26"/>
      <c r="H86" s="26"/>
      <c r="I86" s="26"/>
    </row>
    <row r="87" spans="1:9" s="28" customFormat="1">
      <c r="A87" s="26"/>
      <c r="B87" s="26"/>
      <c r="C87" s="26"/>
      <c r="G87" s="26"/>
      <c r="H87" s="26"/>
      <c r="I87" s="26"/>
    </row>
    <row r="88" spans="1:9" s="28" customFormat="1">
      <c r="A88" s="26"/>
      <c r="B88" s="26"/>
      <c r="C88" s="26"/>
      <c r="G88" s="26"/>
      <c r="H88" s="26"/>
      <c r="I88" s="26"/>
    </row>
    <row r="89" spans="1:9" s="28" customFormat="1">
      <c r="A89" s="26"/>
      <c r="B89" s="26"/>
      <c r="C89" s="26"/>
      <c r="G89" s="26"/>
      <c r="H89" s="26"/>
      <c r="I89" s="26"/>
    </row>
    <row r="90" spans="1:9" s="28" customFormat="1">
      <c r="A90" s="26"/>
      <c r="B90" s="26"/>
      <c r="C90" s="26"/>
      <c r="G90" s="26"/>
      <c r="H90" s="26"/>
      <c r="I90" s="26"/>
    </row>
    <row r="91" spans="1:9" s="28" customFormat="1">
      <c r="A91" s="26"/>
      <c r="B91" s="26"/>
      <c r="C91" s="26"/>
      <c r="G91" s="26"/>
      <c r="H91" s="26"/>
      <c r="I91" s="26"/>
    </row>
    <row r="92" spans="1:9" s="28" customFormat="1">
      <c r="A92" s="26"/>
      <c r="B92" s="26"/>
      <c r="C92" s="26"/>
      <c r="G92" s="26"/>
      <c r="H92" s="26"/>
      <c r="I92" s="26"/>
    </row>
    <row r="93" spans="1:9" s="28" customFormat="1">
      <c r="A93" s="26"/>
      <c r="B93" s="26"/>
      <c r="C93" s="26"/>
      <c r="G93" s="26"/>
      <c r="H93" s="26"/>
      <c r="I93" s="26"/>
    </row>
    <row r="94" spans="1:9" s="28" customFormat="1">
      <c r="A94" s="26"/>
      <c r="B94" s="26"/>
      <c r="C94" s="26"/>
      <c r="G94" s="26"/>
      <c r="H94" s="26"/>
      <c r="I94" s="26"/>
    </row>
    <row r="95" spans="1:9" s="28" customFormat="1">
      <c r="A95" s="26"/>
      <c r="B95" s="26"/>
      <c r="C95" s="26"/>
      <c r="G95" s="26"/>
      <c r="H95" s="26"/>
      <c r="I95" s="26"/>
    </row>
    <row r="96" spans="1:9" s="28" customFormat="1">
      <c r="A96" s="26"/>
      <c r="B96" s="26"/>
      <c r="C96" s="26"/>
      <c r="G96" s="26"/>
      <c r="H96" s="26"/>
      <c r="I96" s="26"/>
    </row>
    <row r="97" spans="1:9" s="28" customFormat="1">
      <c r="A97" s="26"/>
      <c r="B97" s="26"/>
      <c r="C97" s="26"/>
      <c r="G97" s="26"/>
      <c r="H97" s="26"/>
      <c r="I97" s="26"/>
    </row>
    <row r="98" spans="1:9" s="28" customFormat="1">
      <c r="A98" s="26"/>
      <c r="B98" s="26"/>
      <c r="C98" s="26"/>
      <c r="G98" s="26"/>
      <c r="H98" s="26"/>
      <c r="I98" s="26"/>
    </row>
    <row r="99" spans="1:9" s="28" customFormat="1">
      <c r="A99" s="26"/>
      <c r="B99" s="26"/>
      <c r="C99" s="26"/>
      <c r="G99" s="26"/>
      <c r="H99" s="26"/>
      <c r="I99" s="26"/>
    </row>
    <row r="100" spans="1:9" s="28" customFormat="1">
      <c r="A100" s="26"/>
      <c r="B100" s="26"/>
      <c r="C100" s="26"/>
      <c r="G100" s="26"/>
      <c r="H100" s="26"/>
      <c r="I100" s="26"/>
    </row>
    <row r="101" spans="1:9" s="28" customFormat="1">
      <c r="A101" s="26"/>
      <c r="B101" s="26"/>
      <c r="C101" s="26"/>
      <c r="G101" s="26"/>
      <c r="H101" s="26"/>
      <c r="I101" s="26"/>
    </row>
    <row r="102" spans="1:9" s="28" customFormat="1">
      <c r="A102" s="26"/>
      <c r="B102" s="26"/>
      <c r="C102" s="26"/>
      <c r="G102" s="26"/>
      <c r="H102" s="26"/>
      <c r="I102" s="26"/>
    </row>
    <row r="103" spans="1:9" s="28" customFormat="1">
      <c r="A103" s="26"/>
      <c r="B103" s="26"/>
      <c r="C103" s="26"/>
      <c r="G103" s="26"/>
      <c r="H103" s="26"/>
      <c r="I103" s="26"/>
    </row>
    <row r="104" spans="1:9" s="28" customFormat="1">
      <c r="A104" s="26"/>
      <c r="B104" s="26"/>
      <c r="C104" s="26"/>
      <c r="G104" s="26"/>
      <c r="H104" s="26"/>
      <c r="I104" s="26"/>
    </row>
    <row r="105" spans="1:9" s="28" customFormat="1">
      <c r="A105" s="26"/>
      <c r="B105" s="26"/>
      <c r="C105" s="26"/>
      <c r="G105" s="26"/>
      <c r="H105" s="26"/>
      <c r="I105" s="26"/>
    </row>
    <row r="106" spans="1:9" s="28" customFormat="1">
      <c r="A106" s="26"/>
      <c r="B106" s="26"/>
      <c r="C106" s="26"/>
      <c r="G106" s="26"/>
      <c r="H106" s="26"/>
      <c r="I106" s="26"/>
    </row>
  </sheetData>
  <mergeCells count="2">
    <mergeCell ref="C3:D4"/>
    <mergeCell ref="B9:B10"/>
  </mergeCells>
  <pageMargins left="0.7" right="0.7" top="0.75" bottom="0.75" header="0.3" footer="0.3"/>
  <pageSetup paperSize="9" scale="6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2443"/>
  </sheetPr>
  <dimension ref="A1:AM21"/>
  <sheetViews>
    <sheetView showGridLines="0" view="pageBreakPreview" zoomScale="80" zoomScaleNormal="55" zoomScaleSheetLayoutView="80" workbookViewId="0">
      <selection activeCell="W19" sqref="W19"/>
    </sheetView>
  </sheetViews>
  <sheetFormatPr baseColWidth="10" defaultColWidth="11.42578125" defaultRowHeight="15"/>
  <cols>
    <col min="1" max="1" width="1.42578125" customWidth="1"/>
    <col min="2" max="2" width="13.7109375" style="4" customWidth="1"/>
    <col min="3" max="3" width="14.5703125" style="4" customWidth="1"/>
    <col min="4" max="4" width="1.28515625" style="4" hidden="1" customWidth="1"/>
    <col min="5" max="5" width="18.7109375" style="4" customWidth="1"/>
    <col min="6" max="6" width="13" style="4" customWidth="1"/>
    <col min="7" max="8" width="15.28515625" style="4" customWidth="1"/>
    <col min="9" max="9" width="25.140625" style="1" customWidth="1"/>
    <col min="10" max="10" width="8.5703125" style="4" hidden="1" customWidth="1"/>
    <col min="11" max="11" width="17.7109375" style="4" hidden="1" customWidth="1"/>
    <col min="12" max="12" width="12.28515625" style="3" customWidth="1"/>
    <col min="13" max="13" width="8" style="4" customWidth="1"/>
    <col min="14" max="14" width="9.140625" customWidth="1"/>
    <col min="15" max="15" width="12.42578125" customWidth="1"/>
    <col min="16" max="16" width="16" customWidth="1"/>
    <col min="17" max="17" width="3.28515625" style="4" hidden="1" customWidth="1"/>
    <col min="18" max="18" width="14.140625" style="28" customWidth="1"/>
    <col min="19" max="19" width="12" style="28" customWidth="1"/>
    <col min="20" max="34" width="11.42578125" style="28"/>
    <col min="35" max="16384" width="11.42578125" style="4"/>
  </cols>
  <sheetData>
    <row r="1" spans="1:39" s="28" customFormat="1">
      <c r="A1" s="26"/>
      <c r="B1" s="26"/>
      <c r="C1" s="26"/>
      <c r="O1" s="31"/>
      <c r="P1" s="31"/>
      <c r="Q1" s="31"/>
      <c r="S1" s="26"/>
      <c r="T1" s="26"/>
    </row>
    <row r="2" spans="1:39" ht="18.75" customHeight="1">
      <c r="A2" s="26"/>
      <c r="C2" s="56"/>
      <c r="E2" s="56"/>
      <c r="F2" s="56"/>
      <c r="G2" s="56"/>
      <c r="H2" s="56"/>
      <c r="I2" s="56"/>
      <c r="J2" s="56"/>
      <c r="K2" s="56"/>
      <c r="L2" s="56"/>
      <c r="M2" s="56"/>
      <c r="N2" s="56"/>
      <c r="O2" s="56"/>
      <c r="P2" s="56"/>
      <c r="Q2" s="56"/>
      <c r="R2" s="56"/>
      <c r="S2" s="26"/>
      <c r="T2" s="26"/>
      <c r="AI2" s="28"/>
      <c r="AJ2" s="28"/>
      <c r="AK2" s="28"/>
      <c r="AL2" s="28"/>
      <c r="AM2" s="28"/>
    </row>
    <row r="3" spans="1:39" ht="37.5" customHeight="1">
      <c r="A3" s="26"/>
      <c r="B3" s="56"/>
      <c r="C3" s="56"/>
      <c r="D3" s="840" t="s">
        <v>387</v>
      </c>
      <c r="E3" s="840"/>
      <c r="F3" s="840"/>
      <c r="G3" s="840"/>
      <c r="H3" s="840"/>
      <c r="I3" s="840"/>
      <c r="J3" s="840"/>
      <c r="K3" s="840"/>
      <c r="L3" s="840"/>
      <c r="M3" s="840"/>
      <c r="N3" s="840"/>
      <c r="O3" s="840"/>
      <c r="P3" s="840"/>
      <c r="Q3" s="840"/>
      <c r="R3" s="840"/>
      <c r="S3" s="26"/>
      <c r="T3" s="26"/>
      <c r="AI3" s="28"/>
      <c r="AJ3" s="28"/>
      <c r="AK3" s="28"/>
      <c r="AL3" s="28"/>
      <c r="AM3" s="28"/>
    </row>
    <row r="4" spans="1:39" ht="59.25" customHeight="1">
      <c r="A4" s="26"/>
      <c r="B4" s="56"/>
      <c r="C4" s="56"/>
      <c r="D4" s="840"/>
      <c r="E4" s="840"/>
      <c r="F4" s="840"/>
      <c r="G4" s="840"/>
      <c r="H4" s="840"/>
      <c r="I4" s="840"/>
      <c r="J4" s="840"/>
      <c r="K4" s="840"/>
      <c r="L4" s="840"/>
      <c r="M4" s="840"/>
      <c r="N4" s="840"/>
      <c r="O4" s="840"/>
      <c r="P4" s="840"/>
      <c r="Q4" s="840"/>
      <c r="R4" s="840"/>
      <c r="S4" s="26"/>
      <c r="T4" s="26"/>
      <c r="AI4" s="28"/>
      <c r="AJ4" s="28"/>
      <c r="AK4" s="28"/>
      <c r="AL4" s="28"/>
      <c r="AM4" s="28"/>
    </row>
    <row r="5" spans="1:39" s="28" customFormat="1" ht="19.5" customHeight="1">
      <c r="A5" s="26"/>
      <c r="B5" s="26"/>
      <c r="C5" s="26"/>
      <c r="D5" s="27"/>
      <c r="E5" s="27"/>
      <c r="F5" s="27"/>
      <c r="G5" s="27"/>
      <c r="I5" s="49"/>
      <c r="J5" s="49"/>
      <c r="K5" s="49"/>
      <c r="L5" s="49"/>
      <c r="M5" s="49"/>
      <c r="N5" s="49"/>
      <c r="O5" s="30"/>
      <c r="P5" s="30"/>
      <c r="Q5" s="30"/>
      <c r="R5" s="49"/>
      <c r="S5" s="26"/>
      <c r="T5" s="26"/>
    </row>
    <row r="6" spans="1:39" s="28" customFormat="1" ht="15.75" thickBot="1">
      <c r="A6" s="26"/>
      <c r="B6" s="26"/>
      <c r="C6" s="26"/>
      <c r="O6" s="31"/>
      <c r="P6" s="31"/>
      <c r="Q6" s="31"/>
      <c r="S6" s="26"/>
      <c r="T6" s="26"/>
    </row>
    <row r="7" spans="1:39" s="28" customFormat="1" ht="46.5" customHeight="1" thickBot="1">
      <c r="A7" s="26"/>
      <c r="B7" s="837" t="s">
        <v>218</v>
      </c>
      <c r="C7" s="837"/>
      <c r="D7" s="838" t="s">
        <v>243</v>
      </c>
      <c r="E7" s="838"/>
      <c r="F7" s="838"/>
      <c r="G7" s="838"/>
      <c r="H7" s="838"/>
      <c r="I7" s="838"/>
      <c r="J7" s="82"/>
      <c r="K7" s="82"/>
      <c r="L7" s="82"/>
      <c r="M7" s="82"/>
      <c r="N7" s="82"/>
      <c r="O7" s="82"/>
      <c r="P7" s="82"/>
      <c r="Q7" s="82"/>
      <c r="R7" s="82"/>
      <c r="S7" s="82"/>
      <c r="T7" s="26"/>
    </row>
    <row r="8" spans="1:39" s="28" customFormat="1" ht="15.75" thickBot="1">
      <c r="A8" s="26"/>
      <c r="B8" s="82"/>
      <c r="C8" s="82"/>
      <c r="D8" s="82"/>
      <c r="E8" s="82"/>
      <c r="F8" s="82"/>
      <c r="G8" s="82"/>
      <c r="H8" s="82"/>
      <c r="I8" s="82"/>
      <c r="J8" s="82"/>
      <c r="K8" s="82"/>
      <c r="L8" s="837" t="s">
        <v>219</v>
      </c>
      <c r="M8" s="837"/>
      <c r="N8" s="838" t="s">
        <v>220</v>
      </c>
      <c r="O8" s="838"/>
      <c r="P8" s="838"/>
      <c r="Q8" s="82"/>
      <c r="R8" s="82"/>
      <c r="S8" s="82"/>
      <c r="T8" s="26"/>
    </row>
    <row r="9" spans="1:39" s="28" customFormat="1" ht="15.75" thickBot="1">
      <c r="A9" s="26"/>
      <c r="B9" s="837" t="s">
        <v>221</v>
      </c>
      <c r="C9" s="837"/>
      <c r="D9" s="838" t="s">
        <v>222</v>
      </c>
      <c r="E9" s="838"/>
      <c r="F9" s="838"/>
      <c r="G9" s="838"/>
      <c r="H9" s="838"/>
      <c r="I9" s="838"/>
      <c r="J9" s="82"/>
      <c r="K9" s="82"/>
      <c r="L9" s="837"/>
      <c r="M9" s="837"/>
      <c r="N9" s="838"/>
      <c r="O9" s="838"/>
      <c r="P9" s="838"/>
      <c r="Q9" s="82"/>
      <c r="R9" s="82"/>
      <c r="S9" s="82"/>
      <c r="T9" s="26"/>
    </row>
    <row r="10" spans="1:39" s="28" customFormat="1" ht="15.75" thickBot="1">
      <c r="A10" s="26"/>
      <c r="B10" s="837"/>
      <c r="C10" s="837"/>
      <c r="D10" s="838"/>
      <c r="E10" s="838"/>
      <c r="F10" s="838"/>
      <c r="G10" s="838"/>
      <c r="H10" s="838"/>
      <c r="I10" s="838"/>
      <c r="J10" s="82"/>
      <c r="K10" s="82"/>
      <c r="L10" s="82"/>
      <c r="M10" s="82"/>
      <c r="N10" s="82"/>
      <c r="O10" s="82"/>
      <c r="P10" s="82"/>
      <c r="Q10" s="82"/>
      <c r="R10" s="82"/>
      <c r="S10" s="82"/>
    </row>
    <row r="11" spans="1:39" s="28" customFormat="1" ht="15.75" thickBot="1">
      <c r="A11" s="26"/>
      <c r="B11" s="82"/>
      <c r="C11" s="82"/>
      <c r="D11" s="82"/>
      <c r="E11" s="82"/>
      <c r="F11" s="82"/>
      <c r="G11" s="82"/>
      <c r="H11" s="82"/>
      <c r="I11" s="82"/>
      <c r="J11" s="82"/>
      <c r="K11" s="82"/>
      <c r="L11" s="837" t="s">
        <v>223</v>
      </c>
      <c r="M11" s="837"/>
      <c r="N11" s="838">
        <v>2023</v>
      </c>
      <c r="O11" s="838"/>
      <c r="P11" s="838"/>
      <c r="Q11" s="82"/>
      <c r="R11" s="82"/>
      <c r="S11" s="82"/>
    </row>
    <row r="12" spans="1:39" s="28" customFormat="1" ht="15.75" thickBot="1">
      <c r="A12" s="26"/>
      <c r="B12" s="837" t="s">
        <v>224</v>
      </c>
      <c r="C12" s="837"/>
      <c r="D12" s="838" t="s">
        <v>225</v>
      </c>
      <c r="E12" s="838"/>
      <c r="F12" s="838"/>
      <c r="G12" s="838"/>
      <c r="H12" s="838"/>
      <c r="I12" s="838"/>
      <c r="J12" s="82"/>
      <c r="K12" s="82"/>
      <c r="L12" s="837"/>
      <c r="M12" s="837"/>
      <c r="N12" s="838"/>
      <c r="O12" s="838"/>
      <c r="P12" s="838"/>
      <c r="Q12" s="82"/>
      <c r="R12" s="82"/>
      <c r="S12" s="82"/>
    </row>
    <row r="13" spans="1:39" s="28" customFormat="1" ht="15.75" thickBot="1">
      <c r="A13" s="26"/>
      <c r="B13" s="837"/>
      <c r="C13" s="837"/>
      <c r="D13" s="838"/>
      <c r="E13" s="838"/>
      <c r="F13" s="838"/>
      <c r="G13" s="838"/>
      <c r="H13" s="838"/>
      <c r="I13" s="838"/>
      <c r="J13" s="82"/>
      <c r="K13" s="82"/>
      <c r="L13" s="82"/>
      <c r="M13" s="82"/>
      <c r="N13" s="82"/>
      <c r="O13" s="82"/>
      <c r="P13" s="82"/>
      <c r="Q13" s="82"/>
      <c r="R13" s="82"/>
      <c r="S13" s="82"/>
    </row>
    <row r="14" spans="1:39" s="28" customFormat="1" ht="15.75" thickBot="1">
      <c r="A14" s="26"/>
      <c r="B14" s="837"/>
      <c r="C14" s="837"/>
      <c r="D14" s="838"/>
      <c r="E14" s="838"/>
      <c r="F14" s="838"/>
      <c r="G14" s="838"/>
      <c r="H14" s="838"/>
      <c r="I14" s="838"/>
      <c r="J14" s="82"/>
      <c r="K14" s="82"/>
      <c r="L14" s="839" t="s">
        <v>226</v>
      </c>
      <c r="M14" s="839"/>
      <c r="N14" s="839"/>
      <c r="O14" s="839"/>
      <c r="P14" s="839"/>
      <c r="Q14" s="82"/>
      <c r="R14" s="82"/>
      <c r="S14" s="82"/>
    </row>
    <row r="15" spans="1:39" s="28" customFormat="1" ht="15.75" thickBot="1">
      <c r="A15" s="26"/>
      <c r="B15" s="82"/>
      <c r="C15" s="82" t="s">
        <v>5</v>
      </c>
      <c r="D15" s="82"/>
      <c r="E15" s="82"/>
      <c r="F15" s="82"/>
      <c r="G15" s="82"/>
      <c r="H15" s="82"/>
      <c r="I15" s="82"/>
      <c r="J15" s="82"/>
      <c r="K15" s="82"/>
      <c r="L15" s="839"/>
      <c r="M15" s="839"/>
      <c r="N15" s="839"/>
      <c r="O15" s="839"/>
      <c r="P15" s="839"/>
      <c r="Q15" s="82"/>
      <c r="R15" s="82"/>
      <c r="S15" s="82"/>
    </row>
    <row r="16" spans="1:39" s="28" customFormat="1" ht="15.75" thickBot="1">
      <c r="A16" s="26"/>
      <c r="B16" s="837" t="s">
        <v>227</v>
      </c>
      <c r="C16" s="837"/>
      <c r="D16" s="838" t="s">
        <v>244</v>
      </c>
      <c r="E16" s="838"/>
      <c r="F16" s="838"/>
      <c r="G16" s="838"/>
      <c r="H16" s="838"/>
      <c r="I16" s="838"/>
      <c r="J16" s="82"/>
      <c r="K16" s="82"/>
      <c r="L16" s="839"/>
      <c r="M16" s="839"/>
      <c r="N16" s="839"/>
      <c r="O16" s="839"/>
      <c r="P16" s="839"/>
      <c r="Q16" s="82"/>
      <c r="R16" s="82"/>
      <c r="S16" s="82"/>
    </row>
    <row r="17" spans="1:19" s="28" customFormat="1" ht="15.75" thickBot="1">
      <c r="A17" s="26"/>
      <c r="B17" s="837"/>
      <c r="C17" s="837"/>
      <c r="D17" s="838"/>
      <c r="E17" s="838"/>
      <c r="F17" s="838"/>
      <c r="G17" s="838"/>
      <c r="H17" s="838"/>
      <c r="I17" s="838"/>
      <c r="J17" s="82"/>
      <c r="K17" s="82"/>
      <c r="L17" s="82"/>
      <c r="M17" s="82"/>
      <c r="N17" s="82"/>
      <c r="O17" s="82"/>
      <c r="P17" s="82"/>
      <c r="Q17" s="82"/>
      <c r="R17" s="82"/>
      <c r="S17" s="82"/>
    </row>
    <row r="18" spans="1:19" s="28" customFormat="1" ht="16.5" thickBot="1">
      <c r="A18" s="26"/>
      <c r="B18" s="839" t="s">
        <v>226</v>
      </c>
      <c r="C18" s="839"/>
      <c r="D18" s="839"/>
      <c r="E18" s="839"/>
      <c r="F18" s="839"/>
      <c r="G18" s="839"/>
      <c r="H18" s="839"/>
      <c r="I18" s="839"/>
      <c r="J18" s="839"/>
      <c r="K18" s="839"/>
      <c r="L18" s="839"/>
      <c r="M18" s="839"/>
      <c r="N18" s="839"/>
      <c r="O18" s="839"/>
      <c r="P18" s="839"/>
      <c r="Q18" s="82"/>
      <c r="R18" s="82"/>
      <c r="S18" s="82"/>
    </row>
    <row r="19" spans="1:19" s="28" customFormat="1" ht="36.75" customHeight="1">
      <c r="A19" s="26"/>
      <c r="B19" s="842" t="s">
        <v>228</v>
      </c>
      <c r="C19" s="842"/>
      <c r="D19" s="842"/>
      <c r="E19" s="842"/>
      <c r="F19" s="842"/>
      <c r="G19" s="842" t="s">
        <v>229</v>
      </c>
      <c r="H19" s="842"/>
      <c r="I19" s="842"/>
      <c r="J19" s="842"/>
      <c r="K19" s="842"/>
      <c r="L19" s="842"/>
      <c r="M19" s="842"/>
      <c r="N19" s="842"/>
      <c r="O19" s="843" t="s">
        <v>230</v>
      </c>
      <c r="P19" s="844"/>
      <c r="Q19" s="844"/>
      <c r="R19" s="844"/>
      <c r="S19" s="844"/>
    </row>
    <row r="20" spans="1:19" s="28" customFormat="1" ht="55.9" customHeight="1">
      <c r="A20" s="26"/>
      <c r="B20" s="100" t="s">
        <v>231</v>
      </c>
      <c r="C20" s="836" t="s">
        <v>232</v>
      </c>
      <c r="D20" s="836"/>
      <c r="E20" s="100" t="s">
        <v>233</v>
      </c>
      <c r="F20" s="100" t="s">
        <v>234</v>
      </c>
      <c r="G20" s="100" t="s">
        <v>235</v>
      </c>
      <c r="H20" s="100" t="s">
        <v>236</v>
      </c>
      <c r="I20" s="836" t="s">
        <v>237</v>
      </c>
      <c r="J20" s="836"/>
      <c r="K20" s="836" t="s">
        <v>238</v>
      </c>
      <c r="L20" s="836"/>
      <c r="M20" s="836" t="s">
        <v>239</v>
      </c>
      <c r="N20" s="836"/>
      <c r="O20" s="100" t="s">
        <v>240</v>
      </c>
      <c r="P20" s="836" t="s">
        <v>241</v>
      </c>
      <c r="Q20" s="836"/>
      <c r="R20" s="100" t="s">
        <v>71</v>
      </c>
      <c r="S20" s="100" t="s">
        <v>242</v>
      </c>
    </row>
    <row r="21" spans="1:19" s="28" customFormat="1" ht="78.75" customHeight="1">
      <c r="A21" s="26"/>
      <c r="B21" s="270" t="s">
        <v>290</v>
      </c>
      <c r="C21" s="841" t="s">
        <v>290</v>
      </c>
      <c r="D21" s="841"/>
      <c r="E21" s="270" t="s">
        <v>290</v>
      </c>
      <c r="F21" s="270" t="s">
        <v>290</v>
      </c>
      <c r="G21" s="270" t="s">
        <v>290</v>
      </c>
      <c r="H21" s="270" t="s">
        <v>290</v>
      </c>
      <c r="I21" s="841" t="s">
        <v>290</v>
      </c>
      <c r="J21" s="841"/>
      <c r="K21" s="841" t="s">
        <v>290</v>
      </c>
      <c r="L21" s="841"/>
      <c r="M21" s="841" t="s">
        <v>1268</v>
      </c>
      <c r="N21" s="841"/>
      <c r="O21" s="270" t="s">
        <v>290</v>
      </c>
      <c r="P21" s="841" t="s">
        <v>290</v>
      </c>
      <c r="Q21" s="841"/>
      <c r="R21" s="270" t="s">
        <v>290</v>
      </c>
      <c r="S21" s="270" t="s">
        <v>290</v>
      </c>
    </row>
  </sheetData>
  <mergeCells count="28">
    <mergeCell ref="D3:R4"/>
    <mergeCell ref="C21:D21"/>
    <mergeCell ref="I21:J21"/>
    <mergeCell ref="K21:L21"/>
    <mergeCell ref="M21:N21"/>
    <mergeCell ref="P21:Q21"/>
    <mergeCell ref="P20:Q20"/>
    <mergeCell ref="B7:C7"/>
    <mergeCell ref="D7:I7"/>
    <mergeCell ref="L8:M9"/>
    <mergeCell ref="N8:P9"/>
    <mergeCell ref="B9:C10"/>
    <mergeCell ref="D9:I10"/>
    <mergeCell ref="B19:F19"/>
    <mergeCell ref="G19:N19"/>
    <mergeCell ref="O19:S19"/>
    <mergeCell ref="C20:D20"/>
    <mergeCell ref="I20:J20"/>
    <mergeCell ref="K20:L20"/>
    <mergeCell ref="M20:N20"/>
    <mergeCell ref="L11:M12"/>
    <mergeCell ref="N11:P12"/>
    <mergeCell ref="B18:P18"/>
    <mergeCell ref="B12:C14"/>
    <mergeCell ref="D12:I14"/>
    <mergeCell ref="L14:P16"/>
    <mergeCell ref="B16:C17"/>
    <mergeCell ref="D16:I17"/>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66FF"/>
  </sheetPr>
  <dimension ref="A1:AM67"/>
  <sheetViews>
    <sheetView view="pageBreakPreview" zoomScale="60" zoomScaleNormal="100" workbookViewId="0">
      <selection activeCell="L11" sqref="L11:L12"/>
    </sheetView>
  </sheetViews>
  <sheetFormatPr baseColWidth="10" defaultColWidth="11.42578125" defaultRowHeight="15"/>
  <cols>
    <col min="1" max="1" width="1.42578125" customWidth="1"/>
    <col min="2" max="2" width="7.140625" style="4" customWidth="1"/>
    <col min="3" max="3" width="29.5703125" style="4" customWidth="1"/>
    <col min="4" max="4" width="12" style="4" customWidth="1"/>
    <col min="5" max="5" width="45.5703125" style="4" customWidth="1"/>
    <col min="6" max="6" width="31.5703125" style="4" customWidth="1"/>
    <col min="7" max="7" width="21.42578125" style="4" customWidth="1"/>
    <col min="8" max="8" width="29" style="4" customWidth="1"/>
    <col min="9" max="9" width="13.7109375" style="4" customWidth="1"/>
    <col min="10" max="10" width="22.85546875" customWidth="1"/>
    <col min="11" max="11" width="21.28515625" customWidth="1"/>
    <col min="12" max="12" width="36.42578125" customWidth="1"/>
    <col min="13" max="13" width="32.28515625" style="4" customWidth="1"/>
    <col min="14" max="14" width="20.85546875" style="28" customWidth="1"/>
    <col min="15" max="33" width="11.42578125" style="28"/>
    <col min="34" max="16384" width="11.42578125" style="4"/>
  </cols>
  <sheetData>
    <row r="1" spans="1:39" s="28" customFormat="1">
      <c r="A1" s="845"/>
      <c r="B1" s="845"/>
      <c r="C1" s="200"/>
      <c r="D1" s="201"/>
      <c r="E1" s="201"/>
      <c r="F1" s="201"/>
      <c r="G1" s="201"/>
      <c r="H1" s="201"/>
      <c r="I1" s="201"/>
      <c r="J1" s="201"/>
      <c r="K1" s="202"/>
      <c r="L1" s="202"/>
      <c r="M1" s="202"/>
      <c r="N1" s="201"/>
      <c r="O1" s="200"/>
      <c r="P1" s="200"/>
      <c r="Q1" s="200"/>
      <c r="R1" s="201"/>
      <c r="S1" s="201"/>
      <c r="T1" s="201"/>
      <c r="U1" s="201"/>
      <c r="V1" s="201"/>
      <c r="W1" s="201"/>
      <c r="X1" s="201"/>
      <c r="Y1" s="201"/>
      <c r="Z1" s="201"/>
      <c r="AA1" s="201"/>
      <c r="AB1" s="201"/>
      <c r="AC1" s="201"/>
      <c r="AD1" s="201"/>
      <c r="AE1" s="201"/>
      <c r="AF1" s="201"/>
      <c r="AG1" s="201"/>
      <c r="AH1" s="201"/>
      <c r="AI1" s="201"/>
      <c r="AJ1" s="201"/>
      <c r="AK1" s="201"/>
      <c r="AL1" s="201"/>
      <c r="AM1" s="201"/>
    </row>
    <row r="2" spans="1:39" ht="18.75" customHeight="1">
      <c r="A2" s="845"/>
      <c r="B2" s="845"/>
      <c r="C2" s="203"/>
      <c r="D2" s="203"/>
      <c r="E2" s="203"/>
      <c r="F2" s="203"/>
      <c r="G2" s="203"/>
      <c r="H2" s="203"/>
      <c r="I2" s="203"/>
      <c r="J2" s="203"/>
      <c r="K2" s="203"/>
      <c r="L2" s="203"/>
      <c r="M2" s="203"/>
      <c r="N2" s="203"/>
      <c r="O2" s="200"/>
      <c r="P2" s="200"/>
      <c r="Q2" s="200"/>
      <c r="R2" s="201"/>
      <c r="S2" s="201"/>
      <c r="T2" s="201"/>
      <c r="U2" s="201"/>
      <c r="V2" s="201"/>
      <c r="W2" s="201"/>
      <c r="X2" s="201"/>
      <c r="Y2" s="201"/>
      <c r="Z2" s="201"/>
      <c r="AA2" s="201"/>
      <c r="AB2" s="201"/>
      <c r="AC2" s="201"/>
      <c r="AD2" s="201"/>
      <c r="AE2" s="201"/>
      <c r="AF2" s="201"/>
      <c r="AG2" s="201"/>
      <c r="AH2" s="201"/>
      <c r="AI2" s="201"/>
      <c r="AJ2" s="201"/>
      <c r="AK2" s="201"/>
      <c r="AL2" s="201"/>
      <c r="AM2" s="204"/>
    </row>
    <row r="3" spans="1:39" ht="60" customHeight="1">
      <c r="A3" s="845"/>
      <c r="B3" s="845"/>
      <c r="C3" s="203"/>
      <c r="D3" s="846" t="s">
        <v>1182</v>
      </c>
      <c r="E3" s="846"/>
      <c r="F3" s="846"/>
      <c r="G3" s="846"/>
      <c r="H3" s="203"/>
      <c r="I3" s="203"/>
      <c r="J3" s="203"/>
      <c r="K3" s="203"/>
      <c r="L3" s="203"/>
      <c r="M3" s="203"/>
      <c r="N3" s="203"/>
      <c r="O3" s="200"/>
      <c r="P3" s="200"/>
      <c r="Q3" s="200"/>
      <c r="R3" s="201"/>
      <c r="S3" s="201"/>
      <c r="T3" s="201"/>
      <c r="U3" s="201"/>
      <c r="V3" s="201"/>
      <c r="W3" s="201"/>
      <c r="X3" s="201"/>
      <c r="Y3" s="201"/>
      <c r="Z3" s="201"/>
      <c r="AA3" s="201"/>
      <c r="AB3" s="201"/>
      <c r="AC3" s="201"/>
      <c r="AD3" s="201"/>
      <c r="AE3" s="201"/>
      <c r="AF3" s="201"/>
      <c r="AG3" s="201"/>
      <c r="AH3" s="201"/>
      <c r="AI3" s="201"/>
      <c r="AJ3" s="201"/>
      <c r="AK3" s="201"/>
      <c r="AL3" s="201"/>
      <c r="AM3" s="204"/>
    </row>
    <row r="4" spans="1:39" ht="59.25" customHeight="1">
      <c r="A4" s="845"/>
      <c r="B4" s="845"/>
      <c r="C4" s="203"/>
      <c r="D4" s="846" t="s">
        <v>1183</v>
      </c>
      <c r="E4" s="846"/>
      <c r="F4" s="846"/>
      <c r="G4" s="846"/>
      <c r="H4" s="203"/>
      <c r="I4" s="203"/>
      <c r="J4" s="203"/>
      <c r="K4" s="203"/>
      <c r="L4" s="203"/>
      <c r="M4" s="203"/>
      <c r="N4" s="203"/>
      <c r="O4" s="200"/>
      <c r="P4" s="200"/>
      <c r="Q4" s="200"/>
      <c r="R4" s="201"/>
      <c r="S4" s="201"/>
      <c r="T4" s="201"/>
      <c r="U4" s="201"/>
      <c r="V4" s="201"/>
      <c r="W4" s="201"/>
      <c r="X4" s="201"/>
      <c r="Y4" s="201"/>
      <c r="Z4" s="201"/>
      <c r="AA4" s="201"/>
      <c r="AB4" s="201"/>
      <c r="AC4" s="201"/>
      <c r="AD4" s="201"/>
      <c r="AE4" s="201"/>
      <c r="AF4" s="201"/>
      <c r="AG4" s="201"/>
      <c r="AH4" s="201"/>
      <c r="AI4" s="201"/>
      <c r="AJ4" s="201"/>
      <c r="AK4" s="201"/>
      <c r="AL4" s="201"/>
      <c r="AM4" s="204"/>
    </row>
    <row r="5" spans="1:39" s="28" customFormat="1" ht="19.5" customHeight="1" thickBot="1">
      <c r="A5" s="845"/>
      <c r="B5" s="845"/>
      <c r="C5" s="200"/>
      <c r="D5" s="202"/>
      <c r="E5" s="202"/>
      <c r="F5" s="202"/>
      <c r="G5" s="202"/>
      <c r="H5" s="201"/>
      <c r="I5" s="205"/>
      <c r="J5" s="205"/>
      <c r="K5" s="205"/>
      <c r="L5" s="205"/>
      <c r="M5" s="205"/>
      <c r="N5" s="205"/>
      <c r="O5" s="200"/>
      <c r="P5" s="200"/>
      <c r="Q5" s="200"/>
      <c r="R5" s="201"/>
      <c r="S5" s="201"/>
      <c r="T5" s="201"/>
      <c r="U5" s="201"/>
      <c r="V5" s="201"/>
      <c r="W5" s="201"/>
      <c r="X5" s="201"/>
      <c r="Y5" s="201"/>
      <c r="Z5" s="201"/>
      <c r="AA5" s="201"/>
      <c r="AB5" s="201"/>
      <c r="AC5" s="201"/>
      <c r="AD5" s="201"/>
      <c r="AE5" s="201"/>
      <c r="AF5" s="201"/>
      <c r="AG5" s="201"/>
      <c r="AH5" s="201"/>
      <c r="AI5" s="201"/>
      <c r="AJ5" s="201"/>
      <c r="AK5" s="201"/>
      <c r="AL5" s="201"/>
      <c r="AM5" s="201"/>
    </row>
    <row r="6" spans="1:39" s="28" customFormat="1" ht="43.5" customHeight="1" thickBot="1">
      <c r="A6" s="845"/>
      <c r="B6" s="850"/>
      <c r="C6" s="206" t="s">
        <v>85</v>
      </c>
      <c r="D6" s="851" t="s">
        <v>206</v>
      </c>
      <c r="E6" s="852"/>
      <c r="F6" s="207" t="s">
        <v>70</v>
      </c>
      <c r="G6" s="206" t="s">
        <v>19</v>
      </c>
      <c r="H6" s="207" t="s">
        <v>72</v>
      </c>
      <c r="I6" s="201"/>
      <c r="J6" s="201"/>
      <c r="K6" s="202"/>
      <c r="L6" s="201"/>
      <c r="M6" s="201"/>
      <c r="N6" s="201"/>
      <c r="O6" s="200"/>
      <c r="P6" s="200"/>
      <c r="Q6" s="200"/>
      <c r="R6" s="201"/>
      <c r="S6" s="201"/>
      <c r="T6" s="201"/>
      <c r="U6" s="201"/>
      <c r="V6" s="201"/>
      <c r="W6" s="201"/>
      <c r="X6" s="201"/>
      <c r="Y6" s="201"/>
      <c r="Z6" s="201"/>
      <c r="AA6" s="201"/>
      <c r="AB6" s="201"/>
      <c r="AC6" s="201"/>
      <c r="AD6" s="201"/>
      <c r="AE6" s="201"/>
      <c r="AF6" s="201"/>
      <c r="AG6" s="201"/>
      <c r="AH6" s="201"/>
      <c r="AI6" s="201"/>
      <c r="AJ6" s="201"/>
      <c r="AK6" s="201"/>
      <c r="AL6" s="201"/>
      <c r="AM6" s="201"/>
    </row>
    <row r="7" spans="1:39" s="28" customFormat="1" ht="76.5" customHeight="1" thickBot="1">
      <c r="A7" s="845"/>
      <c r="B7" s="850"/>
      <c r="C7" s="853" t="s">
        <v>1184</v>
      </c>
      <c r="D7" s="101" t="s">
        <v>86</v>
      </c>
      <c r="E7" s="66" t="s">
        <v>304</v>
      </c>
      <c r="F7" s="67" t="s">
        <v>1193</v>
      </c>
      <c r="G7" s="67" t="s">
        <v>87</v>
      </c>
      <c r="H7" s="68">
        <v>45016</v>
      </c>
      <c r="I7" s="201"/>
      <c r="J7" s="200"/>
      <c r="K7" s="200"/>
      <c r="L7" s="200"/>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row>
    <row r="8" spans="1:39" s="28" customFormat="1" ht="75.75" customHeight="1" thickBot="1">
      <c r="A8" s="845"/>
      <c r="B8" s="850"/>
      <c r="C8" s="854"/>
      <c r="D8" s="101">
        <v>1.2</v>
      </c>
      <c r="E8" s="66" t="s">
        <v>305</v>
      </c>
      <c r="F8" s="67" t="s">
        <v>1269</v>
      </c>
      <c r="G8" s="67" t="s">
        <v>87</v>
      </c>
      <c r="H8" s="68">
        <v>45046</v>
      </c>
      <c r="I8" s="201"/>
      <c r="J8" s="200"/>
      <c r="K8" s="200"/>
      <c r="L8" s="200"/>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row>
    <row r="9" spans="1:39" s="28" customFormat="1" ht="42" customHeight="1">
      <c r="A9" s="845"/>
      <c r="B9" s="850"/>
      <c r="C9" s="854"/>
      <c r="D9" s="856">
        <v>1.3</v>
      </c>
      <c r="E9" s="858" t="s">
        <v>89</v>
      </c>
      <c r="F9" s="847" t="s">
        <v>90</v>
      </c>
      <c r="G9" s="847" t="s">
        <v>87</v>
      </c>
      <c r="H9" s="208">
        <v>45107</v>
      </c>
      <c r="I9" s="849"/>
      <c r="J9" s="845"/>
      <c r="K9" s="845"/>
      <c r="L9" s="845"/>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row>
    <row r="10" spans="1:39" s="28" customFormat="1" ht="28.5" customHeight="1" thickBot="1">
      <c r="A10" s="845"/>
      <c r="B10" s="850"/>
      <c r="C10" s="855"/>
      <c r="D10" s="857"/>
      <c r="E10" s="859"/>
      <c r="F10" s="848"/>
      <c r="G10" s="848"/>
      <c r="H10" s="209">
        <v>45260</v>
      </c>
      <c r="I10" s="849"/>
      <c r="J10" s="845"/>
      <c r="K10" s="845"/>
      <c r="L10" s="845"/>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row>
    <row r="11" spans="1:39" s="28" customFormat="1" ht="46.5" customHeight="1">
      <c r="A11" s="845"/>
      <c r="B11" s="850"/>
      <c r="C11" s="853" t="s">
        <v>1185</v>
      </c>
      <c r="D11" s="856" t="s">
        <v>91</v>
      </c>
      <c r="E11" s="210" t="s">
        <v>1186</v>
      </c>
      <c r="F11" s="847" t="s">
        <v>1192</v>
      </c>
      <c r="G11" s="211" t="s">
        <v>1187</v>
      </c>
      <c r="H11" s="208">
        <v>45107</v>
      </c>
      <c r="I11" s="849"/>
      <c r="J11" s="845"/>
      <c r="K11" s="845"/>
      <c r="L11" s="845"/>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row>
    <row r="12" spans="1:39" s="28" customFormat="1" ht="42.75" customHeight="1" thickBot="1">
      <c r="A12" s="845"/>
      <c r="B12" s="850"/>
      <c r="C12" s="854"/>
      <c r="D12" s="857"/>
      <c r="E12" s="212" t="s">
        <v>1188</v>
      </c>
      <c r="F12" s="848"/>
      <c r="G12" s="213" t="s">
        <v>1189</v>
      </c>
      <c r="H12" s="209">
        <v>45260</v>
      </c>
      <c r="I12" s="849"/>
      <c r="J12" s="845"/>
      <c r="K12" s="845"/>
      <c r="L12" s="845"/>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c r="AK12" s="860"/>
      <c r="AL12" s="860"/>
      <c r="AM12" s="860"/>
    </row>
    <row r="13" spans="1:39" s="28" customFormat="1" ht="17.25" customHeight="1">
      <c r="A13" s="845"/>
      <c r="B13" s="850"/>
      <c r="C13" s="854"/>
      <c r="D13" s="856" t="s">
        <v>92</v>
      </c>
      <c r="E13" s="858" t="s">
        <v>306</v>
      </c>
      <c r="F13" s="847" t="s">
        <v>205</v>
      </c>
      <c r="G13" s="847" t="s">
        <v>87</v>
      </c>
      <c r="H13" s="208">
        <v>45107</v>
      </c>
      <c r="I13" s="849"/>
      <c r="J13" s="845"/>
      <c r="K13" s="845"/>
      <c r="L13" s="845"/>
      <c r="M13" s="860"/>
      <c r="N13" s="860"/>
      <c r="O13" s="860"/>
      <c r="P13" s="860"/>
      <c r="Q13" s="860"/>
      <c r="R13" s="860"/>
      <c r="S13" s="860"/>
      <c r="T13" s="860"/>
      <c r="U13" s="860"/>
      <c r="V13" s="860"/>
      <c r="W13" s="860"/>
      <c r="X13" s="860"/>
      <c r="Y13" s="860"/>
      <c r="Z13" s="860"/>
      <c r="AA13" s="860"/>
      <c r="AB13" s="860"/>
      <c r="AC13" s="860"/>
      <c r="AD13" s="860"/>
      <c r="AE13" s="860"/>
      <c r="AF13" s="860"/>
      <c r="AG13" s="860"/>
      <c r="AH13" s="860"/>
      <c r="AI13" s="860"/>
      <c r="AJ13" s="860"/>
      <c r="AK13" s="860"/>
      <c r="AL13" s="860"/>
      <c r="AM13" s="860"/>
    </row>
    <row r="14" spans="1:39" s="28" customFormat="1" ht="15.75" customHeight="1" thickBot="1">
      <c r="A14" s="845"/>
      <c r="B14" s="850"/>
      <c r="C14" s="855"/>
      <c r="D14" s="857"/>
      <c r="E14" s="859"/>
      <c r="F14" s="848"/>
      <c r="G14" s="848"/>
      <c r="H14" s="209">
        <v>45260</v>
      </c>
      <c r="I14" s="849"/>
      <c r="J14" s="845"/>
      <c r="K14" s="845"/>
      <c r="L14" s="845"/>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row>
    <row r="15" spans="1:39" s="28" customFormat="1" ht="72" customHeight="1">
      <c r="A15" s="845"/>
      <c r="B15" s="850"/>
      <c r="C15" s="853" t="s">
        <v>5</v>
      </c>
      <c r="D15" s="861" t="s">
        <v>94</v>
      </c>
      <c r="E15" s="863" t="s">
        <v>1190</v>
      </c>
      <c r="F15" s="847" t="s">
        <v>96</v>
      </c>
      <c r="G15" s="211" t="s">
        <v>1191</v>
      </c>
      <c r="H15" s="865">
        <v>44956</v>
      </c>
      <c r="I15" s="849"/>
      <c r="J15" s="845"/>
      <c r="K15" s="845"/>
      <c r="L15" s="845"/>
      <c r="M15" s="860"/>
      <c r="N15" s="860"/>
      <c r="O15" s="860"/>
      <c r="P15" s="860"/>
      <c r="Q15" s="860"/>
      <c r="R15" s="860"/>
      <c r="S15" s="860"/>
      <c r="T15" s="860"/>
      <c r="U15" s="860"/>
      <c r="V15" s="860"/>
      <c r="W15" s="860"/>
      <c r="X15" s="860"/>
      <c r="Y15" s="860"/>
      <c r="Z15" s="860"/>
      <c r="AA15" s="860"/>
      <c r="AB15" s="860"/>
      <c r="AC15" s="860"/>
      <c r="AD15" s="860"/>
      <c r="AE15" s="860"/>
      <c r="AF15" s="860"/>
      <c r="AG15" s="860"/>
      <c r="AH15" s="860"/>
      <c r="AI15" s="860"/>
      <c r="AJ15" s="860"/>
      <c r="AK15" s="860"/>
      <c r="AL15" s="860"/>
      <c r="AM15" s="860"/>
    </row>
    <row r="16" spans="1:39" s="28" customFormat="1" ht="28.5" customHeight="1" thickBot="1">
      <c r="A16" s="845"/>
      <c r="B16" s="850"/>
      <c r="C16" s="855"/>
      <c r="D16" s="862"/>
      <c r="E16" s="864"/>
      <c r="F16" s="848"/>
      <c r="G16" s="213" t="s">
        <v>1189</v>
      </c>
      <c r="H16" s="866"/>
      <c r="I16" s="849"/>
      <c r="J16" s="845"/>
      <c r="K16" s="845"/>
      <c r="L16" s="845"/>
      <c r="M16" s="860"/>
      <c r="N16" s="860"/>
      <c r="O16" s="860"/>
      <c r="P16" s="860"/>
      <c r="Q16" s="860"/>
      <c r="R16" s="860"/>
      <c r="S16" s="860"/>
      <c r="T16" s="860"/>
      <c r="U16" s="860"/>
      <c r="V16" s="860"/>
      <c r="W16" s="860"/>
      <c r="X16" s="860"/>
      <c r="Y16" s="860"/>
      <c r="Z16" s="860"/>
      <c r="AA16" s="860"/>
      <c r="AB16" s="860"/>
      <c r="AC16" s="860"/>
      <c r="AD16" s="860"/>
      <c r="AE16" s="860"/>
      <c r="AF16" s="860"/>
      <c r="AG16" s="860"/>
      <c r="AH16" s="860"/>
      <c r="AI16" s="860"/>
      <c r="AJ16" s="860"/>
      <c r="AK16" s="860"/>
      <c r="AL16" s="860"/>
      <c r="AM16" s="860"/>
    </row>
    <row r="17" spans="1:39" s="28" customFormat="1">
      <c r="A17" s="845"/>
      <c r="B17" s="845"/>
      <c r="C17" s="201"/>
      <c r="D17" s="201"/>
      <c r="E17" s="201"/>
      <c r="F17" s="201"/>
      <c r="G17" s="201"/>
      <c r="H17" s="201"/>
      <c r="I17" s="201"/>
      <c r="J17" s="200"/>
      <c r="K17" s="200"/>
      <c r="L17" s="200"/>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row>
    <row r="18" spans="1:39" s="28" customFormat="1">
      <c r="A18" s="845"/>
      <c r="B18" s="845"/>
      <c r="C18" s="201"/>
      <c r="D18" s="201"/>
      <c r="E18" s="201"/>
      <c r="F18" s="201"/>
      <c r="G18" s="201"/>
      <c r="H18" s="201"/>
      <c r="I18" s="201"/>
      <c r="J18" s="200"/>
      <c r="K18" s="200"/>
      <c r="L18" s="200"/>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row>
    <row r="19" spans="1:39" s="28" customFormat="1">
      <c r="A19" s="845"/>
      <c r="B19" s="845"/>
      <c r="C19" s="201"/>
      <c r="D19" s="201"/>
      <c r="E19" s="201"/>
      <c r="F19" s="201"/>
      <c r="G19" s="201"/>
      <c r="H19" s="201"/>
      <c r="I19" s="201"/>
      <c r="J19" s="200"/>
      <c r="K19" s="200"/>
      <c r="L19" s="200"/>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row>
    <row r="20" spans="1:39" s="28" customFormat="1">
      <c r="A20" s="845"/>
      <c r="B20" s="845"/>
      <c r="C20" s="201"/>
      <c r="D20" s="201"/>
      <c r="E20" s="201"/>
      <c r="F20" s="201"/>
      <c r="G20" s="201"/>
      <c r="H20" s="201"/>
      <c r="I20" s="201"/>
      <c r="J20" s="200"/>
      <c r="K20" s="200"/>
      <c r="L20" s="200"/>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row>
    <row r="21" spans="1:39" s="28" customFormat="1">
      <c r="A21" s="845"/>
      <c r="B21" s="845"/>
      <c r="C21" s="201"/>
      <c r="D21" s="201"/>
      <c r="E21" s="201"/>
      <c r="F21" s="201"/>
      <c r="G21" s="201"/>
      <c r="H21" s="201"/>
      <c r="I21" s="201"/>
      <c r="J21" s="200"/>
      <c r="K21" s="200"/>
      <c r="L21" s="200"/>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row>
    <row r="22" spans="1:39" s="28" customFormat="1">
      <c r="A22" s="845"/>
      <c r="B22" s="845"/>
      <c r="C22" s="201"/>
      <c r="D22" s="201"/>
      <c r="E22" s="201"/>
      <c r="F22" s="201"/>
      <c r="G22" s="201"/>
      <c r="H22" s="201"/>
      <c r="I22" s="201"/>
      <c r="J22" s="200"/>
      <c r="K22" s="200"/>
      <c r="L22" s="200"/>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row>
    <row r="23" spans="1:39" s="28" customFormat="1">
      <c r="A23" s="845"/>
      <c r="B23" s="845"/>
      <c r="C23" s="201"/>
      <c r="D23" s="201"/>
      <c r="E23" s="201"/>
      <c r="F23" s="201"/>
      <c r="G23" s="201"/>
      <c r="H23" s="201"/>
      <c r="I23" s="201"/>
      <c r="J23" s="200"/>
      <c r="K23" s="200"/>
      <c r="L23" s="200"/>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row>
    <row r="24" spans="1:39" s="28" customFormat="1">
      <c r="A24" s="845"/>
      <c r="B24" s="845"/>
      <c r="C24" s="201"/>
      <c r="D24" s="201"/>
      <c r="E24" s="201"/>
      <c r="F24" s="201"/>
      <c r="G24" s="201"/>
      <c r="H24" s="201"/>
      <c r="I24" s="201"/>
      <c r="J24" s="200"/>
      <c r="K24" s="200"/>
      <c r="L24" s="200"/>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row>
    <row r="25" spans="1:39" s="28" customFormat="1">
      <c r="A25" s="845"/>
      <c r="B25" s="845"/>
      <c r="C25" s="201"/>
      <c r="D25" s="201"/>
      <c r="E25" s="201"/>
      <c r="F25" s="201"/>
      <c r="G25" s="201"/>
      <c r="H25" s="201"/>
      <c r="I25" s="201"/>
      <c r="J25" s="200"/>
      <c r="K25" s="200"/>
      <c r="L25" s="200"/>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row>
    <row r="26" spans="1:39" s="28" customFormat="1">
      <c r="A26" s="845"/>
      <c r="B26" s="845"/>
      <c r="C26" s="201"/>
      <c r="D26" s="201"/>
      <c r="E26" s="201"/>
      <c r="F26" s="201"/>
      <c r="G26" s="201"/>
      <c r="H26" s="201"/>
      <c r="I26" s="201"/>
      <c r="J26" s="200"/>
      <c r="K26" s="200"/>
      <c r="L26" s="200"/>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row>
    <row r="27" spans="1:39" s="28" customFormat="1">
      <c r="A27" s="845"/>
      <c r="B27" s="845"/>
      <c r="C27" s="201"/>
      <c r="D27" s="201"/>
      <c r="E27" s="201"/>
      <c r="F27" s="201"/>
      <c r="G27" s="201"/>
      <c r="H27" s="201"/>
      <c r="I27" s="201"/>
      <c r="J27" s="200"/>
      <c r="K27" s="200"/>
      <c r="L27" s="200"/>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row>
    <row r="28" spans="1:39" s="28" customFormat="1">
      <c r="A28" s="845"/>
      <c r="B28" s="845"/>
      <c r="C28" s="201"/>
      <c r="D28" s="201"/>
      <c r="E28" s="201"/>
      <c r="F28" s="201"/>
      <c r="G28" s="201"/>
      <c r="H28" s="201"/>
      <c r="I28" s="201"/>
      <c r="J28" s="200"/>
      <c r="K28" s="200"/>
      <c r="L28" s="200"/>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row>
    <row r="29" spans="1:39" s="28" customFormat="1">
      <c r="A29" s="845"/>
      <c r="B29" s="845"/>
      <c r="C29" s="201"/>
      <c r="D29" s="201"/>
      <c r="E29" s="201"/>
      <c r="F29" s="201"/>
      <c r="G29" s="201"/>
      <c r="H29" s="201"/>
      <c r="I29" s="201"/>
      <c r="J29" s="200"/>
      <c r="K29" s="200"/>
      <c r="L29" s="200"/>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row>
    <row r="30" spans="1:39" s="28" customFormat="1">
      <c r="A30" s="845"/>
      <c r="B30" s="845"/>
      <c r="C30" s="201"/>
      <c r="D30" s="201"/>
      <c r="E30" s="201"/>
      <c r="F30" s="201"/>
      <c r="G30" s="201"/>
      <c r="H30" s="201"/>
      <c r="I30" s="201"/>
      <c r="J30" s="200"/>
      <c r="K30" s="200"/>
      <c r="L30" s="200"/>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row>
    <row r="31" spans="1:39" s="28" customFormat="1">
      <c r="A31" s="845"/>
      <c r="B31" s="845"/>
      <c r="C31" s="201"/>
      <c r="D31" s="201"/>
      <c r="E31" s="201"/>
      <c r="F31" s="201"/>
      <c r="G31" s="201"/>
      <c r="H31" s="201"/>
      <c r="I31" s="201"/>
      <c r="J31" s="200"/>
      <c r="K31" s="200"/>
      <c r="L31" s="200"/>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row>
    <row r="32" spans="1:39" s="28" customFormat="1">
      <c r="A32" s="845"/>
      <c r="B32" s="845"/>
      <c r="C32" s="201"/>
      <c r="D32" s="201"/>
      <c r="E32" s="201"/>
      <c r="F32" s="201"/>
      <c r="G32" s="201"/>
      <c r="H32" s="201"/>
      <c r="I32" s="201"/>
      <c r="J32" s="200"/>
      <c r="K32" s="200"/>
      <c r="L32" s="200"/>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row>
    <row r="33" spans="1:39" s="28" customFormat="1">
      <c r="A33" s="845"/>
      <c r="B33" s="845"/>
      <c r="C33" s="201"/>
      <c r="D33" s="201"/>
      <c r="E33" s="201"/>
      <c r="F33" s="201"/>
      <c r="G33" s="201"/>
      <c r="H33" s="201"/>
      <c r="I33" s="201"/>
      <c r="J33" s="200"/>
      <c r="K33" s="200"/>
      <c r="L33" s="200"/>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row>
    <row r="34" spans="1:39" s="28" customFormat="1">
      <c r="A34" s="845"/>
      <c r="B34" s="845"/>
      <c r="C34" s="201"/>
      <c r="D34" s="201"/>
      <c r="E34" s="201"/>
      <c r="F34" s="201"/>
      <c r="G34" s="201"/>
      <c r="H34" s="201"/>
      <c r="I34" s="201"/>
      <c r="J34" s="200"/>
      <c r="K34" s="200"/>
      <c r="L34" s="200"/>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row>
    <row r="35" spans="1:39" s="28" customFormat="1">
      <c r="A35" s="845"/>
      <c r="B35" s="845"/>
      <c r="C35" s="201"/>
      <c r="D35" s="201"/>
      <c r="E35" s="201"/>
      <c r="F35" s="201"/>
      <c r="G35" s="201"/>
      <c r="H35" s="201"/>
      <c r="I35" s="201"/>
      <c r="J35" s="200"/>
      <c r="K35" s="200"/>
      <c r="L35" s="200"/>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row>
    <row r="36" spans="1:39" s="28" customFormat="1">
      <c r="A36" s="845"/>
      <c r="B36" s="845"/>
      <c r="C36" s="201"/>
      <c r="D36" s="201"/>
      <c r="E36" s="201"/>
      <c r="F36" s="201"/>
      <c r="G36" s="201"/>
      <c r="H36" s="201"/>
      <c r="I36" s="201"/>
      <c r="J36" s="200"/>
      <c r="K36" s="200"/>
      <c r="L36" s="200"/>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row>
    <row r="37" spans="1:39" s="28" customFormat="1">
      <c r="A37" s="845"/>
      <c r="B37" s="845"/>
      <c r="C37" s="201"/>
      <c r="D37" s="201"/>
      <c r="E37" s="201"/>
      <c r="F37" s="201"/>
      <c r="G37" s="201"/>
      <c r="H37" s="201"/>
      <c r="I37" s="201"/>
      <c r="J37" s="200"/>
      <c r="K37" s="200"/>
      <c r="L37" s="200"/>
      <c r="M37" s="201"/>
      <c r="N37" s="201"/>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row>
    <row r="38" spans="1:39" s="28" customFormat="1">
      <c r="A38" s="845"/>
      <c r="B38" s="845"/>
      <c r="C38" s="201"/>
      <c r="D38" s="201"/>
      <c r="E38" s="201"/>
      <c r="F38" s="201"/>
      <c r="G38" s="201"/>
      <c r="H38" s="201"/>
      <c r="I38" s="201"/>
      <c r="J38" s="200"/>
      <c r="K38" s="200"/>
      <c r="L38" s="200"/>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row>
    <row r="39" spans="1:39" s="28" customFormat="1">
      <c r="A39" s="845"/>
      <c r="B39" s="845"/>
      <c r="C39" s="201"/>
      <c r="D39" s="201"/>
      <c r="E39" s="201"/>
      <c r="F39" s="201"/>
      <c r="G39" s="201"/>
      <c r="H39" s="201"/>
      <c r="I39" s="201"/>
      <c r="J39" s="200"/>
      <c r="K39" s="200"/>
      <c r="L39" s="200"/>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row>
    <row r="40" spans="1:39" s="28" customFormat="1">
      <c r="A40" s="845"/>
      <c r="B40" s="845"/>
      <c r="C40" s="201"/>
      <c r="D40" s="201"/>
      <c r="E40" s="201"/>
      <c r="F40" s="201"/>
      <c r="G40" s="201"/>
      <c r="H40" s="201"/>
      <c r="I40" s="201"/>
      <c r="J40" s="200"/>
      <c r="K40" s="200"/>
      <c r="L40" s="200"/>
      <c r="M40" s="201"/>
      <c r="N40" s="201"/>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row>
    <row r="41" spans="1:39" s="28" customFormat="1">
      <c r="A41" s="845"/>
      <c r="B41" s="845"/>
      <c r="C41" s="201"/>
      <c r="D41" s="201"/>
      <c r="E41" s="201"/>
      <c r="F41" s="201"/>
      <c r="G41" s="201"/>
      <c r="H41" s="201"/>
      <c r="I41" s="201"/>
      <c r="J41" s="200"/>
      <c r="K41" s="200"/>
      <c r="L41" s="200"/>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row>
    <row r="42" spans="1:39" s="28" customFormat="1">
      <c r="A42" s="845"/>
      <c r="B42" s="845"/>
      <c r="C42" s="201"/>
      <c r="D42" s="201"/>
      <c r="E42" s="201"/>
      <c r="F42" s="201"/>
      <c r="G42" s="201"/>
      <c r="H42" s="201"/>
      <c r="I42" s="201"/>
      <c r="J42" s="200"/>
      <c r="K42" s="200"/>
      <c r="L42" s="200"/>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row>
    <row r="43" spans="1:39" s="28" customFormat="1">
      <c r="A43" s="845"/>
      <c r="B43" s="845"/>
      <c r="C43" s="201"/>
      <c r="D43" s="201"/>
      <c r="E43" s="201"/>
      <c r="F43" s="201"/>
      <c r="G43" s="201"/>
      <c r="H43" s="201"/>
      <c r="I43" s="201"/>
      <c r="J43" s="200"/>
      <c r="K43" s="200"/>
      <c r="L43" s="200"/>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row>
    <row r="44" spans="1:39" s="28" customFormat="1">
      <c r="A44" s="845"/>
      <c r="B44" s="845"/>
      <c r="C44" s="201"/>
      <c r="D44" s="201"/>
      <c r="E44" s="201"/>
      <c r="F44" s="201"/>
      <c r="G44" s="201"/>
      <c r="H44" s="201"/>
      <c r="I44" s="201"/>
      <c r="J44" s="200"/>
      <c r="K44" s="200"/>
      <c r="L44" s="200"/>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row>
    <row r="45" spans="1:39" s="28" customFormat="1">
      <c r="A45" s="845"/>
      <c r="B45" s="845"/>
      <c r="C45" s="201"/>
      <c r="D45" s="201"/>
      <c r="E45" s="201"/>
      <c r="F45" s="201"/>
      <c r="G45" s="201"/>
      <c r="H45" s="201"/>
      <c r="I45" s="201"/>
      <c r="J45" s="200"/>
      <c r="K45" s="200"/>
      <c r="L45" s="200"/>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row>
    <row r="46" spans="1:39" s="28" customFormat="1">
      <c r="A46" s="845"/>
      <c r="B46" s="845"/>
      <c r="C46" s="201"/>
      <c r="D46" s="201"/>
      <c r="E46" s="201"/>
      <c r="F46" s="201"/>
      <c r="G46" s="201"/>
      <c r="H46" s="201"/>
      <c r="I46" s="201"/>
      <c r="J46" s="200"/>
      <c r="K46" s="200"/>
      <c r="L46" s="200"/>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row>
    <row r="47" spans="1:39" s="28" customFormat="1">
      <c r="A47" s="845"/>
      <c r="B47" s="845"/>
      <c r="C47" s="201"/>
      <c r="D47" s="201"/>
      <c r="E47" s="201"/>
      <c r="F47" s="201"/>
      <c r="G47" s="201"/>
      <c r="H47" s="201"/>
      <c r="I47" s="201"/>
      <c r="J47" s="200"/>
      <c r="K47" s="200"/>
      <c r="L47" s="200"/>
      <c r="M47" s="201"/>
      <c r="N47" s="201"/>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row>
    <row r="48" spans="1:39" s="28" customFormat="1">
      <c r="A48" s="845"/>
      <c r="B48" s="845"/>
      <c r="C48" s="201"/>
      <c r="D48" s="201"/>
      <c r="E48" s="201"/>
      <c r="F48" s="201"/>
      <c r="G48" s="201"/>
      <c r="H48" s="201"/>
      <c r="I48" s="201"/>
      <c r="J48" s="200"/>
      <c r="K48" s="200"/>
      <c r="L48" s="200"/>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row>
    <row r="49" spans="1:39" s="28" customFormat="1">
      <c r="A49" s="845"/>
      <c r="B49" s="845"/>
      <c r="C49" s="201"/>
      <c r="D49" s="201"/>
      <c r="E49" s="201"/>
      <c r="F49" s="201"/>
      <c r="G49" s="201"/>
      <c r="H49" s="201"/>
      <c r="I49" s="201"/>
      <c r="J49" s="200"/>
      <c r="K49" s="200"/>
      <c r="L49" s="200"/>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row>
    <row r="50" spans="1:39" s="28" customFormat="1">
      <c r="A50" s="845"/>
      <c r="B50" s="845"/>
      <c r="C50" s="201"/>
      <c r="D50" s="201"/>
      <c r="E50" s="201"/>
      <c r="F50" s="201"/>
      <c r="G50" s="201"/>
      <c r="H50" s="201"/>
      <c r="I50" s="201"/>
      <c r="J50" s="200"/>
      <c r="K50" s="200"/>
      <c r="L50" s="200"/>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row>
    <row r="51" spans="1:39" s="28" customFormat="1">
      <c r="A51" s="845"/>
      <c r="B51" s="845"/>
      <c r="C51" s="201"/>
      <c r="D51" s="201"/>
      <c r="E51" s="201"/>
      <c r="F51" s="201"/>
      <c r="G51" s="201"/>
      <c r="H51" s="201"/>
      <c r="I51" s="201"/>
      <c r="J51" s="200"/>
      <c r="K51" s="200"/>
      <c r="L51" s="200"/>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row>
    <row r="52" spans="1:39" s="28" customFormat="1">
      <c r="A52" s="845"/>
      <c r="B52" s="845"/>
      <c r="C52" s="201"/>
      <c r="D52" s="201"/>
      <c r="E52" s="201"/>
      <c r="F52" s="201"/>
      <c r="G52" s="201"/>
      <c r="H52" s="201"/>
      <c r="I52" s="201"/>
      <c r="J52" s="200"/>
      <c r="K52" s="200"/>
      <c r="L52" s="200"/>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row>
    <row r="53" spans="1:39" s="28" customFormat="1">
      <c r="A53" s="845"/>
      <c r="B53" s="845"/>
      <c r="C53" s="201"/>
      <c r="D53" s="201"/>
      <c r="E53" s="201"/>
      <c r="F53" s="201"/>
      <c r="G53" s="201"/>
      <c r="H53" s="201"/>
      <c r="I53" s="201"/>
      <c r="J53" s="200"/>
      <c r="K53" s="200"/>
      <c r="L53" s="200"/>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row>
    <row r="54" spans="1:39" s="28" customFormat="1">
      <c r="A54" s="845"/>
      <c r="B54" s="845"/>
      <c r="C54" s="201"/>
      <c r="D54" s="201"/>
      <c r="E54" s="201"/>
      <c r="F54" s="201"/>
      <c r="G54" s="201"/>
      <c r="H54" s="201"/>
      <c r="I54" s="201"/>
      <c r="J54" s="200"/>
      <c r="K54" s="200"/>
      <c r="L54" s="200"/>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row>
    <row r="55" spans="1:39" s="28" customFormat="1">
      <c r="A55" s="845"/>
      <c r="B55" s="845"/>
      <c r="C55" s="201"/>
      <c r="D55" s="201"/>
      <c r="E55" s="201"/>
      <c r="F55" s="201"/>
      <c r="G55" s="201"/>
      <c r="H55" s="201"/>
      <c r="I55" s="201"/>
      <c r="J55" s="200"/>
      <c r="K55" s="200"/>
      <c r="L55" s="200"/>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row>
    <row r="56" spans="1:39" s="28" customFormat="1">
      <c r="A56" s="845"/>
      <c r="B56" s="845"/>
      <c r="C56" s="201"/>
      <c r="D56" s="201"/>
      <c r="E56" s="201"/>
      <c r="F56" s="201"/>
      <c r="G56" s="201"/>
      <c r="H56" s="201"/>
      <c r="I56" s="201"/>
      <c r="J56" s="200"/>
      <c r="K56" s="200"/>
      <c r="L56" s="200"/>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row>
    <row r="57" spans="1:39" s="28" customFormat="1">
      <c r="A57" s="845"/>
      <c r="B57" s="845"/>
      <c r="C57" s="201"/>
      <c r="D57" s="201"/>
      <c r="E57" s="201"/>
      <c r="F57" s="201"/>
      <c r="G57" s="201"/>
      <c r="H57" s="201"/>
      <c r="I57" s="201"/>
      <c r="J57" s="200"/>
      <c r="K57" s="200"/>
      <c r="L57" s="200"/>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row>
    <row r="58" spans="1:39" s="28" customFormat="1">
      <c r="A58" s="845"/>
      <c r="B58" s="845"/>
      <c r="C58" s="201"/>
      <c r="D58" s="201"/>
      <c r="E58" s="201"/>
      <c r="F58" s="201"/>
      <c r="G58" s="201"/>
      <c r="H58" s="201"/>
      <c r="I58" s="201"/>
      <c r="J58" s="200"/>
      <c r="K58" s="200"/>
      <c r="L58" s="200"/>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row>
    <row r="59" spans="1:39" s="28" customFormat="1">
      <c r="A59" s="845"/>
      <c r="B59" s="845"/>
      <c r="C59" s="201"/>
      <c r="D59" s="201"/>
      <c r="E59" s="201"/>
      <c r="F59" s="201"/>
      <c r="G59" s="201"/>
      <c r="H59" s="201"/>
      <c r="I59" s="201"/>
      <c r="J59" s="200"/>
      <c r="K59" s="200"/>
      <c r="L59" s="200"/>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row>
    <row r="60" spans="1:39" s="28" customFormat="1">
      <c r="A60" s="845"/>
      <c r="B60" s="845"/>
      <c r="C60" s="201"/>
      <c r="D60" s="201"/>
      <c r="E60" s="201"/>
      <c r="F60" s="201"/>
      <c r="G60" s="201"/>
      <c r="H60" s="201"/>
      <c r="I60" s="201"/>
      <c r="J60" s="200"/>
      <c r="K60" s="200"/>
      <c r="L60" s="200"/>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row>
    <row r="61" spans="1:39" s="28" customFormat="1">
      <c r="A61" s="845"/>
      <c r="B61" s="845"/>
      <c r="C61" s="201"/>
      <c r="D61" s="201"/>
      <c r="E61" s="201"/>
      <c r="F61" s="201"/>
      <c r="G61" s="201"/>
      <c r="H61" s="201"/>
      <c r="I61" s="201"/>
      <c r="J61" s="200"/>
      <c r="K61" s="200"/>
      <c r="L61" s="200"/>
      <c r="M61" s="201"/>
      <c r="N61" s="201"/>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row>
    <row r="62" spans="1:39" s="28" customFormat="1">
      <c r="A62" s="845"/>
      <c r="B62" s="845"/>
      <c r="C62" s="201"/>
      <c r="D62" s="201"/>
      <c r="E62" s="201"/>
      <c r="F62" s="201"/>
      <c r="G62" s="201"/>
      <c r="H62" s="201"/>
      <c r="I62" s="201"/>
      <c r="J62" s="200"/>
      <c r="K62" s="200"/>
      <c r="L62" s="200"/>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row>
    <row r="63" spans="1:39">
      <c r="A63" s="845"/>
      <c r="B63" s="845"/>
      <c r="C63" s="201"/>
      <c r="D63" s="201"/>
      <c r="E63" s="201"/>
      <c r="F63" s="201"/>
      <c r="G63" s="201"/>
      <c r="H63" s="201"/>
      <c r="I63" s="201"/>
      <c r="J63" s="200"/>
      <c r="K63" s="200"/>
      <c r="L63" s="200"/>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row>
    <row r="64" spans="1:39">
      <c r="A64" s="845"/>
      <c r="B64" s="845"/>
      <c r="C64" s="201"/>
      <c r="D64" s="201"/>
      <c r="E64" s="201"/>
      <c r="F64" s="201"/>
      <c r="G64" s="201"/>
      <c r="H64" s="201"/>
      <c r="I64" s="201"/>
      <c r="J64" s="200"/>
      <c r="K64" s="200"/>
      <c r="L64" s="200"/>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row>
    <row r="65" spans="1:39">
      <c r="A65" s="845"/>
      <c r="B65" s="845"/>
      <c r="C65" s="201"/>
      <c r="D65" s="201"/>
      <c r="E65" s="201"/>
      <c r="F65" s="201"/>
      <c r="G65" s="201"/>
      <c r="H65" s="201"/>
      <c r="I65" s="201"/>
      <c r="J65" s="200"/>
      <c r="K65" s="200"/>
      <c r="L65" s="200"/>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row>
    <row r="66" spans="1:39">
      <c r="A66" s="845"/>
      <c r="B66" s="845"/>
      <c r="C66" s="201"/>
      <c r="D66" s="201"/>
      <c r="E66" s="201"/>
      <c r="F66" s="201"/>
      <c r="G66" s="201"/>
      <c r="H66" s="201"/>
      <c r="I66" s="201"/>
      <c r="J66" s="200"/>
      <c r="K66" s="200"/>
      <c r="L66" s="200"/>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row>
    <row r="67" spans="1:39">
      <c r="A67" s="867"/>
      <c r="B67" s="867"/>
      <c r="C67" s="204"/>
      <c r="D67" s="204"/>
      <c r="E67" s="204"/>
      <c r="F67" s="204"/>
      <c r="G67" s="204"/>
      <c r="H67" s="204"/>
      <c r="I67" s="204"/>
      <c r="J67" s="214"/>
      <c r="K67" s="214"/>
      <c r="L67" s="214"/>
      <c r="M67" s="204"/>
      <c r="N67" s="201"/>
      <c r="O67" s="201"/>
      <c r="P67" s="201"/>
      <c r="Q67" s="201"/>
      <c r="R67" s="201"/>
      <c r="S67" s="201"/>
      <c r="T67" s="201"/>
      <c r="U67" s="201"/>
      <c r="V67" s="201"/>
      <c r="W67" s="201"/>
      <c r="X67" s="201"/>
      <c r="Y67" s="201"/>
      <c r="Z67" s="201"/>
      <c r="AA67" s="201"/>
      <c r="AB67" s="201"/>
      <c r="AC67" s="201"/>
      <c r="AD67" s="201"/>
      <c r="AE67" s="201"/>
      <c r="AF67" s="201"/>
      <c r="AG67" s="201"/>
      <c r="AH67" s="204"/>
      <c r="AI67" s="204"/>
      <c r="AJ67" s="204"/>
      <c r="AK67" s="204"/>
      <c r="AL67" s="204"/>
      <c r="AM67" s="204"/>
    </row>
  </sheetData>
  <mergeCells count="207">
    <mergeCell ref="A64:B64"/>
    <mergeCell ref="A65:B65"/>
    <mergeCell ref="A66:B66"/>
    <mergeCell ref="A67:B67"/>
    <mergeCell ref="A58:B58"/>
    <mergeCell ref="A59:B59"/>
    <mergeCell ref="A60:B60"/>
    <mergeCell ref="A61:B61"/>
    <mergeCell ref="A62:B62"/>
    <mergeCell ref="A63:B63"/>
    <mergeCell ref="A52:B52"/>
    <mergeCell ref="A53:B53"/>
    <mergeCell ref="A54:B54"/>
    <mergeCell ref="A55:B55"/>
    <mergeCell ref="A56:B56"/>
    <mergeCell ref="A57:B57"/>
    <mergeCell ref="A46:B46"/>
    <mergeCell ref="A47:B47"/>
    <mergeCell ref="A48:B48"/>
    <mergeCell ref="A49:B49"/>
    <mergeCell ref="A50:B50"/>
    <mergeCell ref="A51:B51"/>
    <mergeCell ref="A40:B40"/>
    <mergeCell ref="A41:B41"/>
    <mergeCell ref="A42:B42"/>
    <mergeCell ref="A43:B43"/>
    <mergeCell ref="A44:B44"/>
    <mergeCell ref="A45:B45"/>
    <mergeCell ref="A34:B34"/>
    <mergeCell ref="A35:B35"/>
    <mergeCell ref="A36:B36"/>
    <mergeCell ref="A37:B37"/>
    <mergeCell ref="A38:B38"/>
    <mergeCell ref="A39:B39"/>
    <mergeCell ref="A28:B28"/>
    <mergeCell ref="A29:B29"/>
    <mergeCell ref="A30:B30"/>
    <mergeCell ref="A31:B31"/>
    <mergeCell ref="A32:B32"/>
    <mergeCell ref="A33:B33"/>
    <mergeCell ref="A22:B22"/>
    <mergeCell ref="A23:B23"/>
    <mergeCell ref="A24:B24"/>
    <mergeCell ref="A25:B25"/>
    <mergeCell ref="A26:B26"/>
    <mergeCell ref="A27:B27"/>
    <mergeCell ref="AM15:AM16"/>
    <mergeCell ref="A17:B17"/>
    <mergeCell ref="A18:B18"/>
    <mergeCell ref="A19:B19"/>
    <mergeCell ref="A20:B20"/>
    <mergeCell ref="A21:B21"/>
    <mergeCell ref="AG15:AG16"/>
    <mergeCell ref="AH15:AH16"/>
    <mergeCell ref="AI15:AI16"/>
    <mergeCell ref="AJ15:AJ16"/>
    <mergeCell ref="AK15:AK16"/>
    <mergeCell ref="AL15:AL16"/>
    <mergeCell ref="AA15:AA16"/>
    <mergeCell ref="AB15:AB16"/>
    <mergeCell ref="AC15:AC16"/>
    <mergeCell ref="AD15:AD16"/>
    <mergeCell ref="AE15:AE16"/>
    <mergeCell ref="AF15:AF16"/>
    <mergeCell ref="U15:U16"/>
    <mergeCell ref="V15:V16"/>
    <mergeCell ref="W15:W16"/>
    <mergeCell ref="X15:X16"/>
    <mergeCell ref="Y15:Y16"/>
    <mergeCell ref="Z15:Z16"/>
    <mergeCell ref="O15:O16"/>
    <mergeCell ref="P15:P16"/>
    <mergeCell ref="Q15:Q16"/>
    <mergeCell ref="R15:R16"/>
    <mergeCell ref="S15:S16"/>
    <mergeCell ref="T15:T16"/>
    <mergeCell ref="I15:I16"/>
    <mergeCell ref="J15:J16"/>
    <mergeCell ref="K15:K16"/>
    <mergeCell ref="L15:L16"/>
    <mergeCell ref="M15:M16"/>
    <mergeCell ref="N15:N16"/>
    <mergeCell ref="A15:B16"/>
    <mergeCell ref="C15:C16"/>
    <mergeCell ref="D15:D16"/>
    <mergeCell ref="E15:E16"/>
    <mergeCell ref="F15:F16"/>
    <mergeCell ref="H15:H16"/>
    <mergeCell ref="AH13:AH14"/>
    <mergeCell ref="AI13:AI14"/>
    <mergeCell ref="AJ13:AJ14"/>
    <mergeCell ref="V13:V14"/>
    <mergeCell ref="W13:W14"/>
    <mergeCell ref="X13:X14"/>
    <mergeCell ref="Y13:Y14"/>
    <mergeCell ref="Z13:Z14"/>
    <mergeCell ref="AA13:AA14"/>
    <mergeCell ref="P13:P14"/>
    <mergeCell ref="Q13:Q14"/>
    <mergeCell ref="R13:R14"/>
    <mergeCell ref="S13:S14"/>
    <mergeCell ref="T13:T14"/>
    <mergeCell ref="U13:U14"/>
    <mergeCell ref="J13:J14"/>
    <mergeCell ref="K13:K14"/>
    <mergeCell ref="L13:L14"/>
    <mergeCell ref="AK13:AK14"/>
    <mergeCell ref="AL13:AL14"/>
    <mergeCell ref="AM13:AM14"/>
    <mergeCell ref="AB13:AB14"/>
    <mergeCell ref="AC13:AC14"/>
    <mergeCell ref="AD13:AD14"/>
    <mergeCell ref="AE13:AE14"/>
    <mergeCell ref="AF13:AF14"/>
    <mergeCell ref="AG13:AG14"/>
    <mergeCell ref="M13:M14"/>
    <mergeCell ref="N13:N14"/>
    <mergeCell ref="O13:O14"/>
    <mergeCell ref="AJ11:AJ12"/>
    <mergeCell ref="AK11:AK12"/>
    <mergeCell ref="AL11:AL12"/>
    <mergeCell ref="AM11:AM12"/>
    <mergeCell ref="A13:B14"/>
    <mergeCell ref="D13:D14"/>
    <mergeCell ref="E13:E14"/>
    <mergeCell ref="F13:F14"/>
    <mergeCell ref="G13:G14"/>
    <mergeCell ref="I13:I14"/>
    <mergeCell ref="AD11:AD12"/>
    <mergeCell ref="AE11:AE12"/>
    <mergeCell ref="AF11:AF12"/>
    <mergeCell ref="AG11:AG12"/>
    <mergeCell ref="AH11:AH12"/>
    <mergeCell ref="AI11:AI12"/>
    <mergeCell ref="X11:X12"/>
    <mergeCell ref="Y11:Y12"/>
    <mergeCell ref="Z11:Z12"/>
    <mergeCell ref="AA11:AA12"/>
    <mergeCell ref="AB11:AB12"/>
    <mergeCell ref="AC11:AC12"/>
    <mergeCell ref="R11:R12"/>
    <mergeCell ref="S11:S12"/>
    <mergeCell ref="T11:T12"/>
    <mergeCell ref="U11:U12"/>
    <mergeCell ref="V11:V12"/>
    <mergeCell ref="W11:W12"/>
    <mergeCell ref="L11:L12"/>
    <mergeCell ref="M11:M12"/>
    <mergeCell ref="N11:N12"/>
    <mergeCell ref="O11:O12"/>
    <mergeCell ref="P11:P12"/>
    <mergeCell ref="Q11:Q12"/>
    <mergeCell ref="AK9:AK10"/>
    <mergeCell ref="AL9:AL10"/>
    <mergeCell ref="AM9:AM10"/>
    <mergeCell ref="A11:B12"/>
    <mergeCell ref="C11:C14"/>
    <mergeCell ref="D11:D12"/>
    <mergeCell ref="F11:F12"/>
    <mergeCell ref="I11:I12"/>
    <mergeCell ref="J11:J12"/>
    <mergeCell ref="K11:K12"/>
    <mergeCell ref="AE9:AE10"/>
    <mergeCell ref="AF9:AF10"/>
    <mergeCell ref="AG9:AG10"/>
    <mergeCell ref="AH9:AH10"/>
    <mergeCell ref="AI9:AI10"/>
    <mergeCell ref="AJ9:AJ10"/>
    <mergeCell ref="Y9:Y10"/>
    <mergeCell ref="Z9:Z10"/>
    <mergeCell ref="AA9:AA10"/>
    <mergeCell ref="AB9:AB10"/>
    <mergeCell ref="AC9:AC10"/>
    <mergeCell ref="AD9:AD10"/>
    <mergeCell ref="S9:S10"/>
    <mergeCell ref="T9:T10"/>
    <mergeCell ref="U9:U10"/>
    <mergeCell ref="V9:V10"/>
    <mergeCell ref="W9:W10"/>
    <mergeCell ref="X9:X10"/>
    <mergeCell ref="M9:M10"/>
    <mergeCell ref="N9:N10"/>
    <mergeCell ref="O9:O10"/>
    <mergeCell ref="P9:P10"/>
    <mergeCell ref="Q9:Q10"/>
    <mergeCell ref="R9:R10"/>
    <mergeCell ref="J9:J10"/>
    <mergeCell ref="K9:K10"/>
    <mergeCell ref="L9:L10"/>
    <mergeCell ref="A5:B5"/>
    <mergeCell ref="A6:B6"/>
    <mergeCell ref="D6:E6"/>
    <mergeCell ref="A7:B7"/>
    <mergeCell ref="C7:C10"/>
    <mergeCell ref="A8:B8"/>
    <mergeCell ref="A9:B10"/>
    <mergeCell ref="D9:D10"/>
    <mergeCell ref="E9:E10"/>
    <mergeCell ref="A1:B1"/>
    <mergeCell ref="A2:B2"/>
    <mergeCell ref="A3:B3"/>
    <mergeCell ref="D3:G3"/>
    <mergeCell ref="A4:B4"/>
    <mergeCell ref="D4:G4"/>
    <mergeCell ref="F9:F10"/>
    <mergeCell ref="G9:G10"/>
    <mergeCell ref="I9:I10"/>
  </mergeCells>
  <pageMargins left="0.7" right="0.7" top="0.75" bottom="0.75" header="0.3" footer="0.3"/>
  <pageSetup paperSize="9" scale="40" orientation="landscape" r:id="rId1"/>
  <rowBreaks count="1" manualBreakCount="1">
    <brk id="19" max="9" man="1"/>
  </rowBreak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18"/>
  <sheetViews>
    <sheetView view="pageBreakPreview" zoomScale="85" zoomScaleNormal="85" zoomScaleSheetLayoutView="85" workbookViewId="0"/>
  </sheetViews>
  <sheetFormatPr baseColWidth="10" defaultColWidth="11.42578125" defaultRowHeight="15"/>
  <cols>
    <col min="1" max="1" width="1.42578125" style="26" customWidth="1"/>
    <col min="2" max="2" width="11.140625" customWidth="1"/>
    <col min="3" max="3" width="44.28515625" customWidth="1"/>
    <col min="4" max="4" width="8.140625" style="4" customWidth="1"/>
    <col min="5" max="5" width="44.7109375" style="4" customWidth="1"/>
    <col min="6" max="6" width="39.28515625" style="4" customWidth="1"/>
    <col min="7" max="7" width="35.7109375" style="4" customWidth="1"/>
    <col min="8" max="8" width="41.28515625" style="4" customWidth="1"/>
    <col min="9" max="9" width="58.85546875" style="4" customWidth="1"/>
    <col min="10" max="10" width="46.28515625" style="4" customWidth="1"/>
    <col min="11" max="13" width="11.42578125" style="26"/>
    <col min="14" max="34" width="11.42578125" style="28"/>
    <col min="35" max="16384" width="11.42578125" style="4"/>
  </cols>
  <sheetData>
    <row r="1" spans="1:13" s="28" customFormat="1">
      <c r="A1" s="26"/>
      <c r="B1" s="26"/>
      <c r="C1" s="26"/>
      <c r="K1" s="26"/>
      <c r="L1" s="26"/>
      <c r="M1" s="26"/>
    </row>
    <row r="2" spans="1:13" ht="18.75" customHeight="1">
      <c r="B2" s="868"/>
      <c r="C2" s="868"/>
      <c r="E2" s="56"/>
      <c r="F2" s="56"/>
      <c r="G2" s="56"/>
      <c r="H2" s="56"/>
      <c r="I2" s="56"/>
      <c r="J2" s="56"/>
    </row>
    <row r="3" spans="1:13" ht="58.9" customHeight="1">
      <c r="B3" s="868"/>
      <c r="C3" s="868"/>
      <c r="D3" s="840" t="s">
        <v>207</v>
      </c>
      <c r="E3" s="840"/>
      <c r="F3" s="840"/>
      <c r="G3" s="840"/>
      <c r="H3" s="840"/>
      <c r="I3" s="56"/>
      <c r="J3" s="56"/>
    </row>
    <row r="4" spans="1:13" ht="33.6" customHeight="1">
      <c r="B4" s="868"/>
      <c r="C4" s="868"/>
      <c r="D4" s="840"/>
      <c r="E4" s="840"/>
      <c r="F4" s="840"/>
      <c r="G4" s="840"/>
      <c r="H4" s="840"/>
      <c r="I4" s="56"/>
      <c r="J4" s="56"/>
    </row>
    <row r="5" spans="1:13" s="28" customFormat="1">
      <c r="A5" s="26"/>
      <c r="B5" s="26"/>
      <c r="C5" s="26"/>
      <c r="K5" s="26"/>
      <c r="L5" s="26"/>
      <c r="M5" s="26"/>
    </row>
    <row r="6" spans="1:13" s="28" customFormat="1">
      <c r="A6" s="26"/>
      <c r="B6" s="26"/>
      <c r="C6" s="26"/>
      <c r="K6" s="26"/>
      <c r="L6" s="26"/>
      <c r="M6" s="26"/>
    </row>
    <row r="7" spans="1:13" s="28" customFormat="1" ht="77.25" customHeight="1" thickBot="1">
      <c r="A7" s="26"/>
      <c r="B7" s="26"/>
      <c r="C7" s="215" t="s">
        <v>18</v>
      </c>
      <c r="D7" s="869" t="s">
        <v>114</v>
      </c>
      <c r="E7" s="870"/>
      <c r="F7" s="215" t="s">
        <v>70</v>
      </c>
      <c r="G7" s="215" t="s">
        <v>71</v>
      </c>
      <c r="H7" s="215" t="s">
        <v>72</v>
      </c>
      <c r="K7" s="26"/>
      <c r="L7" s="26"/>
      <c r="M7" s="26"/>
    </row>
    <row r="8" spans="1:13" s="28" customFormat="1" ht="74.25" customHeight="1" thickBot="1">
      <c r="A8" s="26"/>
      <c r="B8" s="26"/>
      <c r="C8" s="85" t="s">
        <v>307</v>
      </c>
      <c r="D8" s="216" t="s">
        <v>86</v>
      </c>
      <c r="E8" s="72" t="s">
        <v>1194</v>
      </c>
      <c r="F8" s="43" t="s">
        <v>1195</v>
      </c>
      <c r="G8" s="43" t="s">
        <v>208</v>
      </c>
      <c r="H8" s="217" t="s">
        <v>1196</v>
      </c>
      <c r="K8" s="26"/>
      <c r="L8" s="26"/>
      <c r="M8" s="26"/>
    </row>
    <row r="9" spans="1:13" s="28" customFormat="1" ht="51.6" customHeight="1" thickBot="1">
      <c r="A9" s="26"/>
      <c r="B9" s="26"/>
      <c r="C9" s="871" t="s">
        <v>308</v>
      </c>
      <c r="D9" s="102" t="s">
        <v>91</v>
      </c>
      <c r="E9" s="72" t="s">
        <v>1197</v>
      </c>
      <c r="F9" s="43" t="s">
        <v>1198</v>
      </c>
      <c r="G9" s="43" t="s">
        <v>1199</v>
      </c>
      <c r="H9" s="217" t="s">
        <v>1196</v>
      </c>
      <c r="K9" s="26"/>
      <c r="L9" s="26"/>
      <c r="M9" s="26"/>
    </row>
    <row r="10" spans="1:13" s="28" customFormat="1" ht="74.25" customHeight="1" thickBot="1">
      <c r="A10" s="26"/>
      <c r="B10" s="26"/>
      <c r="C10" s="871"/>
      <c r="D10" s="102" t="s">
        <v>92</v>
      </c>
      <c r="E10" s="218" t="s">
        <v>309</v>
      </c>
      <c r="F10" s="71" t="s">
        <v>97</v>
      </c>
      <c r="G10" s="43" t="s">
        <v>310</v>
      </c>
      <c r="H10" s="217" t="s">
        <v>1196</v>
      </c>
      <c r="K10" s="26"/>
      <c r="L10" s="26"/>
      <c r="M10" s="26"/>
    </row>
    <row r="11" spans="1:13" s="28" customFormat="1" ht="61.15" customHeight="1" thickBot="1">
      <c r="A11" s="26"/>
      <c r="B11" s="26"/>
      <c r="C11" s="871"/>
      <c r="D11" s="102" t="s">
        <v>93</v>
      </c>
      <c r="E11" s="219" t="s">
        <v>311</v>
      </c>
      <c r="F11" s="220" t="s">
        <v>211</v>
      </c>
      <c r="G11" s="43" t="s">
        <v>1200</v>
      </c>
      <c r="H11" s="217" t="s">
        <v>1196</v>
      </c>
      <c r="K11" s="26"/>
      <c r="L11" s="26"/>
      <c r="M11" s="26"/>
    </row>
    <row r="12" spans="1:13" s="28" customFormat="1" ht="49.5" customHeight="1" thickBot="1">
      <c r="A12" s="26"/>
      <c r="B12" s="26"/>
      <c r="C12" s="872" t="s">
        <v>312</v>
      </c>
      <c r="D12" s="70" t="s">
        <v>94</v>
      </c>
      <c r="E12" s="219" t="s">
        <v>1201</v>
      </c>
      <c r="F12" s="220" t="s">
        <v>1202</v>
      </c>
      <c r="G12" s="220" t="s">
        <v>1278</v>
      </c>
      <c r="H12" s="217" t="s">
        <v>1203</v>
      </c>
      <c r="K12" s="26"/>
      <c r="L12" s="26"/>
      <c r="M12" s="26"/>
    </row>
    <row r="13" spans="1:13" s="28" customFormat="1" ht="68.25" customHeight="1" thickBot="1">
      <c r="A13" s="26"/>
      <c r="B13" s="26"/>
      <c r="C13" s="873"/>
      <c r="D13" s="70" t="s">
        <v>103</v>
      </c>
      <c r="E13" s="219" t="s">
        <v>313</v>
      </c>
      <c r="F13" s="43" t="s">
        <v>1204</v>
      </c>
      <c r="G13" s="43" t="s">
        <v>314</v>
      </c>
      <c r="H13" s="217" t="s">
        <v>1205</v>
      </c>
      <c r="K13" s="26"/>
      <c r="L13" s="26"/>
      <c r="M13" s="26"/>
    </row>
    <row r="14" spans="1:13" s="28" customFormat="1" ht="50.25" thickBot="1">
      <c r="A14" s="26"/>
      <c r="B14" s="26"/>
      <c r="C14" s="873"/>
      <c r="D14" s="70" t="s">
        <v>104</v>
      </c>
      <c r="E14" s="219" t="s">
        <v>1206</v>
      </c>
      <c r="F14" s="220" t="s">
        <v>1207</v>
      </c>
      <c r="G14" s="220" t="s">
        <v>1208</v>
      </c>
      <c r="H14" s="69" t="s">
        <v>1209</v>
      </c>
      <c r="K14" s="26"/>
      <c r="L14" s="26"/>
      <c r="M14" s="26"/>
    </row>
    <row r="15" spans="1:13" s="28" customFormat="1" ht="50.25" thickBot="1">
      <c r="A15" s="26"/>
      <c r="B15" s="26"/>
      <c r="C15" s="874"/>
      <c r="D15" s="70" t="s">
        <v>325</v>
      </c>
      <c r="E15" s="219" t="s">
        <v>1210</v>
      </c>
      <c r="F15" s="220" t="s">
        <v>1211</v>
      </c>
      <c r="G15" s="220" t="s">
        <v>1212</v>
      </c>
      <c r="H15" s="69">
        <v>45289</v>
      </c>
      <c r="K15" s="26"/>
      <c r="L15" s="26"/>
      <c r="M15" s="26"/>
    </row>
    <row r="16" spans="1:13" s="28" customFormat="1" ht="84" customHeight="1" thickBot="1">
      <c r="A16" s="26"/>
      <c r="B16" s="26"/>
      <c r="C16" s="85" t="s">
        <v>315</v>
      </c>
      <c r="D16" s="70" t="s">
        <v>95</v>
      </c>
      <c r="E16" s="219" t="s">
        <v>316</v>
      </c>
      <c r="F16" s="220" t="s">
        <v>317</v>
      </c>
      <c r="G16" s="220" t="s">
        <v>1279</v>
      </c>
      <c r="H16" s="69" t="s">
        <v>1213</v>
      </c>
      <c r="K16" s="26"/>
      <c r="L16" s="26"/>
      <c r="M16" s="26"/>
    </row>
    <row r="17" spans="1:13" s="28" customFormat="1" ht="83.25" customHeight="1" thickBot="1">
      <c r="A17" s="26"/>
      <c r="B17" s="26"/>
      <c r="C17" s="85" t="s">
        <v>318</v>
      </c>
      <c r="D17" s="102" t="s">
        <v>98</v>
      </c>
      <c r="E17" s="72" t="s">
        <v>319</v>
      </c>
      <c r="F17" s="43" t="s">
        <v>320</v>
      </c>
      <c r="G17" s="43" t="s">
        <v>1280</v>
      </c>
      <c r="H17" s="217" t="s">
        <v>1214</v>
      </c>
      <c r="K17" s="26"/>
      <c r="L17" s="26"/>
      <c r="M17" s="26"/>
    </row>
    <row r="18" spans="1:13" s="28" customFormat="1">
      <c r="A18" s="26"/>
      <c r="B18" s="26"/>
      <c r="C18" s="26"/>
      <c r="K18" s="26"/>
      <c r="L18" s="26"/>
      <c r="M18" s="26"/>
    </row>
    <row r="19" spans="1:13" s="28" customFormat="1" ht="16.5">
      <c r="A19" s="26"/>
      <c r="B19" s="26"/>
      <c r="C19" s="26"/>
      <c r="E19" s="221"/>
      <c r="F19" s="222"/>
      <c r="G19" s="223"/>
      <c r="H19" s="222"/>
      <c r="K19" s="26"/>
      <c r="L19" s="26"/>
      <c r="M19" s="26"/>
    </row>
    <row r="20" spans="1:13" s="28" customFormat="1">
      <c r="A20" s="26"/>
      <c r="B20" s="26"/>
      <c r="C20" s="26"/>
      <c r="K20" s="26"/>
      <c r="L20" s="26"/>
      <c r="M20" s="26"/>
    </row>
    <row r="21" spans="1:13" s="28" customFormat="1">
      <c r="A21" s="26"/>
      <c r="B21" s="26"/>
      <c r="C21" s="26"/>
      <c r="K21" s="26"/>
      <c r="L21" s="26"/>
      <c r="M21" s="26"/>
    </row>
    <row r="22" spans="1:13" s="28" customFormat="1">
      <c r="A22" s="26"/>
      <c r="B22" s="26"/>
      <c r="C22" s="26"/>
      <c r="K22" s="26"/>
      <c r="L22" s="26"/>
      <c r="M22" s="26"/>
    </row>
    <row r="23" spans="1:13" s="28" customFormat="1">
      <c r="A23" s="26"/>
      <c r="B23" s="26"/>
      <c r="C23" s="26"/>
      <c r="K23" s="26"/>
      <c r="L23" s="26"/>
      <c r="M23" s="26"/>
    </row>
    <row r="24" spans="1:13" s="28" customFormat="1">
      <c r="A24" s="26"/>
      <c r="B24" s="26"/>
      <c r="C24" s="26"/>
      <c r="K24" s="26"/>
      <c r="L24" s="26"/>
      <c r="M24" s="26"/>
    </row>
    <row r="25" spans="1:13" s="28" customFormat="1">
      <c r="A25" s="26"/>
      <c r="B25" s="26"/>
      <c r="C25" s="26"/>
      <c r="K25" s="26"/>
      <c r="L25" s="26"/>
      <c r="M25" s="26"/>
    </row>
    <row r="26" spans="1:13" s="28" customFormat="1">
      <c r="A26" s="26"/>
      <c r="B26" s="26"/>
      <c r="C26" s="26"/>
      <c r="K26" s="26"/>
      <c r="L26" s="26"/>
      <c r="M26" s="26"/>
    </row>
    <row r="27" spans="1:13" s="28" customFormat="1">
      <c r="A27" s="26"/>
      <c r="B27" s="26"/>
      <c r="C27" s="26"/>
      <c r="K27" s="26"/>
      <c r="L27" s="26"/>
      <c r="M27" s="26"/>
    </row>
    <row r="28" spans="1:13" s="28" customFormat="1">
      <c r="A28" s="26"/>
      <c r="B28" s="26"/>
      <c r="C28" s="26"/>
      <c r="K28" s="26"/>
      <c r="L28" s="26"/>
      <c r="M28" s="26"/>
    </row>
    <row r="29" spans="1:13" s="28" customFormat="1">
      <c r="A29" s="26"/>
      <c r="B29" s="26"/>
      <c r="C29" s="26"/>
      <c r="K29" s="26"/>
      <c r="L29" s="26"/>
      <c r="M29" s="26"/>
    </row>
    <row r="30" spans="1:13" s="28" customFormat="1">
      <c r="A30" s="26"/>
      <c r="B30" s="26"/>
      <c r="C30" s="26"/>
      <c r="K30" s="26"/>
      <c r="L30" s="26"/>
      <c r="M30" s="26"/>
    </row>
    <row r="31" spans="1:13" s="28" customFormat="1">
      <c r="A31" s="26"/>
      <c r="B31" s="26"/>
      <c r="C31" s="26"/>
      <c r="K31" s="26"/>
      <c r="L31" s="26"/>
      <c r="M31" s="26"/>
    </row>
    <row r="32" spans="1:13" s="28" customFormat="1">
      <c r="A32" s="26"/>
      <c r="B32" s="26"/>
      <c r="C32" s="26"/>
      <c r="K32" s="26"/>
      <c r="L32" s="26"/>
      <c r="M32" s="26"/>
    </row>
    <row r="33" spans="1:13" s="28" customFormat="1">
      <c r="A33" s="26"/>
      <c r="B33" s="26"/>
      <c r="C33" s="26"/>
      <c r="K33" s="26"/>
      <c r="L33" s="26"/>
      <c r="M33" s="26"/>
    </row>
    <row r="34" spans="1:13" s="28" customFormat="1">
      <c r="A34" s="26"/>
      <c r="B34" s="26"/>
      <c r="C34" s="26"/>
      <c r="K34" s="26"/>
      <c r="L34" s="26"/>
      <c r="M34" s="26"/>
    </row>
    <row r="35" spans="1:13" s="28" customFormat="1">
      <c r="A35" s="26"/>
      <c r="B35" s="26"/>
      <c r="C35" s="26"/>
      <c r="K35" s="26"/>
      <c r="L35" s="26"/>
      <c r="M35" s="26"/>
    </row>
    <row r="36" spans="1:13" s="28" customFormat="1">
      <c r="A36" s="26"/>
      <c r="B36" s="26"/>
      <c r="C36" s="26"/>
      <c r="K36" s="26"/>
      <c r="L36" s="26"/>
      <c r="M36" s="26"/>
    </row>
    <row r="37" spans="1:13" s="28" customFormat="1">
      <c r="A37" s="26"/>
      <c r="B37" s="26"/>
      <c r="C37" s="26"/>
      <c r="K37" s="26"/>
      <c r="L37" s="26"/>
      <c r="M37" s="26"/>
    </row>
    <row r="38" spans="1:13" s="28" customFormat="1">
      <c r="A38" s="26"/>
      <c r="B38" s="26"/>
      <c r="C38" s="26"/>
      <c r="K38" s="26"/>
      <c r="L38" s="26"/>
      <c r="M38" s="26"/>
    </row>
    <row r="39" spans="1:13" s="28" customFormat="1">
      <c r="A39" s="26"/>
      <c r="B39" s="26"/>
      <c r="C39" s="26"/>
      <c r="K39" s="26"/>
      <c r="L39" s="26"/>
      <c r="M39" s="26"/>
    </row>
    <row r="40" spans="1:13" s="28" customFormat="1">
      <c r="A40" s="26"/>
      <c r="B40" s="26"/>
      <c r="C40" s="26"/>
      <c r="K40" s="26"/>
      <c r="L40" s="26"/>
      <c r="M40" s="26"/>
    </row>
    <row r="41" spans="1:13" s="28" customFormat="1">
      <c r="A41" s="26"/>
      <c r="B41" s="26"/>
      <c r="C41" s="26"/>
      <c r="K41" s="26"/>
      <c r="L41" s="26"/>
      <c r="M41" s="26"/>
    </row>
    <row r="42" spans="1:13" s="28" customFormat="1">
      <c r="A42" s="26"/>
      <c r="B42" s="26"/>
      <c r="C42" s="26"/>
      <c r="K42" s="26"/>
      <c r="L42" s="26"/>
      <c r="M42" s="26"/>
    </row>
    <row r="43" spans="1:13" s="28" customFormat="1">
      <c r="A43" s="26"/>
      <c r="B43" s="26"/>
      <c r="C43" s="26"/>
      <c r="K43" s="26"/>
      <c r="L43" s="26"/>
      <c r="M43" s="26"/>
    </row>
    <row r="44" spans="1:13" s="28" customFormat="1">
      <c r="A44" s="26"/>
      <c r="B44" s="26"/>
      <c r="C44" s="26"/>
      <c r="K44" s="26"/>
      <c r="L44" s="26"/>
      <c r="M44" s="26"/>
    </row>
    <row r="45" spans="1:13" s="28" customFormat="1">
      <c r="A45" s="26"/>
      <c r="B45" s="26"/>
      <c r="C45" s="26"/>
      <c r="K45" s="26"/>
      <c r="L45" s="26"/>
      <c r="M45" s="26"/>
    </row>
    <row r="46" spans="1:13" s="28" customFormat="1">
      <c r="A46" s="26"/>
      <c r="B46" s="26"/>
      <c r="C46" s="26"/>
      <c r="K46" s="26"/>
      <c r="L46" s="26"/>
      <c r="M46" s="26"/>
    </row>
    <row r="47" spans="1:13" s="28" customFormat="1">
      <c r="A47" s="26"/>
      <c r="B47" s="26"/>
      <c r="C47" s="26"/>
      <c r="K47" s="26"/>
      <c r="L47" s="26"/>
      <c r="M47" s="26"/>
    </row>
    <row r="48" spans="1:13" s="28" customFormat="1">
      <c r="A48" s="26"/>
      <c r="B48" s="26"/>
      <c r="C48" s="26"/>
      <c r="K48" s="26"/>
      <c r="L48" s="26"/>
      <c r="M48" s="26"/>
    </row>
    <row r="49" spans="1:13" s="28" customFormat="1">
      <c r="A49" s="26"/>
      <c r="B49" s="26"/>
      <c r="C49" s="26"/>
      <c r="K49" s="26"/>
      <c r="L49" s="26"/>
      <c r="M49" s="26"/>
    </row>
    <row r="50" spans="1:13" s="28" customFormat="1">
      <c r="A50" s="26"/>
      <c r="B50" s="26"/>
      <c r="C50" s="26"/>
      <c r="K50" s="26"/>
      <c r="L50" s="26"/>
      <c r="M50" s="26"/>
    </row>
    <row r="51" spans="1:13" s="28" customFormat="1">
      <c r="A51" s="26"/>
      <c r="B51" s="26"/>
      <c r="C51" s="26"/>
      <c r="K51" s="26"/>
      <c r="L51" s="26"/>
      <c r="M51" s="26"/>
    </row>
    <row r="52" spans="1:13" s="28" customFormat="1">
      <c r="A52" s="26"/>
      <c r="B52" s="26"/>
      <c r="C52" s="26"/>
      <c r="K52" s="26"/>
      <c r="L52" s="26"/>
      <c r="M52" s="26"/>
    </row>
    <row r="53" spans="1:13" s="28" customFormat="1">
      <c r="A53" s="26"/>
      <c r="B53" s="26"/>
      <c r="C53" s="26"/>
      <c r="K53" s="26"/>
      <c r="L53" s="26"/>
      <c r="M53" s="26"/>
    </row>
    <row r="54" spans="1:13" s="28" customFormat="1">
      <c r="A54" s="26"/>
      <c r="B54" s="26"/>
      <c r="C54" s="26"/>
      <c r="K54" s="26"/>
      <c r="L54" s="26"/>
      <c r="M54" s="26"/>
    </row>
    <row r="55" spans="1:13" s="28" customFormat="1">
      <c r="A55" s="26"/>
      <c r="B55" s="26"/>
      <c r="C55" s="26"/>
      <c r="K55" s="26"/>
      <c r="L55" s="26"/>
      <c r="M55" s="26"/>
    </row>
    <row r="56" spans="1:13" s="28" customFormat="1">
      <c r="A56" s="26"/>
      <c r="B56" s="26"/>
      <c r="C56" s="26"/>
      <c r="K56" s="26"/>
      <c r="L56" s="26"/>
      <c r="M56" s="26"/>
    </row>
    <row r="57" spans="1:13" s="28" customFormat="1">
      <c r="A57" s="26"/>
      <c r="B57" s="26"/>
      <c r="C57" s="26"/>
      <c r="K57" s="26"/>
      <c r="L57" s="26"/>
      <c r="M57" s="26"/>
    </row>
    <row r="58" spans="1:13" s="28" customFormat="1">
      <c r="A58" s="26"/>
      <c r="B58" s="26"/>
      <c r="C58" s="26"/>
      <c r="K58" s="26"/>
      <c r="L58" s="26"/>
      <c r="M58" s="26"/>
    </row>
    <row r="59" spans="1:13" s="28" customFormat="1">
      <c r="A59" s="26"/>
      <c r="B59" s="26"/>
      <c r="C59" s="26"/>
      <c r="K59" s="26"/>
      <c r="L59" s="26"/>
      <c r="M59" s="26"/>
    </row>
    <row r="60" spans="1:13" s="28" customFormat="1">
      <c r="A60" s="26"/>
      <c r="B60" s="26"/>
      <c r="C60" s="26"/>
      <c r="K60" s="26"/>
      <c r="L60" s="26"/>
      <c r="M60" s="26"/>
    </row>
    <row r="61" spans="1:13" s="28" customFormat="1">
      <c r="A61" s="26"/>
      <c r="B61" s="26"/>
      <c r="C61" s="26"/>
      <c r="K61" s="26"/>
      <c r="L61" s="26"/>
      <c r="M61" s="26"/>
    </row>
    <row r="62" spans="1:13" s="28" customFormat="1">
      <c r="A62" s="26"/>
      <c r="B62" s="26"/>
      <c r="C62" s="26"/>
      <c r="K62" s="26"/>
      <c r="L62" s="26"/>
      <c r="M62" s="26"/>
    </row>
    <row r="63" spans="1:13" s="28" customFormat="1">
      <c r="A63" s="26"/>
      <c r="B63" s="26"/>
      <c r="C63" s="26"/>
      <c r="K63" s="26"/>
      <c r="L63" s="26"/>
      <c r="M63" s="26"/>
    </row>
    <row r="64" spans="1:13" s="28" customFormat="1">
      <c r="A64" s="26"/>
      <c r="B64" s="26"/>
      <c r="C64" s="26"/>
      <c r="K64" s="26"/>
      <c r="L64" s="26"/>
      <c r="M64" s="26"/>
    </row>
    <row r="65" spans="1:13" s="28" customFormat="1">
      <c r="A65" s="26"/>
      <c r="B65" s="26"/>
      <c r="C65" s="26"/>
      <c r="K65" s="26"/>
      <c r="L65" s="26"/>
      <c r="M65" s="26"/>
    </row>
    <row r="66" spans="1:13" s="28" customFormat="1">
      <c r="A66" s="26"/>
      <c r="B66" s="26"/>
      <c r="C66" s="26"/>
      <c r="K66" s="26"/>
      <c r="L66" s="26"/>
      <c r="M66" s="26"/>
    </row>
    <row r="67" spans="1:13" s="28" customFormat="1">
      <c r="A67" s="26"/>
      <c r="B67" s="26"/>
      <c r="C67" s="26"/>
      <c r="K67" s="26"/>
      <c r="L67" s="26"/>
      <c r="M67" s="26"/>
    </row>
    <row r="68" spans="1:13" s="28" customFormat="1">
      <c r="A68" s="26"/>
      <c r="B68" s="26"/>
      <c r="C68" s="26"/>
      <c r="K68" s="26"/>
      <c r="L68" s="26"/>
      <c r="M68" s="26"/>
    </row>
    <row r="69" spans="1:13" s="28" customFormat="1">
      <c r="A69" s="26"/>
      <c r="B69" s="26"/>
      <c r="C69" s="26"/>
      <c r="K69" s="26"/>
      <c r="L69" s="26"/>
      <c r="M69" s="26"/>
    </row>
    <row r="70" spans="1:13" s="28" customFormat="1">
      <c r="A70" s="26"/>
      <c r="B70" s="26"/>
      <c r="C70" s="26"/>
      <c r="K70" s="26"/>
      <c r="L70" s="26"/>
      <c r="M70" s="26"/>
    </row>
    <row r="71" spans="1:13" s="28" customFormat="1">
      <c r="A71" s="26"/>
      <c r="B71" s="26"/>
      <c r="C71" s="26"/>
      <c r="K71" s="26"/>
      <c r="L71" s="26"/>
      <c r="M71" s="26"/>
    </row>
    <row r="72" spans="1:13" s="28" customFormat="1">
      <c r="A72" s="26"/>
      <c r="B72" s="26"/>
      <c r="C72" s="26"/>
      <c r="K72" s="26"/>
      <c r="L72" s="26"/>
      <c r="M72" s="26"/>
    </row>
    <row r="73" spans="1:13" s="28" customFormat="1">
      <c r="A73" s="26"/>
      <c r="B73" s="26"/>
      <c r="C73" s="26"/>
      <c r="K73" s="26"/>
      <c r="L73" s="26"/>
      <c r="M73" s="26"/>
    </row>
    <row r="74" spans="1:13" s="28" customFormat="1">
      <c r="A74" s="26"/>
      <c r="B74" s="26"/>
      <c r="C74" s="26"/>
      <c r="K74" s="26"/>
      <c r="L74" s="26"/>
      <c r="M74" s="26"/>
    </row>
    <row r="75" spans="1:13" s="28" customFormat="1">
      <c r="A75" s="26"/>
      <c r="B75" s="26"/>
      <c r="C75" s="26"/>
      <c r="K75" s="26"/>
      <c r="L75" s="26"/>
      <c r="M75" s="26"/>
    </row>
    <row r="76" spans="1:13" s="28" customFormat="1">
      <c r="A76" s="26"/>
      <c r="B76" s="26"/>
      <c r="C76" s="26"/>
      <c r="K76" s="26"/>
      <c r="L76" s="26"/>
      <c r="M76" s="26"/>
    </row>
    <row r="77" spans="1:13" s="28" customFormat="1">
      <c r="A77" s="26"/>
      <c r="B77" s="26"/>
      <c r="C77" s="26"/>
      <c r="K77" s="26"/>
      <c r="L77" s="26"/>
      <c r="M77" s="26"/>
    </row>
    <row r="78" spans="1:13" s="28" customFormat="1">
      <c r="A78" s="26"/>
      <c r="B78" s="26"/>
      <c r="C78" s="26"/>
      <c r="K78" s="26"/>
      <c r="L78" s="26"/>
      <c r="M78" s="26"/>
    </row>
    <row r="79" spans="1:13" s="28" customFormat="1">
      <c r="A79" s="26"/>
      <c r="B79" s="26"/>
      <c r="C79" s="26"/>
      <c r="K79" s="26"/>
      <c r="L79" s="26"/>
      <c r="M79" s="26"/>
    </row>
    <row r="80" spans="1:13" s="28" customFormat="1">
      <c r="A80" s="26"/>
      <c r="B80" s="26"/>
      <c r="C80" s="26"/>
      <c r="K80" s="26"/>
      <c r="L80" s="26"/>
      <c r="M80" s="26"/>
    </row>
    <row r="81" spans="1:13" s="28" customFormat="1">
      <c r="A81" s="26"/>
      <c r="B81" s="26"/>
      <c r="C81" s="26"/>
      <c r="K81" s="26"/>
      <c r="L81" s="26"/>
      <c r="M81" s="26"/>
    </row>
    <row r="82" spans="1:13" s="28" customFormat="1">
      <c r="A82" s="26"/>
      <c r="B82" s="26"/>
      <c r="C82" s="26"/>
      <c r="K82" s="26"/>
      <c r="L82" s="26"/>
      <c r="M82" s="26"/>
    </row>
    <row r="83" spans="1:13" s="28" customFormat="1">
      <c r="A83" s="26"/>
      <c r="B83" s="26"/>
      <c r="C83" s="26"/>
      <c r="K83" s="26"/>
      <c r="L83" s="26"/>
      <c r="M83" s="26"/>
    </row>
    <row r="84" spans="1:13" s="28" customFormat="1">
      <c r="A84" s="26"/>
      <c r="B84" s="26"/>
      <c r="C84" s="26"/>
      <c r="K84" s="26"/>
      <c r="L84" s="26"/>
      <c r="M84" s="26"/>
    </row>
    <row r="85" spans="1:13" s="28" customFormat="1">
      <c r="A85" s="26"/>
      <c r="B85" s="26"/>
      <c r="C85" s="26"/>
      <c r="K85" s="26"/>
      <c r="L85" s="26"/>
      <c r="M85" s="26"/>
    </row>
    <row r="86" spans="1:13" s="28" customFormat="1">
      <c r="A86" s="26"/>
      <c r="B86" s="26"/>
      <c r="C86" s="26"/>
      <c r="K86" s="26"/>
      <c r="L86" s="26"/>
      <c r="M86" s="26"/>
    </row>
    <row r="87" spans="1:13" s="28" customFormat="1">
      <c r="A87" s="26"/>
      <c r="B87" s="26"/>
      <c r="C87" s="26"/>
      <c r="K87" s="26"/>
      <c r="L87" s="26"/>
      <c r="M87" s="26"/>
    </row>
    <row r="88" spans="1:13" s="28" customFormat="1">
      <c r="A88" s="26"/>
      <c r="B88" s="26"/>
      <c r="C88" s="26"/>
      <c r="K88" s="26"/>
      <c r="L88" s="26"/>
      <c r="M88" s="26"/>
    </row>
    <row r="89" spans="1:13" s="28" customFormat="1">
      <c r="A89" s="26"/>
      <c r="B89" s="26"/>
      <c r="C89" s="26"/>
      <c r="K89" s="26"/>
      <c r="L89" s="26"/>
      <c r="M89" s="26"/>
    </row>
    <row r="90" spans="1:13" s="28" customFormat="1">
      <c r="A90" s="26"/>
      <c r="B90" s="26"/>
      <c r="C90" s="26"/>
      <c r="K90" s="26"/>
      <c r="L90" s="26"/>
      <c r="M90" s="26"/>
    </row>
    <row r="91" spans="1:13" s="28" customFormat="1">
      <c r="A91" s="26"/>
      <c r="B91" s="26"/>
      <c r="C91" s="26"/>
      <c r="K91" s="26"/>
      <c r="L91" s="26"/>
      <c r="M91" s="26"/>
    </row>
    <row r="92" spans="1:13" s="28" customFormat="1">
      <c r="A92" s="26"/>
      <c r="B92" s="26"/>
      <c r="C92" s="26"/>
      <c r="K92" s="26"/>
      <c r="L92" s="26"/>
      <c r="M92" s="26"/>
    </row>
    <row r="93" spans="1:13" s="28" customFormat="1">
      <c r="A93" s="26"/>
      <c r="B93" s="26"/>
      <c r="C93" s="26"/>
      <c r="K93" s="26"/>
      <c r="L93" s="26"/>
      <c r="M93" s="26"/>
    </row>
    <row r="94" spans="1:13" s="28" customFormat="1">
      <c r="A94" s="26"/>
      <c r="B94" s="26"/>
      <c r="C94" s="26"/>
      <c r="K94" s="26"/>
      <c r="L94" s="26"/>
      <c r="M94" s="26"/>
    </row>
    <row r="95" spans="1:13" s="28" customFormat="1">
      <c r="A95" s="26"/>
      <c r="B95" s="26"/>
      <c r="C95" s="26"/>
      <c r="K95" s="26"/>
      <c r="L95" s="26"/>
      <c r="M95" s="26"/>
    </row>
    <row r="96" spans="1:13" s="28" customFormat="1">
      <c r="A96" s="26"/>
      <c r="B96" s="26"/>
      <c r="C96" s="26"/>
      <c r="K96" s="26"/>
      <c r="L96" s="26"/>
      <c r="M96" s="26"/>
    </row>
    <row r="97" spans="1:13" s="28" customFormat="1">
      <c r="A97" s="26"/>
      <c r="B97" s="26"/>
      <c r="C97" s="26"/>
      <c r="K97" s="26"/>
      <c r="L97" s="26"/>
      <c r="M97" s="26"/>
    </row>
    <row r="98" spans="1:13" s="28" customFormat="1">
      <c r="A98" s="26"/>
      <c r="B98" s="26"/>
      <c r="C98" s="26"/>
      <c r="K98" s="26"/>
      <c r="L98" s="26"/>
      <c r="M98" s="26"/>
    </row>
    <row r="99" spans="1:13" s="28" customFormat="1">
      <c r="A99" s="26"/>
      <c r="B99" s="26"/>
      <c r="C99" s="26"/>
      <c r="K99" s="26"/>
      <c r="L99" s="26"/>
      <c r="M99" s="26"/>
    </row>
    <row r="100" spans="1:13" s="28" customFormat="1">
      <c r="A100" s="26"/>
      <c r="B100" s="26"/>
      <c r="C100" s="26"/>
      <c r="K100" s="26"/>
      <c r="L100" s="26"/>
      <c r="M100" s="26"/>
    </row>
    <row r="101" spans="1:13" s="28" customFormat="1">
      <c r="A101" s="26"/>
      <c r="B101" s="26"/>
      <c r="C101" s="26"/>
      <c r="K101" s="26"/>
      <c r="L101" s="26"/>
      <c r="M101" s="26"/>
    </row>
    <row r="102" spans="1:13" s="28" customFormat="1">
      <c r="A102" s="26"/>
      <c r="B102" s="26"/>
      <c r="C102" s="26"/>
      <c r="K102" s="26"/>
      <c r="L102" s="26"/>
      <c r="M102" s="26"/>
    </row>
    <row r="103" spans="1:13" s="28" customFormat="1">
      <c r="A103" s="26"/>
      <c r="B103" s="26"/>
      <c r="C103" s="26"/>
      <c r="K103" s="26"/>
      <c r="L103" s="26"/>
      <c r="M103" s="26"/>
    </row>
    <row r="104" spans="1:13" s="28" customFormat="1">
      <c r="A104" s="26"/>
      <c r="B104" s="26"/>
      <c r="C104" s="26"/>
      <c r="K104" s="26"/>
      <c r="L104" s="26"/>
      <c r="M104" s="26"/>
    </row>
    <row r="105" spans="1:13" s="28" customFormat="1">
      <c r="A105" s="26"/>
      <c r="B105" s="26"/>
      <c r="C105" s="26"/>
      <c r="K105" s="26"/>
      <c r="L105" s="26"/>
      <c r="M105" s="26"/>
    </row>
    <row r="106" spans="1:13" s="28" customFormat="1">
      <c r="A106" s="26"/>
      <c r="B106" s="26"/>
      <c r="C106" s="26"/>
      <c r="K106" s="26"/>
      <c r="L106" s="26"/>
      <c r="M106" s="26"/>
    </row>
    <row r="107" spans="1:13" s="28" customFormat="1">
      <c r="A107" s="26"/>
      <c r="B107" s="26"/>
      <c r="C107" s="26"/>
      <c r="K107" s="26"/>
      <c r="L107" s="26"/>
      <c r="M107" s="26"/>
    </row>
    <row r="108" spans="1:13" s="28" customFormat="1">
      <c r="A108" s="26"/>
      <c r="B108" s="26"/>
      <c r="C108" s="26"/>
      <c r="K108" s="26"/>
      <c r="L108" s="26"/>
      <c r="M108" s="26"/>
    </row>
    <row r="109" spans="1:13" s="28" customFormat="1">
      <c r="A109" s="26"/>
      <c r="B109" s="26"/>
      <c r="C109" s="26"/>
      <c r="K109" s="26"/>
      <c r="L109" s="26"/>
      <c r="M109" s="26"/>
    </row>
    <row r="110" spans="1:13" s="28" customFormat="1">
      <c r="A110" s="26"/>
      <c r="B110" s="26"/>
      <c r="C110" s="26"/>
      <c r="K110" s="26"/>
      <c r="L110" s="26"/>
      <c r="M110" s="26"/>
    </row>
    <row r="111" spans="1:13" s="28" customFormat="1">
      <c r="A111" s="26"/>
      <c r="B111" s="26"/>
      <c r="C111" s="26"/>
      <c r="K111" s="26"/>
      <c r="L111" s="26"/>
      <c r="M111" s="26"/>
    </row>
    <row r="112" spans="1:13" s="28" customFormat="1">
      <c r="A112" s="26"/>
      <c r="B112" s="26"/>
      <c r="C112" s="26"/>
      <c r="K112" s="26"/>
      <c r="L112" s="26"/>
      <c r="M112" s="26"/>
    </row>
    <row r="113" spans="1:13" s="28" customFormat="1">
      <c r="A113" s="26"/>
      <c r="B113" s="26"/>
      <c r="C113" s="26"/>
      <c r="K113" s="26"/>
      <c r="L113" s="26"/>
      <c r="M113" s="26"/>
    </row>
    <row r="114" spans="1:13" s="28" customFormat="1">
      <c r="A114" s="26"/>
      <c r="B114" s="26"/>
      <c r="C114" s="26"/>
      <c r="K114" s="26"/>
      <c r="L114" s="26"/>
      <c r="M114" s="26"/>
    </row>
    <row r="115" spans="1:13" s="28" customFormat="1">
      <c r="A115" s="26"/>
      <c r="B115" s="26"/>
      <c r="C115" s="26"/>
      <c r="K115" s="26"/>
      <c r="L115" s="26"/>
      <c r="M115" s="26"/>
    </row>
    <row r="116" spans="1:13" s="28" customFormat="1">
      <c r="A116" s="26"/>
      <c r="B116" s="26"/>
      <c r="C116" s="26"/>
      <c r="K116" s="26"/>
      <c r="L116" s="26"/>
      <c r="M116" s="26"/>
    </row>
    <row r="117" spans="1:13" s="28" customFormat="1">
      <c r="A117" s="26"/>
      <c r="B117" s="26"/>
      <c r="C117" s="26"/>
      <c r="K117" s="26"/>
      <c r="L117" s="26"/>
      <c r="M117" s="26"/>
    </row>
    <row r="118" spans="1:13" s="28" customFormat="1">
      <c r="A118" s="26"/>
      <c r="B118" s="26"/>
      <c r="C118" s="26"/>
      <c r="K118" s="26"/>
      <c r="L118" s="26"/>
      <c r="M118" s="26"/>
    </row>
  </sheetData>
  <mergeCells count="5">
    <mergeCell ref="B2:C4"/>
    <mergeCell ref="D3:H4"/>
    <mergeCell ref="D7:E7"/>
    <mergeCell ref="C9:C11"/>
    <mergeCell ref="C12:C15"/>
  </mergeCells>
  <pageMargins left="0.7" right="0.7" top="0.75" bottom="0.75" header="0.3" footer="0.3"/>
  <pageSetup scale="54"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H111"/>
  <sheetViews>
    <sheetView view="pageBreakPreview" zoomScale="60" zoomScaleNormal="85" workbookViewId="0">
      <selection activeCell="F10" sqref="F10"/>
    </sheetView>
  </sheetViews>
  <sheetFormatPr baseColWidth="10" defaultColWidth="11.42578125" defaultRowHeight="16.5"/>
  <cols>
    <col min="1" max="1" width="1.42578125" style="196" customWidth="1"/>
    <col min="2" max="2" width="6.7109375" style="225" customWidth="1"/>
    <col min="3" max="3" width="42" style="225" customWidth="1"/>
    <col min="4" max="4" width="5.42578125" style="233" customWidth="1"/>
    <col min="5" max="5" width="65.42578125" style="233" customWidth="1"/>
    <col min="6" max="6" width="44.7109375" style="233" customWidth="1"/>
    <col min="7" max="7" width="39.5703125" style="233" customWidth="1"/>
    <col min="8" max="8" width="28.28515625" style="233" customWidth="1"/>
    <col min="9" max="9" width="33.42578125" style="233" customWidth="1"/>
    <col min="10" max="10" width="29.7109375" style="233" customWidth="1"/>
    <col min="11" max="13" width="11.42578125" style="196"/>
    <col min="14" max="34" width="11.42578125" style="232"/>
    <col min="35" max="16384" width="11.42578125" style="233"/>
  </cols>
  <sheetData>
    <row r="1" spans="1:13" s="232" customFormat="1">
      <c r="A1" s="196"/>
      <c r="B1" s="196"/>
      <c r="C1" s="196"/>
      <c r="K1" s="196"/>
      <c r="L1" s="196"/>
      <c r="M1" s="196"/>
    </row>
    <row r="2" spans="1:13" s="232" customFormat="1" ht="14.45" customHeight="1">
      <c r="A2" s="196"/>
      <c r="B2" s="875"/>
      <c r="C2" s="875"/>
      <c r="D2" s="233"/>
      <c r="E2" s="234"/>
      <c r="F2" s="234"/>
      <c r="G2" s="234"/>
      <c r="H2" s="234"/>
      <c r="I2" s="234"/>
      <c r="J2" s="234"/>
      <c r="K2" s="196"/>
      <c r="L2" s="196"/>
      <c r="M2" s="196"/>
    </row>
    <row r="3" spans="1:13" s="232" customFormat="1" ht="55.5" customHeight="1">
      <c r="A3" s="196"/>
      <c r="B3" s="875"/>
      <c r="C3" s="875"/>
      <c r="D3" s="234"/>
      <c r="E3" s="876" t="s">
        <v>209</v>
      </c>
      <c r="F3" s="876"/>
      <c r="G3" s="876"/>
      <c r="H3" s="234"/>
      <c r="I3" s="234"/>
      <c r="J3" s="234"/>
      <c r="K3" s="196"/>
      <c r="L3" s="196"/>
      <c r="M3" s="196"/>
    </row>
    <row r="4" spans="1:13" s="232" customFormat="1" ht="30" customHeight="1">
      <c r="A4" s="196"/>
      <c r="B4" s="875"/>
      <c r="C4" s="875"/>
      <c r="D4" s="234"/>
      <c r="E4" s="234"/>
      <c r="F4" s="234"/>
      <c r="G4" s="234"/>
      <c r="H4" s="234"/>
      <c r="I4" s="234"/>
      <c r="J4" s="234"/>
      <c r="K4" s="196"/>
      <c r="L4" s="196"/>
      <c r="M4" s="196"/>
    </row>
    <row r="5" spans="1:13" s="232" customFormat="1" ht="17.25" thickBot="1">
      <c r="A5" s="196"/>
      <c r="B5" s="196"/>
      <c r="C5" s="196"/>
      <c r="K5" s="196"/>
      <c r="L5" s="196"/>
      <c r="M5" s="196"/>
    </row>
    <row r="6" spans="1:13" s="232" customFormat="1" ht="27" customHeight="1" thickBot="1">
      <c r="A6" s="196"/>
      <c r="B6" s="196"/>
      <c r="C6" s="224" t="s">
        <v>18</v>
      </c>
      <c r="D6" s="877" t="s">
        <v>210</v>
      </c>
      <c r="E6" s="877"/>
      <c r="F6" s="224" t="s">
        <v>70</v>
      </c>
      <c r="G6" s="224" t="s">
        <v>99</v>
      </c>
      <c r="H6" s="224" t="s">
        <v>19</v>
      </c>
      <c r="I6" s="224" t="s">
        <v>72</v>
      </c>
      <c r="K6" s="196"/>
      <c r="L6" s="196"/>
      <c r="M6" s="196"/>
    </row>
    <row r="7" spans="1:13" s="232" customFormat="1" ht="63" customHeight="1" thickBot="1">
      <c r="A7" s="196"/>
      <c r="B7" s="196"/>
      <c r="C7" s="238" t="s">
        <v>1215</v>
      </c>
      <c r="D7" s="76" t="s">
        <v>86</v>
      </c>
      <c r="E7" s="235" t="s">
        <v>1216</v>
      </c>
      <c r="F7" s="235" t="s">
        <v>390</v>
      </c>
      <c r="G7" s="235" t="s">
        <v>1217</v>
      </c>
      <c r="H7" s="63" t="s">
        <v>100</v>
      </c>
      <c r="I7" s="77" t="s">
        <v>1218</v>
      </c>
      <c r="K7" s="196"/>
      <c r="L7" s="196"/>
      <c r="M7" s="196"/>
    </row>
    <row r="8" spans="1:13" s="232" customFormat="1" ht="84.75" customHeight="1" thickBot="1">
      <c r="A8" s="196"/>
      <c r="B8" s="196"/>
      <c r="C8" s="271" t="s">
        <v>1219</v>
      </c>
      <c r="D8" s="103" t="s">
        <v>91</v>
      </c>
      <c r="E8" s="235" t="s">
        <v>1274</v>
      </c>
      <c r="F8" s="235" t="s">
        <v>1275</v>
      </c>
      <c r="G8" s="235" t="s">
        <v>1276</v>
      </c>
      <c r="H8" s="236" t="s">
        <v>1277</v>
      </c>
      <c r="I8" s="236" t="s">
        <v>1235</v>
      </c>
      <c r="K8" s="196"/>
      <c r="L8" s="196"/>
      <c r="M8" s="196"/>
    </row>
    <row r="9" spans="1:13" s="232" customFormat="1" ht="126" customHeight="1" thickBot="1">
      <c r="A9" s="196"/>
      <c r="B9" s="196"/>
      <c r="C9" s="878" t="s">
        <v>1220</v>
      </c>
      <c r="D9" s="121" t="s">
        <v>94</v>
      </c>
      <c r="E9" s="237" t="s">
        <v>1221</v>
      </c>
      <c r="F9" s="73" t="s">
        <v>321</v>
      </c>
      <c r="G9" s="73" t="s">
        <v>322</v>
      </c>
      <c r="H9" s="63" t="s">
        <v>102</v>
      </c>
      <c r="I9" s="77">
        <v>45275</v>
      </c>
      <c r="K9" s="196"/>
      <c r="L9" s="196"/>
      <c r="M9" s="196"/>
    </row>
    <row r="10" spans="1:13" s="232" customFormat="1" ht="38.25" customHeight="1" thickBot="1">
      <c r="A10" s="196"/>
      <c r="B10" s="196"/>
      <c r="C10" s="878"/>
      <c r="D10" s="121" t="s">
        <v>104</v>
      </c>
      <c r="E10" s="73" t="s">
        <v>323</v>
      </c>
      <c r="F10" s="73" t="s">
        <v>1381</v>
      </c>
      <c r="G10" s="73" t="s">
        <v>324</v>
      </c>
      <c r="H10" s="63" t="s">
        <v>101</v>
      </c>
      <c r="I10" s="77">
        <v>45275</v>
      </c>
      <c r="K10" s="196"/>
      <c r="L10" s="196"/>
      <c r="M10" s="196"/>
    </row>
    <row r="11" spans="1:13" s="232" customFormat="1" ht="76.5" customHeight="1" thickBot="1">
      <c r="A11" s="196"/>
      <c r="B11" s="196"/>
      <c r="C11" s="238" t="s">
        <v>1222</v>
      </c>
      <c r="D11" s="76" t="s">
        <v>105</v>
      </c>
      <c r="E11" s="73" t="s">
        <v>326</v>
      </c>
      <c r="F11" s="73" t="s">
        <v>106</v>
      </c>
      <c r="G11" s="73" t="s">
        <v>107</v>
      </c>
      <c r="H11" s="63" t="s">
        <v>212</v>
      </c>
      <c r="I11" s="77" t="s">
        <v>1223</v>
      </c>
      <c r="K11" s="196"/>
      <c r="L11" s="196"/>
      <c r="M11" s="196"/>
    </row>
    <row r="12" spans="1:13" s="232" customFormat="1">
      <c r="A12" s="196"/>
      <c r="B12" s="196"/>
      <c r="C12" s="196"/>
      <c r="K12" s="196"/>
      <c r="L12" s="196"/>
      <c r="M12" s="196"/>
    </row>
    <row r="13" spans="1:13" s="232" customFormat="1">
      <c r="A13" s="196"/>
      <c r="B13" s="196"/>
      <c r="C13" s="196"/>
      <c r="K13" s="196"/>
      <c r="L13" s="196"/>
      <c r="M13" s="196"/>
    </row>
    <row r="14" spans="1:13" s="232" customFormat="1">
      <c r="A14" s="196"/>
      <c r="B14" s="196"/>
      <c r="C14" s="196"/>
      <c r="K14" s="196"/>
      <c r="L14" s="196"/>
      <c r="M14" s="196"/>
    </row>
    <row r="15" spans="1:13" s="232" customFormat="1">
      <c r="A15" s="196"/>
      <c r="B15" s="196"/>
      <c r="C15" s="196" t="s">
        <v>5</v>
      </c>
      <c r="K15" s="196"/>
      <c r="L15" s="196"/>
      <c r="M15" s="196"/>
    </row>
    <row r="16" spans="1:13" s="232" customFormat="1">
      <c r="A16" s="196"/>
      <c r="B16" s="196"/>
      <c r="C16" s="196"/>
      <c r="K16" s="196"/>
      <c r="L16" s="196"/>
      <c r="M16" s="196"/>
    </row>
    <row r="17" spans="1:13" s="232" customFormat="1">
      <c r="A17" s="196"/>
      <c r="B17" s="196"/>
      <c r="C17" s="196"/>
      <c r="K17" s="196"/>
      <c r="L17" s="196"/>
      <c r="M17" s="196"/>
    </row>
    <row r="18" spans="1:13" s="232" customFormat="1">
      <c r="A18" s="196"/>
      <c r="B18" s="196"/>
      <c r="C18" s="196"/>
      <c r="K18" s="196"/>
      <c r="L18" s="196"/>
      <c r="M18" s="196"/>
    </row>
    <row r="19" spans="1:13" s="232" customFormat="1">
      <c r="A19" s="196"/>
      <c r="B19" s="196"/>
      <c r="C19" s="196"/>
      <c r="K19" s="196"/>
      <c r="L19" s="196"/>
      <c r="M19" s="196"/>
    </row>
    <row r="20" spans="1:13" s="232" customFormat="1">
      <c r="A20" s="196"/>
      <c r="B20" s="196"/>
      <c r="C20" s="196"/>
      <c r="K20" s="196"/>
      <c r="L20" s="196"/>
      <c r="M20" s="196"/>
    </row>
    <row r="21" spans="1:13" s="232" customFormat="1">
      <c r="A21" s="196"/>
      <c r="B21" s="196"/>
      <c r="C21" s="196"/>
      <c r="K21" s="196"/>
      <c r="L21" s="196"/>
      <c r="M21" s="196"/>
    </row>
    <row r="22" spans="1:13" s="232" customFormat="1">
      <c r="A22" s="196"/>
      <c r="B22" s="196"/>
      <c r="C22" s="196"/>
      <c r="K22" s="196"/>
      <c r="L22" s="196"/>
      <c r="M22" s="196"/>
    </row>
    <row r="23" spans="1:13" s="232" customFormat="1">
      <c r="A23" s="196"/>
      <c r="B23" s="196"/>
      <c r="C23" s="196"/>
      <c r="K23" s="196"/>
      <c r="L23" s="196"/>
      <c r="M23" s="196"/>
    </row>
    <row r="24" spans="1:13" s="232" customFormat="1">
      <c r="A24" s="196"/>
      <c r="B24" s="196"/>
      <c r="C24" s="196"/>
      <c r="K24" s="196"/>
      <c r="L24" s="196"/>
      <c r="M24" s="196"/>
    </row>
    <row r="25" spans="1:13" s="232" customFormat="1">
      <c r="A25" s="196"/>
      <c r="B25" s="196"/>
      <c r="C25" s="196"/>
      <c r="K25" s="196"/>
      <c r="L25" s="196"/>
      <c r="M25" s="196"/>
    </row>
    <row r="26" spans="1:13" s="232" customFormat="1">
      <c r="A26" s="196"/>
      <c r="B26" s="196"/>
      <c r="C26" s="196"/>
      <c r="K26" s="196"/>
      <c r="L26" s="196"/>
      <c r="M26" s="196"/>
    </row>
    <row r="27" spans="1:13" s="232" customFormat="1">
      <c r="A27" s="196"/>
      <c r="B27" s="196"/>
      <c r="C27" s="196"/>
      <c r="K27" s="196"/>
      <c r="L27" s="196"/>
      <c r="M27" s="196"/>
    </row>
    <row r="28" spans="1:13" s="232" customFormat="1">
      <c r="A28" s="196"/>
      <c r="B28" s="196"/>
      <c r="C28" s="196"/>
      <c r="K28" s="196"/>
      <c r="L28" s="196"/>
      <c r="M28" s="196"/>
    </row>
    <row r="29" spans="1:13" s="232" customFormat="1">
      <c r="A29" s="196"/>
      <c r="B29" s="196"/>
      <c r="C29" s="196"/>
      <c r="K29" s="196"/>
      <c r="L29" s="196"/>
      <c r="M29" s="196"/>
    </row>
    <row r="30" spans="1:13" s="232" customFormat="1">
      <c r="A30" s="196"/>
      <c r="B30" s="196"/>
      <c r="C30" s="196"/>
      <c r="K30" s="196"/>
      <c r="L30" s="196"/>
      <c r="M30" s="196"/>
    </row>
    <row r="31" spans="1:13" s="232" customFormat="1">
      <c r="A31" s="196"/>
      <c r="B31" s="196"/>
      <c r="C31" s="196"/>
      <c r="K31" s="196"/>
      <c r="L31" s="196"/>
      <c r="M31" s="196"/>
    </row>
    <row r="32" spans="1:13" s="232" customFormat="1">
      <c r="A32" s="196"/>
      <c r="B32" s="196"/>
      <c r="C32" s="196"/>
      <c r="K32" s="196"/>
      <c r="L32" s="196"/>
      <c r="M32" s="196"/>
    </row>
    <row r="33" spans="1:13" s="232" customFormat="1">
      <c r="A33" s="196"/>
      <c r="B33" s="196"/>
      <c r="C33" s="196"/>
      <c r="K33" s="196"/>
      <c r="L33" s="196"/>
      <c r="M33" s="196"/>
    </row>
    <row r="34" spans="1:13" s="232" customFormat="1">
      <c r="A34" s="196"/>
      <c r="B34" s="196"/>
      <c r="C34" s="196"/>
      <c r="K34" s="196"/>
      <c r="L34" s="196"/>
      <c r="M34" s="196"/>
    </row>
    <row r="35" spans="1:13" s="232" customFormat="1">
      <c r="A35" s="196"/>
      <c r="B35" s="196"/>
      <c r="C35" s="196"/>
      <c r="K35" s="196"/>
      <c r="L35" s="196"/>
      <c r="M35" s="196"/>
    </row>
    <row r="36" spans="1:13" s="232" customFormat="1">
      <c r="A36" s="196"/>
      <c r="B36" s="196"/>
      <c r="C36" s="196"/>
      <c r="K36" s="196"/>
      <c r="L36" s="196"/>
      <c r="M36" s="196"/>
    </row>
    <row r="37" spans="1:13" s="232" customFormat="1">
      <c r="A37" s="196"/>
      <c r="B37" s="196"/>
      <c r="C37" s="196"/>
      <c r="K37" s="196"/>
      <c r="L37" s="196"/>
      <c r="M37" s="196"/>
    </row>
    <row r="38" spans="1:13" s="232" customFormat="1">
      <c r="A38" s="196"/>
      <c r="B38" s="196"/>
      <c r="C38" s="196"/>
      <c r="K38" s="196"/>
      <c r="L38" s="196"/>
      <c r="M38" s="196"/>
    </row>
    <row r="39" spans="1:13" s="232" customFormat="1">
      <c r="A39" s="196"/>
      <c r="B39" s="196"/>
      <c r="C39" s="196"/>
      <c r="K39" s="196"/>
      <c r="L39" s="196"/>
      <c r="M39" s="196"/>
    </row>
    <row r="40" spans="1:13" s="232" customFormat="1">
      <c r="A40" s="196"/>
      <c r="B40" s="196"/>
      <c r="C40" s="196"/>
      <c r="K40" s="196"/>
      <c r="L40" s="196"/>
      <c r="M40" s="196"/>
    </row>
    <row r="41" spans="1:13" s="232" customFormat="1">
      <c r="A41" s="196"/>
      <c r="B41" s="196"/>
      <c r="C41" s="196"/>
      <c r="K41" s="196"/>
      <c r="L41" s="196"/>
      <c r="M41" s="196"/>
    </row>
    <row r="42" spans="1:13" s="232" customFormat="1">
      <c r="A42" s="196"/>
      <c r="B42" s="196"/>
      <c r="C42" s="196"/>
      <c r="K42" s="196"/>
      <c r="L42" s="196"/>
      <c r="M42" s="196"/>
    </row>
    <row r="43" spans="1:13" s="232" customFormat="1">
      <c r="A43" s="196"/>
      <c r="B43" s="196"/>
      <c r="C43" s="196"/>
      <c r="K43" s="196"/>
      <c r="L43" s="196"/>
      <c r="M43" s="196"/>
    </row>
    <row r="44" spans="1:13" s="232" customFormat="1">
      <c r="A44" s="196"/>
      <c r="B44" s="196"/>
      <c r="C44" s="196"/>
      <c r="K44" s="196"/>
      <c r="L44" s="196"/>
      <c r="M44" s="196"/>
    </row>
    <row r="45" spans="1:13" s="232" customFormat="1">
      <c r="A45" s="196"/>
      <c r="B45" s="196"/>
      <c r="C45" s="196"/>
      <c r="K45" s="196"/>
      <c r="L45" s="196"/>
      <c r="M45" s="196"/>
    </row>
    <row r="46" spans="1:13" s="232" customFormat="1">
      <c r="A46" s="196"/>
      <c r="B46" s="196"/>
      <c r="C46" s="196"/>
      <c r="K46" s="196"/>
      <c r="L46" s="196"/>
      <c r="M46" s="196"/>
    </row>
    <row r="47" spans="1:13" s="232" customFormat="1">
      <c r="A47" s="196"/>
      <c r="B47" s="196"/>
      <c r="C47" s="196"/>
      <c r="K47" s="196"/>
      <c r="L47" s="196"/>
      <c r="M47" s="196"/>
    </row>
    <row r="48" spans="1:13" s="232" customFormat="1">
      <c r="A48" s="196"/>
      <c r="B48" s="196"/>
      <c r="C48" s="196"/>
      <c r="K48" s="196"/>
      <c r="L48" s="196"/>
      <c r="M48" s="196"/>
    </row>
    <row r="49" spans="1:13" s="232" customFormat="1">
      <c r="A49" s="196"/>
      <c r="B49" s="196"/>
      <c r="C49" s="196"/>
      <c r="K49" s="196"/>
      <c r="L49" s="196"/>
      <c r="M49" s="196"/>
    </row>
    <row r="50" spans="1:13" s="232" customFormat="1">
      <c r="A50" s="196"/>
      <c r="B50" s="196"/>
      <c r="C50" s="196"/>
      <c r="K50" s="196"/>
      <c r="L50" s="196"/>
      <c r="M50" s="196"/>
    </row>
    <row r="51" spans="1:13" s="232" customFormat="1">
      <c r="A51" s="196"/>
      <c r="B51" s="196"/>
      <c r="C51" s="196"/>
      <c r="K51" s="196"/>
      <c r="L51" s="196"/>
      <c r="M51" s="196"/>
    </row>
    <row r="52" spans="1:13" s="232" customFormat="1">
      <c r="A52" s="196"/>
      <c r="B52" s="196"/>
      <c r="C52" s="196"/>
      <c r="K52" s="196"/>
      <c r="L52" s="196"/>
      <c r="M52" s="196"/>
    </row>
    <row r="53" spans="1:13" s="232" customFormat="1">
      <c r="A53" s="196"/>
      <c r="B53" s="196"/>
      <c r="C53" s="196"/>
      <c r="K53" s="196"/>
      <c r="L53" s="196"/>
      <c r="M53" s="196"/>
    </row>
    <row r="54" spans="1:13" s="232" customFormat="1">
      <c r="A54" s="196"/>
      <c r="B54" s="196"/>
      <c r="C54" s="196"/>
      <c r="K54" s="196"/>
      <c r="L54" s="196"/>
      <c r="M54" s="196"/>
    </row>
    <row r="55" spans="1:13" s="232" customFormat="1">
      <c r="A55" s="196"/>
      <c r="B55" s="196"/>
      <c r="C55" s="196"/>
      <c r="K55" s="196"/>
      <c r="L55" s="196"/>
      <c r="M55" s="196"/>
    </row>
    <row r="56" spans="1:13" s="232" customFormat="1">
      <c r="A56" s="196"/>
      <c r="B56" s="196"/>
      <c r="C56" s="196"/>
      <c r="K56" s="196"/>
      <c r="L56" s="196"/>
      <c r="M56" s="196"/>
    </row>
    <row r="57" spans="1:13" s="232" customFormat="1">
      <c r="A57" s="196"/>
      <c r="B57" s="196"/>
      <c r="C57" s="196"/>
      <c r="K57" s="196"/>
      <c r="L57" s="196"/>
      <c r="M57" s="196"/>
    </row>
    <row r="58" spans="1:13" s="232" customFormat="1">
      <c r="A58" s="196"/>
      <c r="B58" s="196"/>
      <c r="C58" s="196"/>
      <c r="K58" s="196"/>
      <c r="L58" s="196"/>
      <c r="M58" s="196"/>
    </row>
    <row r="59" spans="1:13" s="232" customFormat="1">
      <c r="A59" s="196"/>
      <c r="B59" s="196"/>
      <c r="C59" s="196"/>
      <c r="K59" s="196"/>
      <c r="L59" s="196"/>
      <c r="M59" s="196"/>
    </row>
    <row r="60" spans="1:13" s="232" customFormat="1">
      <c r="A60" s="196"/>
      <c r="B60" s="196"/>
      <c r="C60" s="196"/>
      <c r="K60" s="196"/>
      <c r="L60" s="196"/>
      <c r="M60" s="196"/>
    </row>
    <row r="61" spans="1:13" s="232" customFormat="1">
      <c r="A61" s="196"/>
      <c r="B61" s="196"/>
      <c r="C61" s="196"/>
      <c r="K61" s="196"/>
      <c r="L61" s="196"/>
      <c r="M61" s="196"/>
    </row>
    <row r="62" spans="1:13" s="232" customFormat="1">
      <c r="A62" s="196"/>
      <c r="B62" s="196"/>
      <c r="C62" s="196"/>
      <c r="K62" s="196"/>
      <c r="L62" s="196"/>
      <c r="M62" s="196"/>
    </row>
    <row r="63" spans="1:13" s="232" customFormat="1">
      <c r="A63" s="196"/>
      <c r="B63" s="196"/>
      <c r="C63" s="196"/>
      <c r="K63" s="196"/>
      <c r="L63" s="196"/>
      <c r="M63" s="196"/>
    </row>
    <row r="64" spans="1:13" s="232" customFormat="1">
      <c r="A64" s="196"/>
      <c r="B64" s="196"/>
      <c r="C64" s="196"/>
      <c r="K64" s="196"/>
      <c r="L64" s="196"/>
      <c r="M64" s="196"/>
    </row>
    <row r="65" spans="1:13" s="232" customFormat="1">
      <c r="A65" s="196"/>
      <c r="B65" s="196"/>
      <c r="C65" s="196"/>
      <c r="K65" s="196"/>
      <c r="L65" s="196"/>
      <c r="M65" s="196"/>
    </row>
    <row r="66" spans="1:13" s="232" customFormat="1">
      <c r="A66" s="196"/>
      <c r="B66" s="196"/>
      <c r="C66" s="196"/>
      <c r="K66" s="196"/>
      <c r="L66" s="196"/>
      <c r="M66" s="196"/>
    </row>
    <row r="67" spans="1:13" s="232" customFormat="1">
      <c r="A67" s="196"/>
      <c r="B67" s="196"/>
      <c r="C67" s="196"/>
      <c r="K67" s="196"/>
      <c r="L67" s="196"/>
      <c r="M67" s="196"/>
    </row>
    <row r="68" spans="1:13" s="232" customFormat="1">
      <c r="A68" s="196"/>
      <c r="B68" s="196"/>
      <c r="C68" s="196"/>
      <c r="K68" s="196"/>
      <c r="L68" s="196"/>
      <c r="M68" s="196"/>
    </row>
    <row r="69" spans="1:13" s="232" customFormat="1">
      <c r="A69" s="196"/>
      <c r="B69" s="196"/>
      <c r="C69" s="196"/>
      <c r="K69" s="196"/>
      <c r="L69" s="196"/>
      <c r="M69" s="196"/>
    </row>
    <row r="70" spans="1:13" s="232" customFormat="1">
      <c r="A70" s="196"/>
      <c r="B70" s="196"/>
      <c r="C70" s="196"/>
      <c r="K70" s="196"/>
      <c r="L70" s="196"/>
      <c r="M70" s="196"/>
    </row>
    <row r="71" spans="1:13" s="232" customFormat="1">
      <c r="A71" s="196"/>
      <c r="B71" s="196"/>
      <c r="C71" s="196"/>
      <c r="K71" s="196"/>
      <c r="L71" s="196"/>
      <c r="M71" s="196"/>
    </row>
    <row r="72" spans="1:13" s="232" customFormat="1">
      <c r="A72" s="196"/>
      <c r="B72" s="196"/>
      <c r="C72" s="196"/>
      <c r="K72" s="196"/>
      <c r="L72" s="196"/>
      <c r="M72" s="196"/>
    </row>
    <row r="73" spans="1:13" s="232" customFormat="1">
      <c r="A73" s="196"/>
      <c r="B73" s="196"/>
      <c r="C73" s="196"/>
      <c r="K73" s="196"/>
      <c r="L73" s="196"/>
      <c r="M73" s="196"/>
    </row>
    <row r="74" spans="1:13" s="232" customFormat="1">
      <c r="A74" s="196"/>
      <c r="B74" s="196"/>
      <c r="C74" s="196"/>
      <c r="K74" s="196"/>
      <c r="L74" s="196"/>
      <c r="M74" s="196"/>
    </row>
    <row r="75" spans="1:13" s="232" customFormat="1">
      <c r="A75" s="196"/>
      <c r="B75" s="196"/>
      <c r="C75" s="196"/>
      <c r="K75" s="196"/>
      <c r="L75" s="196"/>
      <c r="M75" s="196"/>
    </row>
    <row r="76" spans="1:13" s="232" customFormat="1">
      <c r="A76" s="196"/>
      <c r="B76" s="196"/>
      <c r="C76" s="196"/>
      <c r="K76" s="196"/>
      <c r="L76" s="196"/>
      <c r="M76" s="196"/>
    </row>
    <row r="77" spans="1:13" s="232" customFormat="1">
      <c r="A77" s="196"/>
      <c r="B77" s="196"/>
      <c r="C77" s="196"/>
      <c r="K77" s="196"/>
      <c r="L77" s="196"/>
      <c r="M77" s="196"/>
    </row>
    <row r="78" spans="1:13" s="232" customFormat="1">
      <c r="A78" s="196"/>
      <c r="B78" s="196"/>
      <c r="C78" s="196"/>
      <c r="K78" s="196"/>
      <c r="L78" s="196"/>
      <c r="M78" s="196"/>
    </row>
    <row r="79" spans="1:13" s="232" customFormat="1">
      <c r="A79" s="196"/>
      <c r="B79" s="196"/>
      <c r="C79" s="196"/>
      <c r="K79" s="196"/>
      <c r="L79" s="196"/>
      <c r="M79" s="196"/>
    </row>
    <row r="80" spans="1:13" s="232" customFormat="1">
      <c r="A80" s="196"/>
      <c r="B80" s="196"/>
      <c r="C80" s="196"/>
      <c r="K80" s="196"/>
      <c r="L80" s="196"/>
      <c r="M80" s="196"/>
    </row>
    <row r="81" spans="1:13" s="232" customFormat="1">
      <c r="A81" s="196"/>
      <c r="B81" s="196"/>
      <c r="C81" s="196"/>
      <c r="K81" s="196"/>
      <c r="L81" s="196"/>
      <c r="M81" s="196"/>
    </row>
    <row r="82" spans="1:13" s="232" customFormat="1">
      <c r="A82" s="196"/>
      <c r="B82" s="196"/>
      <c r="C82" s="196"/>
      <c r="K82" s="196"/>
      <c r="L82" s="196"/>
      <c r="M82" s="196"/>
    </row>
    <row r="83" spans="1:13" s="232" customFormat="1">
      <c r="A83" s="196"/>
      <c r="B83" s="196"/>
      <c r="C83" s="196"/>
      <c r="K83" s="196"/>
      <c r="L83" s="196"/>
      <c r="M83" s="196"/>
    </row>
    <row r="84" spans="1:13" s="232" customFormat="1">
      <c r="A84" s="196"/>
      <c r="B84" s="196"/>
      <c r="C84" s="196"/>
      <c r="K84" s="196"/>
      <c r="L84" s="196"/>
      <c r="M84" s="196"/>
    </row>
    <row r="85" spans="1:13" s="232" customFormat="1">
      <c r="A85" s="196"/>
      <c r="B85" s="196"/>
      <c r="C85" s="196"/>
      <c r="K85" s="196"/>
      <c r="L85" s="196"/>
      <c r="M85" s="196"/>
    </row>
    <row r="86" spans="1:13" s="232" customFormat="1">
      <c r="A86" s="196"/>
      <c r="B86" s="196"/>
      <c r="C86" s="196"/>
      <c r="K86" s="196"/>
      <c r="L86" s="196"/>
      <c r="M86" s="196"/>
    </row>
    <row r="87" spans="1:13" s="232" customFormat="1">
      <c r="A87" s="196"/>
      <c r="B87" s="196"/>
      <c r="C87" s="196"/>
      <c r="K87" s="196"/>
      <c r="L87" s="196"/>
      <c r="M87" s="196"/>
    </row>
    <row r="88" spans="1:13" s="232" customFormat="1">
      <c r="A88" s="196"/>
      <c r="B88" s="196"/>
      <c r="C88" s="196"/>
      <c r="K88" s="196"/>
      <c r="L88" s="196"/>
      <c r="M88" s="196"/>
    </row>
    <row r="89" spans="1:13" s="232" customFormat="1">
      <c r="A89" s="196"/>
      <c r="B89" s="196"/>
      <c r="C89" s="196"/>
      <c r="K89" s="196"/>
      <c r="L89" s="196"/>
      <c r="M89" s="196"/>
    </row>
    <row r="90" spans="1:13" s="232" customFormat="1">
      <c r="A90" s="196"/>
      <c r="B90" s="196"/>
      <c r="C90" s="196"/>
      <c r="K90" s="196"/>
      <c r="L90" s="196"/>
      <c r="M90" s="196"/>
    </row>
    <row r="91" spans="1:13" s="232" customFormat="1">
      <c r="A91" s="196"/>
      <c r="B91" s="196"/>
      <c r="C91" s="196"/>
      <c r="K91" s="196"/>
      <c r="L91" s="196"/>
      <c r="M91" s="196"/>
    </row>
    <row r="92" spans="1:13" s="232" customFormat="1">
      <c r="A92" s="196"/>
      <c r="B92" s="196"/>
      <c r="C92" s="196"/>
      <c r="K92" s="196"/>
      <c r="L92" s="196"/>
      <c r="M92" s="196"/>
    </row>
    <row r="93" spans="1:13" s="232" customFormat="1">
      <c r="A93" s="196"/>
      <c r="B93" s="196"/>
      <c r="C93" s="196"/>
      <c r="K93" s="196"/>
      <c r="L93" s="196"/>
      <c r="M93" s="196"/>
    </row>
    <row r="94" spans="1:13" s="232" customFormat="1">
      <c r="A94" s="196"/>
      <c r="B94" s="196"/>
      <c r="C94" s="196"/>
      <c r="K94" s="196"/>
      <c r="L94" s="196"/>
      <c r="M94" s="196"/>
    </row>
    <row r="95" spans="1:13" s="232" customFormat="1">
      <c r="A95" s="196"/>
      <c r="B95" s="196"/>
      <c r="C95" s="196"/>
      <c r="K95" s="196"/>
      <c r="L95" s="196"/>
      <c r="M95" s="196"/>
    </row>
    <row r="96" spans="1:13" s="232" customFormat="1">
      <c r="A96" s="196"/>
      <c r="B96" s="196"/>
      <c r="C96" s="196"/>
      <c r="K96" s="196"/>
      <c r="L96" s="196"/>
      <c r="M96" s="196"/>
    </row>
    <row r="97" spans="1:13" s="232" customFormat="1">
      <c r="A97" s="196"/>
      <c r="B97" s="196"/>
      <c r="C97" s="196"/>
      <c r="K97" s="196"/>
      <c r="L97" s="196"/>
      <c r="M97" s="196"/>
    </row>
    <row r="98" spans="1:13" s="232" customFormat="1">
      <c r="A98" s="196"/>
      <c r="B98" s="196"/>
      <c r="C98" s="196"/>
      <c r="K98" s="196"/>
      <c r="L98" s="196"/>
      <c r="M98" s="196"/>
    </row>
    <row r="99" spans="1:13" s="232" customFormat="1">
      <c r="A99" s="196"/>
      <c r="B99" s="196"/>
      <c r="C99" s="196"/>
      <c r="K99" s="196"/>
      <c r="L99" s="196"/>
      <c r="M99" s="196"/>
    </row>
    <row r="100" spans="1:13" s="232" customFormat="1">
      <c r="A100" s="196"/>
      <c r="B100" s="196"/>
      <c r="C100" s="196"/>
      <c r="K100" s="196"/>
      <c r="L100" s="196"/>
      <c r="M100" s="196"/>
    </row>
    <row r="101" spans="1:13" s="232" customFormat="1">
      <c r="A101" s="196"/>
      <c r="B101" s="196"/>
      <c r="C101" s="196"/>
      <c r="K101" s="196"/>
      <c r="L101" s="196"/>
      <c r="M101" s="196"/>
    </row>
    <row r="102" spans="1:13" s="232" customFormat="1">
      <c r="A102" s="196"/>
      <c r="B102" s="196"/>
      <c r="C102" s="196"/>
      <c r="K102" s="196"/>
      <c r="L102" s="196"/>
      <c r="M102" s="196"/>
    </row>
    <row r="103" spans="1:13" s="232" customFormat="1">
      <c r="A103" s="196"/>
      <c r="B103" s="196"/>
      <c r="C103" s="196"/>
      <c r="K103" s="196"/>
      <c r="L103" s="196"/>
      <c r="M103" s="196"/>
    </row>
    <row r="104" spans="1:13" s="232" customFormat="1">
      <c r="A104" s="196"/>
      <c r="B104" s="196"/>
      <c r="C104" s="196"/>
      <c r="K104" s="196"/>
      <c r="L104" s="196"/>
      <c r="M104" s="196"/>
    </row>
    <row r="105" spans="1:13" s="232" customFormat="1">
      <c r="A105" s="196"/>
      <c r="B105" s="196"/>
      <c r="C105" s="196"/>
      <c r="K105" s="196"/>
      <c r="L105" s="196"/>
      <c r="M105" s="196"/>
    </row>
    <row r="106" spans="1:13" s="232" customFormat="1">
      <c r="A106" s="196"/>
      <c r="B106" s="196"/>
      <c r="C106" s="196"/>
      <c r="K106" s="196"/>
      <c r="L106" s="196"/>
      <c r="M106" s="196"/>
    </row>
    <row r="107" spans="1:13" s="232" customFormat="1">
      <c r="A107" s="196"/>
      <c r="B107" s="196"/>
      <c r="C107" s="196"/>
      <c r="K107" s="196"/>
      <c r="L107" s="196"/>
      <c r="M107" s="196"/>
    </row>
    <row r="108" spans="1:13" s="232" customFormat="1">
      <c r="A108" s="196"/>
      <c r="B108" s="196"/>
      <c r="C108" s="196"/>
      <c r="K108" s="196"/>
      <c r="L108" s="196"/>
      <c r="M108" s="196"/>
    </row>
    <row r="109" spans="1:13" s="232" customFormat="1">
      <c r="A109" s="196"/>
      <c r="B109" s="196"/>
      <c r="C109" s="196"/>
      <c r="K109" s="196"/>
      <c r="L109" s="196"/>
      <c r="M109" s="196"/>
    </row>
    <row r="110" spans="1:13" s="232" customFormat="1">
      <c r="A110" s="196"/>
      <c r="B110" s="196"/>
      <c r="C110" s="196"/>
      <c r="K110" s="196"/>
      <c r="L110" s="196"/>
      <c r="M110" s="196"/>
    </row>
    <row r="111" spans="1:13" s="232" customFormat="1">
      <c r="A111" s="196"/>
      <c r="B111" s="196"/>
      <c r="C111" s="196"/>
      <c r="K111" s="196"/>
      <c r="L111" s="196"/>
      <c r="M111" s="196"/>
    </row>
  </sheetData>
  <mergeCells count="4">
    <mergeCell ref="B2:C4"/>
    <mergeCell ref="E3:G3"/>
    <mergeCell ref="D6:E6"/>
    <mergeCell ref="C9:C10"/>
  </mergeCells>
  <pageMargins left="0.7" right="0.7" top="0.75" bottom="0.75" header="0.3" footer="0.3"/>
  <pageSetup paperSize="9" scale="49" orientation="landscape"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U33"/>
  <sheetViews>
    <sheetView showGridLines="0" view="pageBreakPreview" zoomScale="60" zoomScaleNormal="70" workbookViewId="0">
      <selection activeCell="G7" sqref="G7:G9"/>
    </sheetView>
  </sheetViews>
  <sheetFormatPr baseColWidth="10" defaultColWidth="11.42578125" defaultRowHeight="13.5"/>
  <cols>
    <col min="1" max="1" width="9.85546875" style="163" customWidth="1"/>
    <col min="2" max="2" width="33.140625" style="163" customWidth="1"/>
    <col min="3" max="3" width="30.5703125" style="163" customWidth="1"/>
    <col min="4" max="4" width="24" style="163" customWidth="1"/>
    <col min="5" max="5" width="18.5703125" style="9" customWidth="1"/>
    <col min="6" max="6" width="18.42578125" style="8" customWidth="1"/>
    <col min="7" max="7" width="42.28515625" style="164" customWidth="1"/>
    <col min="8" max="8" width="19.5703125" style="8" customWidth="1"/>
    <col min="9" max="9" width="18.85546875" style="9" customWidth="1"/>
    <col min="10" max="10" width="20.42578125" style="9" customWidth="1"/>
    <col min="11" max="11" width="13" style="9" customWidth="1"/>
    <col min="12" max="13" width="47.28515625" style="163" customWidth="1"/>
    <col min="14" max="14" width="15.5703125" style="163" customWidth="1"/>
    <col min="15" max="15" width="17.140625" style="163" hidden="1" customWidth="1"/>
    <col min="16" max="16" width="15" style="9" customWidth="1"/>
    <col min="17" max="17" width="19.7109375" style="9" customWidth="1"/>
    <col min="18" max="18" width="13.85546875" style="9" customWidth="1"/>
    <col min="19" max="19" width="46" style="9" customWidth="1"/>
    <col min="20" max="20" width="29.85546875" style="9" customWidth="1"/>
    <col min="21" max="21" width="15.28515625" style="163" customWidth="1"/>
    <col min="22" max="16357" width="11.42578125" style="163"/>
    <col min="16358" max="16384" width="9.7109375" style="163" customWidth="1"/>
  </cols>
  <sheetData>
    <row r="2" spans="2:21" ht="27" customHeight="1">
      <c r="B2" s="162"/>
      <c r="C2" s="884" t="s">
        <v>1224</v>
      </c>
      <c r="D2" s="884"/>
      <c r="E2" s="884"/>
      <c r="F2" s="884"/>
      <c r="G2" s="884"/>
      <c r="H2" s="884"/>
      <c r="I2" s="884"/>
      <c r="J2" s="884"/>
      <c r="K2" s="884"/>
      <c r="L2" s="884"/>
      <c r="M2" s="884"/>
      <c r="N2" s="884"/>
      <c r="O2" s="884"/>
      <c r="P2" s="884"/>
      <c r="Q2" s="884"/>
      <c r="R2" s="884"/>
      <c r="S2" s="884"/>
      <c r="T2" s="884"/>
      <c r="U2" s="884"/>
    </row>
    <row r="3" spans="2:21" ht="30.75" customHeight="1">
      <c r="B3" s="162"/>
      <c r="C3" s="884"/>
      <c r="D3" s="884"/>
      <c r="E3" s="884"/>
      <c r="F3" s="884"/>
      <c r="G3" s="884"/>
      <c r="H3" s="884"/>
      <c r="I3" s="884"/>
      <c r="J3" s="884"/>
      <c r="K3" s="884"/>
      <c r="L3" s="884"/>
      <c r="M3" s="884"/>
      <c r="N3" s="884"/>
      <c r="O3" s="884"/>
      <c r="P3" s="884"/>
      <c r="Q3" s="884"/>
      <c r="R3" s="884"/>
      <c r="S3" s="884"/>
      <c r="T3" s="884"/>
      <c r="U3" s="884"/>
    </row>
    <row r="4" spans="2:21" ht="62.25" customHeight="1"/>
    <row r="5" spans="2:21" ht="43.5" customHeight="1">
      <c r="B5" s="885" t="s">
        <v>299</v>
      </c>
      <c r="C5" s="886"/>
      <c r="D5" s="886"/>
      <c r="E5" s="886"/>
      <c r="F5" s="886"/>
      <c r="G5" s="886"/>
      <c r="H5" s="886"/>
      <c r="I5" s="886"/>
      <c r="J5" s="887"/>
      <c r="K5" s="888" t="s">
        <v>300</v>
      </c>
      <c r="L5" s="888"/>
      <c r="M5" s="888"/>
      <c r="N5" s="888"/>
      <c r="O5" s="888"/>
      <c r="P5" s="888"/>
      <c r="Q5" s="889" t="s">
        <v>301</v>
      </c>
      <c r="R5" s="889"/>
      <c r="S5" s="885" t="s">
        <v>302</v>
      </c>
      <c r="T5" s="886"/>
      <c r="U5" s="887"/>
    </row>
    <row r="6" spans="2:21" ht="97.5" customHeight="1">
      <c r="B6" s="181" t="s">
        <v>233</v>
      </c>
      <c r="C6" s="181" t="s">
        <v>277</v>
      </c>
      <c r="D6" s="181" t="s">
        <v>71</v>
      </c>
      <c r="E6" s="181" t="s">
        <v>278</v>
      </c>
      <c r="F6" s="181" t="s">
        <v>279</v>
      </c>
      <c r="G6" s="181" t="s">
        <v>280</v>
      </c>
      <c r="H6" s="181" t="s">
        <v>213</v>
      </c>
      <c r="I6" s="181" t="s">
        <v>132</v>
      </c>
      <c r="J6" s="181" t="s">
        <v>281</v>
      </c>
      <c r="K6" s="181" t="s">
        <v>282</v>
      </c>
      <c r="L6" s="181" t="s">
        <v>233</v>
      </c>
      <c r="M6" s="181" t="s">
        <v>277</v>
      </c>
      <c r="N6" s="181" t="s">
        <v>231</v>
      </c>
      <c r="O6" s="181" t="s">
        <v>283</v>
      </c>
      <c r="P6" s="181" t="s">
        <v>284</v>
      </c>
      <c r="Q6" s="181" t="s">
        <v>285</v>
      </c>
      <c r="R6" s="181" t="s">
        <v>286</v>
      </c>
      <c r="S6" s="181" t="s">
        <v>233</v>
      </c>
      <c r="T6" s="181" t="s">
        <v>71</v>
      </c>
      <c r="U6" s="181" t="s">
        <v>287</v>
      </c>
    </row>
    <row r="7" spans="2:21" ht="100.5" customHeight="1">
      <c r="B7" s="879" t="s">
        <v>1071</v>
      </c>
      <c r="C7" s="879" t="s">
        <v>1070</v>
      </c>
      <c r="D7" s="881" t="s">
        <v>1072</v>
      </c>
      <c r="E7" s="881" t="s">
        <v>1074</v>
      </c>
      <c r="F7" s="881" t="s">
        <v>1073</v>
      </c>
      <c r="G7" s="881" t="s">
        <v>1075</v>
      </c>
      <c r="H7" s="881" t="s">
        <v>292</v>
      </c>
      <c r="I7" s="881" t="s">
        <v>288</v>
      </c>
      <c r="J7" s="894">
        <v>4</v>
      </c>
      <c r="K7" s="188">
        <v>660</v>
      </c>
      <c r="L7" s="192" t="s">
        <v>1076</v>
      </c>
      <c r="M7" s="192" t="s">
        <v>1076</v>
      </c>
      <c r="N7" s="192" t="s">
        <v>289</v>
      </c>
      <c r="O7" s="192"/>
      <c r="P7" s="165">
        <v>100</v>
      </c>
      <c r="Q7" s="894">
        <v>4</v>
      </c>
      <c r="R7" s="881"/>
      <c r="S7" s="881" t="s">
        <v>1000</v>
      </c>
      <c r="T7" s="881"/>
      <c r="U7" s="891"/>
    </row>
    <row r="8" spans="2:21" ht="100.5" customHeight="1">
      <c r="B8" s="890"/>
      <c r="C8" s="890"/>
      <c r="D8" s="883"/>
      <c r="E8" s="883"/>
      <c r="F8" s="883"/>
      <c r="G8" s="883"/>
      <c r="H8" s="883"/>
      <c r="I8" s="883"/>
      <c r="J8" s="895"/>
      <c r="K8" s="188">
        <v>659</v>
      </c>
      <c r="L8" s="192" t="s">
        <v>1077</v>
      </c>
      <c r="M8" s="192" t="s">
        <v>1078</v>
      </c>
      <c r="N8" s="192" t="s">
        <v>289</v>
      </c>
      <c r="O8" s="192"/>
      <c r="P8" s="165">
        <v>100</v>
      </c>
      <c r="Q8" s="895"/>
      <c r="R8" s="883"/>
      <c r="S8" s="883"/>
      <c r="T8" s="883"/>
      <c r="U8" s="892"/>
    </row>
    <row r="9" spans="2:21" ht="100.5" customHeight="1">
      <c r="B9" s="880"/>
      <c r="C9" s="880"/>
      <c r="D9" s="882"/>
      <c r="E9" s="882"/>
      <c r="F9" s="882"/>
      <c r="G9" s="882"/>
      <c r="H9" s="882"/>
      <c r="I9" s="882"/>
      <c r="J9" s="896"/>
      <c r="K9" s="188">
        <v>658</v>
      </c>
      <c r="L9" s="192" t="s">
        <v>1079</v>
      </c>
      <c r="M9" s="192" t="s">
        <v>1079</v>
      </c>
      <c r="N9" s="192" t="s">
        <v>289</v>
      </c>
      <c r="O9" s="192"/>
      <c r="P9" s="171">
        <v>97.5</v>
      </c>
      <c r="Q9" s="896"/>
      <c r="R9" s="882"/>
      <c r="S9" s="882"/>
      <c r="T9" s="882"/>
      <c r="U9" s="893"/>
    </row>
    <row r="10" spans="2:21" ht="142.5" customHeight="1">
      <c r="B10" s="879" t="s">
        <v>1080</v>
      </c>
      <c r="C10" s="879" t="s">
        <v>1081</v>
      </c>
      <c r="D10" s="879" t="s">
        <v>1082</v>
      </c>
      <c r="E10" s="879" t="s">
        <v>1074</v>
      </c>
      <c r="F10" s="879" t="s">
        <v>1073</v>
      </c>
      <c r="G10" s="879" t="s">
        <v>1083</v>
      </c>
      <c r="H10" s="881" t="s">
        <v>297</v>
      </c>
      <c r="I10" s="881" t="s">
        <v>288</v>
      </c>
      <c r="J10" s="903">
        <v>12</v>
      </c>
      <c r="K10" s="188">
        <v>665</v>
      </c>
      <c r="L10" s="192" t="s">
        <v>1084</v>
      </c>
      <c r="M10" s="192" t="s">
        <v>1086</v>
      </c>
      <c r="N10" s="192" t="s">
        <v>289</v>
      </c>
      <c r="O10" s="192"/>
      <c r="P10" s="171">
        <v>92</v>
      </c>
      <c r="Q10" s="894">
        <v>8</v>
      </c>
      <c r="R10" s="881" t="s">
        <v>1090</v>
      </c>
      <c r="S10" s="881" t="s">
        <v>1088</v>
      </c>
      <c r="T10" s="881" t="s">
        <v>1089</v>
      </c>
      <c r="U10" s="891">
        <v>45289</v>
      </c>
    </row>
    <row r="11" spans="2:21" ht="150" customHeight="1">
      <c r="B11" s="880"/>
      <c r="C11" s="880"/>
      <c r="D11" s="880"/>
      <c r="E11" s="880"/>
      <c r="F11" s="880"/>
      <c r="G11" s="880"/>
      <c r="H11" s="882"/>
      <c r="I11" s="882"/>
      <c r="J11" s="904"/>
      <c r="K11" s="188">
        <v>664</v>
      </c>
      <c r="L11" s="192" t="s">
        <v>1085</v>
      </c>
      <c r="M11" s="192" t="s">
        <v>1087</v>
      </c>
      <c r="N11" s="192" t="s">
        <v>289</v>
      </c>
      <c r="O11" s="192"/>
      <c r="P11" s="165">
        <v>100</v>
      </c>
      <c r="Q11" s="896"/>
      <c r="R11" s="882"/>
      <c r="S11" s="882"/>
      <c r="T11" s="882"/>
      <c r="U11" s="893"/>
    </row>
    <row r="12" spans="2:21" ht="135" customHeight="1">
      <c r="B12" s="898" t="s">
        <v>976</v>
      </c>
      <c r="C12" s="898" t="s">
        <v>959</v>
      </c>
      <c r="D12" s="898" t="s">
        <v>291</v>
      </c>
      <c r="E12" s="897" t="s">
        <v>961</v>
      </c>
      <c r="F12" s="897" t="s">
        <v>960</v>
      </c>
      <c r="G12" s="898" t="s">
        <v>968</v>
      </c>
      <c r="H12" s="897" t="s">
        <v>292</v>
      </c>
      <c r="I12" s="881" t="s">
        <v>288</v>
      </c>
      <c r="J12" s="899">
        <v>4</v>
      </c>
      <c r="K12" s="188">
        <v>662</v>
      </c>
      <c r="L12" s="192" t="s">
        <v>1002</v>
      </c>
      <c r="M12" s="192" t="s">
        <v>1046</v>
      </c>
      <c r="N12" s="192" t="s">
        <v>289</v>
      </c>
      <c r="O12" s="192" t="s">
        <v>290</v>
      </c>
      <c r="P12" s="165">
        <v>100</v>
      </c>
      <c r="Q12" s="899">
        <v>4</v>
      </c>
      <c r="R12" s="897"/>
      <c r="S12" s="897" t="s">
        <v>962</v>
      </c>
      <c r="T12" s="897" t="s">
        <v>963</v>
      </c>
      <c r="U12" s="901"/>
    </row>
    <row r="13" spans="2:21" ht="135" customHeight="1">
      <c r="B13" s="898"/>
      <c r="C13" s="898"/>
      <c r="D13" s="898"/>
      <c r="E13" s="897"/>
      <c r="F13" s="897"/>
      <c r="G13" s="898"/>
      <c r="H13" s="897"/>
      <c r="I13" s="882"/>
      <c r="J13" s="900"/>
      <c r="K13" s="188">
        <v>661</v>
      </c>
      <c r="L13" s="192" t="s">
        <v>1003</v>
      </c>
      <c r="M13" s="192" t="s">
        <v>1047</v>
      </c>
      <c r="N13" s="192" t="s">
        <v>289</v>
      </c>
      <c r="O13" s="192" t="s">
        <v>290</v>
      </c>
      <c r="P13" s="165">
        <v>100</v>
      </c>
      <c r="Q13" s="899"/>
      <c r="R13" s="897"/>
      <c r="S13" s="897"/>
      <c r="T13" s="897"/>
      <c r="U13" s="901"/>
    </row>
    <row r="14" spans="2:21" ht="114.75" customHeight="1">
      <c r="B14" s="898" t="s">
        <v>977</v>
      </c>
      <c r="C14" s="898" t="s">
        <v>966</v>
      </c>
      <c r="D14" s="898" t="s">
        <v>293</v>
      </c>
      <c r="E14" s="897" t="s">
        <v>965</v>
      </c>
      <c r="F14" s="897" t="s">
        <v>964</v>
      </c>
      <c r="G14" s="898" t="s">
        <v>967</v>
      </c>
      <c r="H14" s="897" t="s">
        <v>969</v>
      </c>
      <c r="I14" s="881" t="s">
        <v>288</v>
      </c>
      <c r="J14" s="899">
        <v>8</v>
      </c>
      <c r="K14" s="188">
        <v>657</v>
      </c>
      <c r="L14" s="192" t="s">
        <v>970</v>
      </c>
      <c r="M14" s="192" t="s">
        <v>1048</v>
      </c>
      <c r="N14" s="192" t="s">
        <v>289</v>
      </c>
      <c r="O14" s="192" t="s">
        <v>290</v>
      </c>
      <c r="P14" s="165">
        <v>100</v>
      </c>
      <c r="Q14" s="902">
        <v>4</v>
      </c>
      <c r="R14" s="897"/>
      <c r="S14" s="881" t="s">
        <v>962</v>
      </c>
      <c r="T14" s="881" t="s">
        <v>973</v>
      </c>
      <c r="U14" s="891"/>
    </row>
    <row r="15" spans="2:21" ht="90.75" customHeight="1">
      <c r="B15" s="898"/>
      <c r="C15" s="898"/>
      <c r="D15" s="898"/>
      <c r="E15" s="897"/>
      <c r="F15" s="897"/>
      <c r="G15" s="898"/>
      <c r="H15" s="897"/>
      <c r="I15" s="883"/>
      <c r="J15" s="899"/>
      <c r="K15" s="188">
        <v>647</v>
      </c>
      <c r="L15" s="192" t="s">
        <v>971</v>
      </c>
      <c r="M15" s="192" t="s">
        <v>1049</v>
      </c>
      <c r="N15" s="192" t="s">
        <v>289</v>
      </c>
      <c r="O15" s="192"/>
      <c r="P15" s="165">
        <v>100</v>
      </c>
      <c r="Q15" s="902"/>
      <c r="R15" s="897"/>
      <c r="S15" s="883"/>
      <c r="T15" s="883"/>
      <c r="U15" s="892"/>
    </row>
    <row r="16" spans="2:21" ht="81.75" customHeight="1">
      <c r="B16" s="898"/>
      <c r="C16" s="898"/>
      <c r="D16" s="898"/>
      <c r="E16" s="897"/>
      <c r="F16" s="897"/>
      <c r="G16" s="898"/>
      <c r="H16" s="897"/>
      <c r="I16" s="882"/>
      <c r="J16" s="900"/>
      <c r="K16" s="188">
        <v>645</v>
      </c>
      <c r="L16" s="192" t="s">
        <v>972</v>
      </c>
      <c r="M16" s="192" t="s">
        <v>1050</v>
      </c>
      <c r="N16" s="192" t="s">
        <v>294</v>
      </c>
      <c r="O16" s="192" t="s">
        <v>290</v>
      </c>
      <c r="P16" s="166">
        <v>97.5</v>
      </c>
      <c r="Q16" s="902"/>
      <c r="R16" s="897"/>
      <c r="S16" s="882"/>
      <c r="T16" s="882"/>
      <c r="U16" s="893"/>
    </row>
    <row r="17" spans="2:21" ht="356.25" customHeight="1">
      <c r="B17" s="192" t="s">
        <v>978</v>
      </c>
      <c r="C17" s="192" t="s">
        <v>979</v>
      </c>
      <c r="D17" s="192" t="s">
        <v>295</v>
      </c>
      <c r="E17" s="188" t="s">
        <v>974</v>
      </c>
      <c r="F17" s="188" t="s">
        <v>975</v>
      </c>
      <c r="G17" s="192" t="s">
        <v>980</v>
      </c>
      <c r="H17" s="188" t="s">
        <v>296</v>
      </c>
      <c r="I17" s="188" t="s">
        <v>110</v>
      </c>
      <c r="J17" s="189">
        <v>6</v>
      </c>
      <c r="K17" s="188">
        <v>653</v>
      </c>
      <c r="L17" s="192" t="s">
        <v>981</v>
      </c>
      <c r="M17" s="192" t="s">
        <v>1051</v>
      </c>
      <c r="N17" s="192" t="s">
        <v>289</v>
      </c>
      <c r="O17" s="192" t="s">
        <v>290</v>
      </c>
      <c r="P17" s="165">
        <v>100</v>
      </c>
      <c r="Q17" s="189">
        <v>4</v>
      </c>
      <c r="R17" s="188"/>
      <c r="S17" s="188" t="s">
        <v>982</v>
      </c>
      <c r="T17" s="188" t="s">
        <v>295</v>
      </c>
      <c r="U17" s="191"/>
    </row>
    <row r="18" spans="2:21" ht="180" customHeight="1">
      <c r="B18" s="192" t="s">
        <v>983</v>
      </c>
      <c r="C18" s="192" t="s">
        <v>984</v>
      </c>
      <c r="D18" s="192" t="s">
        <v>293</v>
      </c>
      <c r="E18" s="188" t="s">
        <v>987</v>
      </c>
      <c r="F18" s="188" t="s">
        <v>985</v>
      </c>
      <c r="G18" s="192" t="s">
        <v>986</v>
      </c>
      <c r="H18" s="188" t="s">
        <v>297</v>
      </c>
      <c r="I18" s="188" t="s">
        <v>288</v>
      </c>
      <c r="J18" s="190">
        <v>12</v>
      </c>
      <c r="K18" s="188">
        <v>528</v>
      </c>
      <c r="L18" s="192" t="s">
        <v>988</v>
      </c>
      <c r="M18" s="192" t="s">
        <v>1052</v>
      </c>
      <c r="N18" s="192" t="s">
        <v>289</v>
      </c>
      <c r="O18" s="192" t="s">
        <v>290</v>
      </c>
      <c r="P18" s="165">
        <v>100</v>
      </c>
      <c r="Q18" s="189">
        <v>4</v>
      </c>
      <c r="R18" s="188"/>
      <c r="S18" s="188" t="s">
        <v>989</v>
      </c>
      <c r="T18" s="188" t="s">
        <v>973</v>
      </c>
      <c r="U18" s="191"/>
    </row>
    <row r="19" spans="2:21" ht="120" customHeight="1">
      <c r="B19" s="879" t="s">
        <v>991</v>
      </c>
      <c r="C19" s="879" t="s">
        <v>992</v>
      </c>
      <c r="D19" s="881" t="s">
        <v>993</v>
      </c>
      <c r="E19" s="881" t="s">
        <v>994</v>
      </c>
      <c r="F19" s="881" t="s">
        <v>990</v>
      </c>
      <c r="G19" s="879" t="s">
        <v>995</v>
      </c>
      <c r="H19" s="881" t="s">
        <v>297</v>
      </c>
      <c r="I19" s="881" t="s">
        <v>996</v>
      </c>
      <c r="J19" s="905">
        <v>9</v>
      </c>
      <c r="K19" s="188">
        <v>635</v>
      </c>
      <c r="L19" s="192" t="s">
        <v>997</v>
      </c>
      <c r="M19" s="192" t="s">
        <v>1053</v>
      </c>
      <c r="N19" s="192" t="s">
        <v>294</v>
      </c>
      <c r="O19" s="192" t="s">
        <v>290</v>
      </c>
      <c r="P19" s="166">
        <v>97.5</v>
      </c>
      <c r="Q19" s="908">
        <v>3</v>
      </c>
      <c r="R19" s="897"/>
      <c r="S19" s="881" t="s">
        <v>1000</v>
      </c>
      <c r="T19" s="881" t="s">
        <v>1001</v>
      </c>
      <c r="U19" s="891"/>
    </row>
    <row r="20" spans="2:21" ht="87" customHeight="1">
      <c r="B20" s="890"/>
      <c r="C20" s="890"/>
      <c r="D20" s="883"/>
      <c r="E20" s="883"/>
      <c r="F20" s="883"/>
      <c r="G20" s="890"/>
      <c r="H20" s="883"/>
      <c r="I20" s="883"/>
      <c r="J20" s="906"/>
      <c r="K20" s="188">
        <v>634</v>
      </c>
      <c r="L20" s="192" t="s">
        <v>998</v>
      </c>
      <c r="M20" s="170" t="s">
        <v>1054</v>
      </c>
      <c r="N20" s="168" t="s">
        <v>289</v>
      </c>
      <c r="O20" s="192" t="s">
        <v>290</v>
      </c>
      <c r="P20" s="165">
        <v>100</v>
      </c>
      <c r="Q20" s="909"/>
      <c r="R20" s="897"/>
      <c r="S20" s="883"/>
      <c r="T20" s="883"/>
      <c r="U20" s="892"/>
    </row>
    <row r="21" spans="2:21" ht="188.25" customHeight="1">
      <c r="B21" s="880"/>
      <c r="C21" s="880"/>
      <c r="D21" s="882"/>
      <c r="E21" s="882"/>
      <c r="F21" s="882"/>
      <c r="G21" s="880"/>
      <c r="H21" s="882"/>
      <c r="I21" s="882"/>
      <c r="J21" s="907"/>
      <c r="K21" s="186">
        <v>632</v>
      </c>
      <c r="L21" s="192" t="s">
        <v>999</v>
      </c>
      <c r="M21" s="192" t="s">
        <v>1055</v>
      </c>
      <c r="N21" s="192" t="s">
        <v>289</v>
      </c>
      <c r="O21" s="192" t="s">
        <v>290</v>
      </c>
      <c r="P21" s="165">
        <v>100</v>
      </c>
      <c r="Q21" s="910"/>
      <c r="R21" s="897"/>
      <c r="S21" s="882"/>
      <c r="T21" s="882"/>
      <c r="U21" s="893"/>
    </row>
    <row r="22" spans="2:21" ht="109.5" customHeight="1">
      <c r="B22" s="879" t="s">
        <v>1004</v>
      </c>
      <c r="C22" s="879" t="s">
        <v>1005</v>
      </c>
      <c r="D22" s="881" t="s">
        <v>1006</v>
      </c>
      <c r="E22" s="881" t="s">
        <v>1008</v>
      </c>
      <c r="F22" s="881" t="s">
        <v>1007</v>
      </c>
      <c r="G22" s="913" t="s">
        <v>1009</v>
      </c>
      <c r="H22" s="881" t="s">
        <v>1010</v>
      </c>
      <c r="I22" s="881" t="s">
        <v>110</v>
      </c>
      <c r="J22" s="905">
        <v>9</v>
      </c>
      <c r="K22" s="186">
        <v>668</v>
      </c>
      <c r="L22" s="192" t="s">
        <v>1011</v>
      </c>
      <c r="M22" s="192" t="s">
        <v>1056</v>
      </c>
      <c r="N22" s="192" t="s">
        <v>1012</v>
      </c>
      <c r="O22" s="192"/>
      <c r="P22" s="166">
        <v>92.5</v>
      </c>
      <c r="Q22" s="908">
        <v>3</v>
      </c>
      <c r="R22" s="881"/>
      <c r="S22" s="911" t="s">
        <v>1014</v>
      </c>
      <c r="T22" s="911" t="s">
        <v>1001</v>
      </c>
      <c r="U22" s="187"/>
    </row>
    <row r="23" spans="2:21" ht="109.5" customHeight="1">
      <c r="B23" s="880"/>
      <c r="C23" s="880"/>
      <c r="D23" s="882"/>
      <c r="E23" s="882"/>
      <c r="F23" s="882"/>
      <c r="G23" s="914"/>
      <c r="H23" s="882"/>
      <c r="I23" s="882"/>
      <c r="J23" s="907"/>
      <c r="K23" s="186">
        <v>667</v>
      </c>
      <c r="L23" s="192" t="s">
        <v>1013</v>
      </c>
      <c r="M23" s="192" t="s">
        <v>1057</v>
      </c>
      <c r="N23" s="192" t="s">
        <v>294</v>
      </c>
      <c r="O23" s="192"/>
      <c r="P23" s="165">
        <v>100</v>
      </c>
      <c r="Q23" s="910"/>
      <c r="R23" s="882"/>
      <c r="S23" s="912"/>
      <c r="T23" s="912"/>
      <c r="U23" s="187"/>
    </row>
    <row r="24" spans="2:21" ht="201" customHeight="1">
      <c r="B24" s="192" t="s">
        <v>1015</v>
      </c>
      <c r="C24" s="183" t="s">
        <v>1016</v>
      </c>
      <c r="D24" s="188" t="s">
        <v>1017</v>
      </c>
      <c r="E24" s="188" t="s">
        <v>44</v>
      </c>
      <c r="F24" s="188" t="s">
        <v>1021</v>
      </c>
      <c r="G24" s="158" t="s">
        <v>1018</v>
      </c>
      <c r="H24" s="188" t="s">
        <v>1019</v>
      </c>
      <c r="I24" s="185" t="s">
        <v>996</v>
      </c>
      <c r="J24" s="169">
        <v>15</v>
      </c>
      <c r="K24" s="188">
        <v>648</v>
      </c>
      <c r="L24" s="192" t="s">
        <v>1020</v>
      </c>
      <c r="M24" s="192" t="s">
        <v>1058</v>
      </c>
      <c r="N24" s="192" t="s">
        <v>1012</v>
      </c>
      <c r="O24" s="192" t="s">
        <v>290</v>
      </c>
      <c r="P24" s="165">
        <v>100</v>
      </c>
      <c r="Q24" s="167">
        <v>9</v>
      </c>
      <c r="R24" s="188"/>
      <c r="S24" s="188" t="s">
        <v>1000</v>
      </c>
      <c r="T24" s="188" t="s">
        <v>298</v>
      </c>
      <c r="U24" s="191"/>
    </row>
    <row r="25" spans="2:21" ht="129" customHeight="1">
      <c r="B25" s="879" t="s">
        <v>1059</v>
      </c>
      <c r="C25" s="879" t="s">
        <v>1060</v>
      </c>
      <c r="D25" s="879" t="s">
        <v>1061</v>
      </c>
      <c r="E25" s="879" t="s">
        <v>1063</v>
      </c>
      <c r="F25" s="879" t="s">
        <v>1062</v>
      </c>
      <c r="G25" s="879" t="s">
        <v>1064</v>
      </c>
      <c r="H25" s="881" t="s">
        <v>1010</v>
      </c>
      <c r="I25" s="881" t="s">
        <v>110</v>
      </c>
      <c r="J25" s="905">
        <v>9</v>
      </c>
      <c r="K25" s="188">
        <v>637</v>
      </c>
      <c r="L25" s="192" t="s">
        <v>1065</v>
      </c>
      <c r="M25" s="192" t="s">
        <v>1066</v>
      </c>
      <c r="N25" s="192" t="s">
        <v>289</v>
      </c>
      <c r="O25" s="192"/>
      <c r="P25" s="165">
        <v>100</v>
      </c>
      <c r="Q25" s="915">
        <v>3</v>
      </c>
      <c r="R25" s="188"/>
      <c r="S25" s="881" t="s">
        <v>1000</v>
      </c>
      <c r="T25" s="881" t="s">
        <v>1069</v>
      </c>
      <c r="U25" s="891"/>
    </row>
    <row r="26" spans="2:21" ht="129" customHeight="1">
      <c r="B26" s="880"/>
      <c r="C26" s="880"/>
      <c r="D26" s="880"/>
      <c r="E26" s="880"/>
      <c r="F26" s="880"/>
      <c r="G26" s="880"/>
      <c r="H26" s="882"/>
      <c r="I26" s="882"/>
      <c r="J26" s="907"/>
      <c r="K26" s="188">
        <v>633</v>
      </c>
      <c r="L26" s="192" t="s">
        <v>1067</v>
      </c>
      <c r="M26" s="192" t="s">
        <v>1068</v>
      </c>
      <c r="N26" s="192" t="s">
        <v>289</v>
      </c>
      <c r="O26" s="192"/>
      <c r="P26" s="165">
        <v>100</v>
      </c>
      <c r="Q26" s="917"/>
      <c r="R26" s="188"/>
      <c r="S26" s="882"/>
      <c r="T26" s="882"/>
      <c r="U26" s="893"/>
    </row>
    <row r="27" spans="2:21" ht="99.75" customHeight="1">
      <c r="B27" s="879" t="s">
        <v>1022</v>
      </c>
      <c r="C27" s="879" t="s">
        <v>1023</v>
      </c>
      <c r="D27" s="881" t="s">
        <v>1024</v>
      </c>
      <c r="E27" s="881"/>
      <c r="F27" s="881" t="s">
        <v>1025</v>
      </c>
      <c r="G27" s="881" t="s">
        <v>1026</v>
      </c>
      <c r="H27" s="881" t="s">
        <v>969</v>
      </c>
      <c r="I27" s="881" t="s">
        <v>110</v>
      </c>
      <c r="J27" s="915">
        <v>6</v>
      </c>
      <c r="K27" s="188">
        <v>643</v>
      </c>
      <c r="L27" s="192" t="s">
        <v>216</v>
      </c>
      <c r="M27" s="192" t="s">
        <v>1027</v>
      </c>
      <c r="N27" s="192" t="s">
        <v>1029</v>
      </c>
      <c r="O27" s="192"/>
      <c r="P27" s="184">
        <v>97.5</v>
      </c>
      <c r="Q27" s="915">
        <v>3</v>
      </c>
      <c r="R27" s="881"/>
      <c r="S27" s="918" t="s">
        <v>1000</v>
      </c>
      <c r="T27" s="881" t="s">
        <v>1030</v>
      </c>
      <c r="U27" s="921"/>
    </row>
    <row r="28" spans="2:21" ht="90.75" customHeight="1">
      <c r="B28" s="890"/>
      <c r="C28" s="890"/>
      <c r="D28" s="883"/>
      <c r="E28" s="883"/>
      <c r="F28" s="883"/>
      <c r="G28" s="883"/>
      <c r="H28" s="883"/>
      <c r="I28" s="883"/>
      <c r="J28" s="916"/>
      <c r="K28" s="188">
        <v>642</v>
      </c>
      <c r="L28" s="192" t="s">
        <v>216</v>
      </c>
      <c r="M28" s="192" t="s">
        <v>1028</v>
      </c>
      <c r="N28" s="192" t="s">
        <v>1012</v>
      </c>
      <c r="O28" s="192"/>
      <c r="P28" s="165">
        <v>100</v>
      </c>
      <c r="Q28" s="916"/>
      <c r="R28" s="883"/>
      <c r="S28" s="919"/>
      <c r="T28" s="883"/>
      <c r="U28" s="922"/>
    </row>
    <row r="29" spans="2:21" ht="150.75" customHeight="1">
      <c r="B29" s="880"/>
      <c r="C29" s="880"/>
      <c r="D29" s="882"/>
      <c r="E29" s="882"/>
      <c r="F29" s="882"/>
      <c r="G29" s="882"/>
      <c r="H29" s="882"/>
      <c r="I29" s="882"/>
      <c r="J29" s="917"/>
      <c r="K29" s="188">
        <v>638</v>
      </c>
      <c r="L29" s="192" t="s">
        <v>216</v>
      </c>
      <c r="M29" s="192" t="s">
        <v>217</v>
      </c>
      <c r="N29" s="192" t="s">
        <v>289</v>
      </c>
      <c r="O29" s="192"/>
      <c r="P29" s="165">
        <v>100</v>
      </c>
      <c r="Q29" s="917"/>
      <c r="R29" s="882"/>
      <c r="S29" s="920"/>
      <c r="T29" s="882"/>
      <c r="U29" s="923"/>
    </row>
    <row r="30" spans="2:21" ht="194.25" customHeight="1">
      <c r="B30" s="879" t="s">
        <v>1031</v>
      </c>
      <c r="C30" s="879" t="s">
        <v>1032</v>
      </c>
      <c r="D30" s="881" t="s">
        <v>1033</v>
      </c>
      <c r="E30" s="881" t="s">
        <v>1034</v>
      </c>
      <c r="F30" s="881" t="s">
        <v>1025</v>
      </c>
      <c r="G30" s="881" t="s">
        <v>1035</v>
      </c>
      <c r="H30" s="881" t="s">
        <v>969</v>
      </c>
      <c r="I30" s="881" t="s">
        <v>1036</v>
      </c>
      <c r="J30" s="894">
        <v>8</v>
      </c>
      <c r="K30" s="881">
        <v>636</v>
      </c>
      <c r="L30" s="881" t="s">
        <v>1037</v>
      </c>
      <c r="M30" s="879" t="s">
        <v>1038</v>
      </c>
      <c r="N30" s="881" t="s">
        <v>1012</v>
      </c>
      <c r="O30" s="192"/>
      <c r="P30" s="924">
        <v>100</v>
      </c>
      <c r="Q30" s="894">
        <v>4</v>
      </c>
      <c r="R30" s="881">
        <v>641</v>
      </c>
      <c r="S30" s="188" t="s">
        <v>1039</v>
      </c>
      <c r="T30" s="188" t="s">
        <v>1040</v>
      </c>
      <c r="U30" s="191">
        <v>45289</v>
      </c>
    </row>
    <row r="31" spans="2:21" ht="194.25" customHeight="1">
      <c r="B31" s="880"/>
      <c r="C31" s="880"/>
      <c r="D31" s="882"/>
      <c r="E31" s="882"/>
      <c r="F31" s="882"/>
      <c r="G31" s="882"/>
      <c r="H31" s="882"/>
      <c r="I31" s="882"/>
      <c r="J31" s="896"/>
      <c r="K31" s="882"/>
      <c r="L31" s="882"/>
      <c r="M31" s="880"/>
      <c r="N31" s="882"/>
      <c r="O31" s="192"/>
      <c r="P31" s="925"/>
      <c r="Q31" s="896"/>
      <c r="R31" s="882"/>
      <c r="S31" s="188" t="s">
        <v>1041</v>
      </c>
      <c r="T31" s="188" t="s">
        <v>1042</v>
      </c>
      <c r="U31" s="191">
        <v>45289</v>
      </c>
    </row>
    <row r="32" spans="2:21" ht="141" customHeight="1">
      <c r="B32" s="897" t="s">
        <v>1043</v>
      </c>
      <c r="C32" s="897" t="s">
        <v>1044</v>
      </c>
      <c r="D32" s="897" t="s">
        <v>1024</v>
      </c>
      <c r="E32" s="897" t="s">
        <v>1045</v>
      </c>
      <c r="F32" s="897" t="s">
        <v>1025</v>
      </c>
      <c r="G32" s="897" t="s">
        <v>1026</v>
      </c>
      <c r="H32" s="897" t="s">
        <v>969</v>
      </c>
      <c r="I32" s="897" t="s">
        <v>110</v>
      </c>
      <c r="J32" s="894">
        <v>9</v>
      </c>
      <c r="K32" s="188">
        <v>494</v>
      </c>
      <c r="L32" s="192" t="s">
        <v>216</v>
      </c>
      <c r="M32" s="192" t="s">
        <v>217</v>
      </c>
      <c r="N32" s="192" t="s">
        <v>289</v>
      </c>
      <c r="O32" s="192"/>
      <c r="P32" s="165">
        <v>100</v>
      </c>
      <c r="Q32" s="894">
        <v>9</v>
      </c>
      <c r="R32" s="897"/>
      <c r="S32" s="926" t="s">
        <v>1000</v>
      </c>
      <c r="T32" s="897" t="s">
        <v>1030</v>
      </c>
      <c r="U32" s="927"/>
    </row>
    <row r="33" spans="2:21" ht="204" customHeight="1">
      <c r="B33" s="897"/>
      <c r="C33" s="897"/>
      <c r="D33" s="897"/>
      <c r="E33" s="897"/>
      <c r="F33" s="897"/>
      <c r="G33" s="897"/>
      <c r="H33" s="897"/>
      <c r="I33" s="897"/>
      <c r="J33" s="896"/>
      <c r="K33" s="188">
        <v>490</v>
      </c>
      <c r="L33" s="192" t="s">
        <v>216</v>
      </c>
      <c r="M33" s="192" t="s">
        <v>1028</v>
      </c>
      <c r="N33" s="192" t="s">
        <v>1012</v>
      </c>
      <c r="O33" s="192"/>
      <c r="P33" s="165">
        <v>100</v>
      </c>
      <c r="Q33" s="896"/>
      <c r="R33" s="897"/>
      <c r="S33" s="926"/>
      <c r="T33" s="897"/>
      <c r="U33" s="927"/>
    </row>
  </sheetData>
  <mergeCells count="145">
    <mergeCell ref="S32:S33"/>
    <mergeCell ref="T32:T33"/>
    <mergeCell ref="U32:U33"/>
    <mergeCell ref="G32:G33"/>
    <mergeCell ref="H32:H33"/>
    <mergeCell ref="I32:I33"/>
    <mergeCell ref="J32:J33"/>
    <mergeCell ref="Q32:Q33"/>
    <mergeCell ref="R32:R33"/>
    <mergeCell ref="R30:R31"/>
    <mergeCell ref="B32:B33"/>
    <mergeCell ref="C32:C33"/>
    <mergeCell ref="D32:D33"/>
    <mergeCell ref="E32:E33"/>
    <mergeCell ref="F32:F33"/>
    <mergeCell ref="G30:G31"/>
    <mergeCell ref="H30:H31"/>
    <mergeCell ref="I30:I31"/>
    <mergeCell ref="J30:J31"/>
    <mergeCell ref="K30:K31"/>
    <mergeCell ref="L30:L31"/>
    <mergeCell ref="B30:B31"/>
    <mergeCell ref="C30:C31"/>
    <mergeCell ref="D30:D31"/>
    <mergeCell ref="E30:E31"/>
    <mergeCell ref="F30:F31"/>
    <mergeCell ref="M30:M31"/>
    <mergeCell ref="N30:N31"/>
    <mergeCell ref="P30:P31"/>
    <mergeCell ref="Q30:Q31"/>
    <mergeCell ref="H22:H23"/>
    <mergeCell ref="I22:I23"/>
    <mergeCell ref="J22:J23"/>
    <mergeCell ref="U25:U26"/>
    <mergeCell ref="B27:B29"/>
    <mergeCell ref="C27:C29"/>
    <mergeCell ref="D27:D29"/>
    <mergeCell ref="E27:E29"/>
    <mergeCell ref="F27:F29"/>
    <mergeCell ref="G27:G29"/>
    <mergeCell ref="H27:H29"/>
    <mergeCell ref="I27:I29"/>
    <mergeCell ref="J27:J29"/>
    <mergeCell ref="H25:H26"/>
    <mergeCell ref="I25:I26"/>
    <mergeCell ref="J25:J26"/>
    <mergeCell ref="Q25:Q26"/>
    <mergeCell ref="S25:S26"/>
    <mergeCell ref="T25:T26"/>
    <mergeCell ref="Q27:Q29"/>
    <mergeCell ref="R27:R29"/>
    <mergeCell ref="S27:S29"/>
    <mergeCell ref="T27:T29"/>
    <mergeCell ref="U27:U29"/>
    <mergeCell ref="B25:B26"/>
    <mergeCell ref="C25:C26"/>
    <mergeCell ref="D25:D26"/>
    <mergeCell ref="E25:E26"/>
    <mergeCell ref="F25:F26"/>
    <mergeCell ref="G25:G26"/>
    <mergeCell ref="B22:B23"/>
    <mergeCell ref="C22:C23"/>
    <mergeCell ref="D22:D23"/>
    <mergeCell ref="E22:E23"/>
    <mergeCell ref="F22:F23"/>
    <mergeCell ref="G22:G23"/>
    <mergeCell ref="U19:U21"/>
    <mergeCell ref="I19:I21"/>
    <mergeCell ref="J19:J21"/>
    <mergeCell ref="Q19:Q21"/>
    <mergeCell ref="R19:R21"/>
    <mergeCell ref="S19:S21"/>
    <mergeCell ref="T19:T21"/>
    <mergeCell ref="Q22:Q23"/>
    <mergeCell ref="R22:R23"/>
    <mergeCell ref="S22:S23"/>
    <mergeCell ref="T22:T23"/>
    <mergeCell ref="B19:B21"/>
    <mergeCell ref="C19:C21"/>
    <mergeCell ref="D19:D21"/>
    <mergeCell ref="E19:E21"/>
    <mergeCell ref="F19:F21"/>
    <mergeCell ref="G19:G21"/>
    <mergeCell ref="H19:H21"/>
    <mergeCell ref="G14:G16"/>
    <mergeCell ref="H14:H16"/>
    <mergeCell ref="U12:U13"/>
    <mergeCell ref="B10:B11"/>
    <mergeCell ref="C10:C11"/>
    <mergeCell ref="D10:D11"/>
    <mergeCell ref="B14:B16"/>
    <mergeCell ref="C14:C16"/>
    <mergeCell ref="D14:D16"/>
    <mergeCell ref="E14:E16"/>
    <mergeCell ref="F14:F16"/>
    <mergeCell ref="S14:S16"/>
    <mergeCell ref="T14:T16"/>
    <mergeCell ref="U14:U16"/>
    <mergeCell ref="I14:I16"/>
    <mergeCell ref="J14:J16"/>
    <mergeCell ref="Q14:Q16"/>
    <mergeCell ref="R14:R16"/>
    <mergeCell ref="I10:I11"/>
    <mergeCell ref="J10:J11"/>
    <mergeCell ref="Q10:Q11"/>
    <mergeCell ref="R10:R11"/>
    <mergeCell ref="S10:S11"/>
    <mergeCell ref="T10:T11"/>
    <mergeCell ref="Q12:Q13"/>
    <mergeCell ref="R12:R13"/>
    <mergeCell ref="S12:S13"/>
    <mergeCell ref="T12:T13"/>
    <mergeCell ref="B12:B13"/>
    <mergeCell ref="C12:C13"/>
    <mergeCell ref="D12:D13"/>
    <mergeCell ref="E12:E13"/>
    <mergeCell ref="F12:F13"/>
    <mergeCell ref="G12:G13"/>
    <mergeCell ref="H12:H13"/>
    <mergeCell ref="I12:I13"/>
    <mergeCell ref="J12:J13"/>
    <mergeCell ref="E10:E11"/>
    <mergeCell ref="F10:F11"/>
    <mergeCell ref="G10:G11"/>
    <mergeCell ref="H10:H11"/>
    <mergeCell ref="G7:G9"/>
    <mergeCell ref="H7:H9"/>
    <mergeCell ref="C2:U3"/>
    <mergeCell ref="B5:J5"/>
    <mergeCell ref="K5:P5"/>
    <mergeCell ref="Q5:R5"/>
    <mergeCell ref="S5:U5"/>
    <mergeCell ref="B7:B9"/>
    <mergeCell ref="C7:C9"/>
    <mergeCell ref="D7:D9"/>
    <mergeCell ref="E7:E9"/>
    <mergeCell ref="F7:F9"/>
    <mergeCell ref="S7:S9"/>
    <mergeCell ref="T7:T9"/>
    <mergeCell ref="U7:U9"/>
    <mergeCell ref="I7:I9"/>
    <mergeCell ref="J7:J9"/>
    <mergeCell ref="Q7:Q9"/>
    <mergeCell ref="R7:R9"/>
    <mergeCell ref="U10:U11"/>
  </mergeCells>
  <pageMargins left="0.7" right="0.7" top="0.75" bottom="0.75" header="0.3" footer="0.3"/>
  <pageSetup paperSize="9" scale="2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2992C7"/>
  </sheetPr>
  <dimension ref="A2:XFA72"/>
  <sheetViews>
    <sheetView showGridLines="0" tabSelected="1" view="pageBreakPreview" zoomScale="80" zoomScaleNormal="80" zoomScaleSheetLayoutView="80" workbookViewId="0">
      <selection activeCell="O19" sqref="O19"/>
    </sheetView>
  </sheetViews>
  <sheetFormatPr baseColWidth="10" defaultColWidth="0" defaultRowHeight="1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1" ht="0.75" customHeight="1">
      <c r="XEX2" s="408" t="s">
        <v>1281</v>
      </c>
      <c r="XEY2" s="409"/>
      <c r="XEZ2" s="410"/>
    </row>
    <row r="3" spans="1:16 16378:16381" ht="15.75" customHeight="1">
      <c r="XEX3" s="411"/>
      <c r="XEY3" s="412"/>
      <c r="XEZ3" s="413"/>
    </row>
    <row r="4" spans="1:16 16378:16381" ht="5.25" customHeight="1">
      <c r="XEX4" s="411"/>
      <c r="XEY4" s="412"/>
      <c r="XEZ4" s="413"/>
    </row>
    <row r="5" spans="1:16 16378:16381" ht="15.75" customHeight="1">
      <c r="XEX5" s="411"/>
      <c r="XEY5" s="412"/>
      <c r="XEZ5" s="413"/>
    </row>
    <row r="6" spans="1:16 16378:16381" ht="15" customHeight="1">
      <c r="E6" s="420" t="s">
        <v>834</v>
      </c>
      <c r="F6" s="420"/>
      <c r="G6" s="420"/>
      <c r="H6" s="420"/>
      <c r="I6" s="420"/>
      <c r="J6" s="420"/>
      <c r="K6" s="420"/>
      <c r="L6" s="420"/>
      <c r="M6" s="420"/>
      <c r="N6" s="420"/>
      <c r="O6" s="420"/>
      <c r="P6" s="420"/>
      <c r="XEX6" s="414"/>
      <c r="XEY6" s="415"/>
      <c r="XEZ6" s="416"/>
    </row>
    <row r="7" spans="1:16 16378:16381" ht="15" customHeight="1">
      <c r="E7" s="420"/>
      <c r="F7" s="420"/>
      <c r="G7" s="420"/>
      <c r="H7" s="420"/>
      <c r="I7" s="420"/>
      <c r="J7" s="420"/>
      <c r="K7" s="420"/>
      <c r="L7" s="420"/>
      <c r="M7" s="420"/>
      <c r="N7" s="420"/>
      <c r="O7" s="420"/>
      <c r="P7" s="420"/>
      <c r="XEX7" s="414"/>
      <c r="XEY7" s="415"/>
      <c r="XEZ7" s="416"/>
      <c r="XFA7" s="58"/>
    </row>
    <row r="8" spans="1:16 16378:16381" ht="21.75" customHeight="1">
      <c r="E8" s="420"/>
      <c r="F8" s="420"/>
      <c r="G8" s="420"/>
      <c r="H8" s="420"/>
      <c r="I8" s="420"/>
      <c r="J8" s="420"/>
      <c r="K8" s="420"/>
      <c r="L8" s="420"/>
      <c r="M8" s="420"/>
      <c r="N8" s="420"/>
      <c r="O8" s="420"/>
      <c r="P8" s="420"/>
      <c r="XEX8" s="414"/>
      <c r="XEY8" s="415"/>
      <c r="XEZ8" s="416"/>
    </row>
    <row r="9" spans="1:16 16378:16381" s="78" customFormat="1" ht="15" customHeight="1">
      <c r="A9"/>
      <c r="B9"/>
      <c r="C9"/>
      <c r="D9"/>
      <c r="E9" s="421" t="s">
        <v>254</v>
      </c>
      <c r="F9" s="421"/>
      <c r="G9" s="421"/>
      <c r="H9" s="421"/>
      <c r="I9" s="421"/>
      <c r="J9" s="421"/>
      <c r="K9" s="421"/>
      <c r="L9" s="421"/>
      <c r="M9" s="421"/>
      <c r="N9" s="421"/>
      <c r="O9" s="421"/>
      <c r="P9" s="421"/>
      <c r="XEX9" s="414"/>
      <c r="XEY9" s="415"/>
      <c r="XEZ9" s="416"/>
    </row>
    <row r="10" spans="1:16 16378:16381" s="78" customFormat="1" ht="15" customHeight="1">
      <c r="A10"/>
      <c r="B10"/>
      <c r="C10"/>
      <c r="D10"/>
      <c r="E10" s="421"/>
      <c r="F10" s="421"/>
      <c r="G10" s="421"/>
      <c r="H10" s="421"/>
      <c r="I10" s="421"/>
      <c r="J10" s="421"/>
      <c r="K10" s="421"/>
      <c r="L10" s="421"/>
      <c r="M10" s="421"/>
      <c r="N10" s="421"/>
      <c r="O10" s="421"/>
      <c r="P10" s="421"/>
      <c r="XEX10" s="417"/>
      <c r="XEY10" s="418"/>
      <c r="XEZ10" s="419"/>
    </row>
    <row r="15" spans="1:16 16378:16381">
      <c r="C15" t="s">
        <v>5</v>
      </c>
    </row>
    <row r="16" spans="1:16 16378:16381">
      <c r="XEY16" s="58"/>
      <c r="XEZ16" s="58"/>
      <c r="XFA16" s="58"/>
    </row>
    <row r="17" spans="1:2 16379:16381">
      <c r="XEY17" s="58"/>
      <c r="XEZ17" s="58"/>
      <c r="XFA17" s="58"/>
    </row>
    <row r="18" spans="1:2 16379:16381">
      <c r="XEY18" s="79"/>
      <c r="XEZ18" s="58"/>
      <c r="XFA18" s="58"/>
    </row>
    <row r="19" spans="1:2 16379:16381">
      <c r="XEY19" s="79"/>
      <c r="XEZ19" s="58"/>
      <c r="XFA19" s="58"/>
    </row>
    <row r="20" spans="1:2 16379:16381">
      <c r="XEY20" s="58"/>
      <c r="XEZ20" s="58"/>
      <c r="XFA20" s="58"/>
    </row>
    <row r="21" spans="1:2 16379:16381">
      <c r="XEY21" s="58"/>
      <c r="XEZ21" s="58"/>
      <c r="XFA21" s="58"/>
    </row>
    <row r="22" spans="1:2 16379:16381">
      <c r="XEY22" s="58"/>
      <c r="XEZ22" s="58"/>
      <c r="XFA22" s="58"/>
    </row>
    <row r="29" spans="1:2 16379:16381" ht="15" customHeight="1">
      <c r="A29" s="405"/>
      <c r="B29" s="406"/>
    </row>
    <row r="30" spans="1:2 16379:16381" ht="15" customHeight="1">
      <c r="A30" s="405"/>
      <c r="B30" s="406"/>
    </row>
    <row r="31" spans="1:2 16379:16381" ht="15" customHeight="1">
      <c r="A31" s="405"/>
      <c r="B31" s="406"/>
    </row>
    <row r="49" spans="1:17">
      <c r="A49" s="5"/>
      <c r="B49" s="5"/>
      <c r="C49" s="5"/>
      <c r="D49" s="5"/>
      <c r="E49" s="5"/>
      <c r="F49" s="5"/>
      <c r="G49" s="5"/>
      <c r="H49" s="5"/>
      <c r="I49" s="5"/>
      <c r="J49" s="5"/>
      <c r="K49" s="5"/>
    </row>
    <row r="50" spans="1:17">
      <c r="A50" s="5"/>
      <c r="B50" s="5"/>
      <c r="C50" s="5"/>
      <c r="D50" s="5"/>
      <c r="E50" s="5"/>
      <c r="F50" s="5"/>
      <c r="G50" s="5"/>
      <c r="H50" s="5"/>
      <c r="I50" s="5"/>
      <c r="J50" s="5"/>
      <c r="K50" s="5"/>
    </row>
    <row r="57" spans="1:17">
      <c r="B57" s="26"/>
      <c r="C57" s="26"/>
      <c r="D57" s="26"/>
      <c r="E57" s="26"/>
      <c r="F57" s="26"/>
    </row>
    <row r="58" spans="1:17">
      <c r="B58" s="26"/>
      <c r="C58" s="26"/>
      <c r="D58" s="26"/>
      <c r="E58" s="26"/>
      <c r="F58" s="26"/>
    </row>
    <row r="59" spans="1:17">
      <c r="B59" s="26"/>
      <c r="C59" s="26"/>
      <c r="D59" s="26"/>
      <c r="E59" s="26"/>
      <c r="F59" s="26"/>
    </row>
    <row r="60" spans="1:17">
      <c r="B60" s="26"/>
      <c r="C60" s="26"/>
      <c r="D60" s="26"/>
      <c r="E60" s="26"/>
      <c r="F60" s="26"/>
    </row>
    <row r="61" spans="1:17" ht="15.75" thickBot="1">
      <c r="B61" s="26"/>
      <c r="C61" s="26"/>
      <c r="D61" s="26"/>
      <c r="E61" s="26"/>
      <c r="F61" s="26"/>
      <c r="M61" s="407"/>
      <c r="N61" s="407"/>
      <c r="O61" s="407"/>
    </row>
    <row r="62" spans="1:17">
      <c r="B62" s="26"/>
      <c r="C62" s="26"/>
      <c r="D62" s="26"/>
      <c r="E62" s="26"/>
      <c r="F62" s="26"/>
      <c r="O62" s="127" t="s">
        <v>440</v>
      </c>
      <c r="P62" s="127" t="s">
        <v>442</v>
      </c>
      <c r="Q62" s="123" t="s">
        <v>442</v>
      </c>
    </row>
    <row r="63" spans="1:17" ht="31.5" customHeight="1" thickBot="1">
      <c r="B63" s="26"/>
      <c r="C63" s="26"/>
      <c r="D63" s="26"/>
      <c r="E63" s="26"/>
      <c r="F63" s="26"/>
      <c r="O63" s="122" t="s">
        <v>441</v>
      </c>
      <c r="P63" s="122" t="s">
        <v>443</v>
      </c>
      <c r="Q63" s="124" t="s">
        <v>443</v>
      </c>
    </row>
    <row r="64" spans="1:17" ht="18.75" customHeight="1">
      <c r="B64" s="26"/>
      <c r="C64" s="26"/>
      <c r="D64" s="26"/>
      <c r="E64" s="404"/>
      <c r="F64" s="404"/>
      <c r="G64" s="404"/>
      <c r="H64" s="404"/>
      <c r="I64" s="404"/>
      <c r="J64" s="404"/>
      <c r="K64" s="404"/>
      <c r="L64" s="52"/>
      <c r="O64" s="127" t="s">
        <v>444</v>
      </c>
      <c r="P64" s="128" t="s">
        <v>442</v>
      </c>
      <c r="Q64" s="125" t="s">
        <v>442</v>
      </c>
    </row>
    <row r="65" spans="2:17" ht="30.75" customHeight="1" thickBot="1">
      <c r="B65" s="26"/>
      <c r="C65" s="26"/>
      <c r="D65" s="26"/>
      <c r="E65" s="26"/>
      <c r="F65" s="26"/>
      <c r="O65" s="122" t="s">
        <v>445</v>
      </c>
      <c r="P65" s="122" t="s">
        <v>446</v>
      </c>
      <c r="Q65" s="124" t="s">
        <v>446</v>
      </c>
    </row>
    <row r="66" spans="2:17" ht="30.75" customHeight="1">
      <c r="B66" s="26"/>
      <c r="C66" s="26"/>
      <c r="D66" s="26"/>
      <c r="E66" s="26"/>
      <c r="F66" s="26"/>
      <c r="O66" s="127" t="s">
        <v>447</v>
      </c>
      <c r="P66" s="128" t="s">
        <v>442</v>
      </c>
      <c r="Q66" s="125" t="s">
        <v>442</v>
      </c>
    </row>
    <row r="67" spans="2:17" ht="15.75" thickBot="1">
      <c r="O67" s="122" t="s">
        <v>1379</v>
      </c>
      <c r="P67" s="122" t="s">
        <v>1380</v>
      </c>
      <c r="Q67" s="124" t="s">
        <v>448</v>
      </c>
    </row>
    <row r="68" spans="2:17" ht="53.25" customHeight="1" thickBot="1">
      <c r="O68" s="126" t="s">
        <v>449</v>
      </c>
      <c r="P68" s="122"/>
      <c r="Q68" s="124"/>
    </row>
    <row r="70" spans="2:17" ht="268.5" customHeight="1">
      <c r="D70" s="403"/>
      <c r="E70" s="403"/>
      <c r="F70" s="403"/>
      <c r="G70" s="403"/>
      <c r="H70" s="403"/>
      <c r="I70" s="403"/>
      <c r="J70" s="403"/>
    </row>
    <row r="71" spans="2:17" ht="21">
      <c r="B71" s="50"/>
      <c r="C71" s="50"/>
      <c r="D71" s="50"/>
      <c r="E71" s="50"/>
      <c r="F71" s="50"/>
      <c r="G71" s="50"/>
      <c r="H71" s="50"/>
    </row>
    <row r="72" spans="2:17" ht="21">
      <c r="B72" s="50"/>
      <c r="C72" s="51"/>
      <c r="D72" s="50"/>
      <c r="E72" s="50"/>
      <c r="F72" s="50"/>
      <c r="G72" s="50"/>
      <c r="H72" s="50"/>
    </row>
  </sheetData>
  <sheetProtection selectLockedCells="1" selectUnlockedCells="1"/>
  <mergeCells count="3">
    <mergeCell ref="XEX2:XEZ10"/>
    <mergeCell ref="E6:P8"/>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K18"/>
  <sheetViews>
    <sheetView showGridLines="0" view="pageBreakPreview" zoomScale="60" zoomScaleNormal="85" workbookViewId="0">
      <selection activeCell="N12" sqref="N12"/>
    </sheetView>
  </sheetViews>
  <sheetFormatPr baseColWidth="10" defaultColWidth="11.42578125" defaultRowHeight="15"/>
  <cols>
    <col min="1" max="1" width="4.140625" customWidth="1"/>
    <col min="2" max="2" width="37" customWidth="1"/>
    <col min="3" max="3" width="31" customWidth="1"/>
    <col min="4" max="4" width="67.140625" customWidth="1"/>
    <col min="5" max="5" width="44.85546875" customWidth="1"/>
    <col min="6" max="6" width="29.42578125" customWidth="1"/>
  </cols>
  <sheetData>
    <row r="1" spans="1:11" ht="39.75" customHeight="1">
      <c r="A1" s="13"/>
      <c r="C1" s="231"/>
      <c r="D1" s="231"/>
      <c r="E1" s="231"/>
      <c r="F1" s="24"/>
      <c r="G1" s="24"/>
      <c r="H1" s="24"/>
      <c r="I1" s="24"/>
      <c r="J1" s="24"/>
      <c r="K1" s="182"/>
    </row>
    <row r="2" spans="1:11" ht="67.5" customHeight="1">
      <c r="A2" s="13"/>
      <c r="B2" s="231"/>
      <c r="C2" s="928" t="s">
        <v>1225</v>
      </c>
      <c r="D2" s="928"/>
      <c r="E2" s="928"/>
      <c r="F2" s="928"/>
      <c r="G2" s="24"/>
      <c r="H2" s="24"/>
      <c r="I2" s="24"/>
      <c r="J2" s="24"/>
      <c r="K2" s="182"/>
    </row>
    <row r="5" spans="1:11" ht="27" customHeight="1">
      <c r="A5" s="225"/>
      <c r="B5" s="929" t="s">
        <v>151</v>
      </c>
      <c r="C5" s="930"/>
      <c r="D5" s="930"/>
      <c r="E5" s="930"/>
      <c r="F5" s="931"/>
    </row>
    <row r="6" spans="1:11" ht="40.5" customHeight="1">
      <c r="A6" s="225"/>
      <c r="B6" s="932" t="s">
        <v>246</v>
      </c>
      <c r="C6" s="933"/>
      <c r="D6" s="933"/>
      <c r="E6" s="934"/>
      <c r="F6" s="226" t="s">
        <v>1234</v>
      </c>
    </row>
    <row r="7" spans="1:11" ht="41.25" customHeight="1">
      <c r="A7" s="225"/>
      <c r="B7" s="935" t="s">
        <v>247</v>
      </c>
      <c r="C7" s="936"/>
      <c r="D7" s="937"/>
      <c r="E7" s="938" t="s">
        <v>327</v>
      </c>
      <c r="F7" s="939"/>
    </row>
    <row r="8" spans="1:11" ht="36.75" customHeight="1">
      <c r="A8" s="225"/>
      <c r="B8" s="83" t="s">
        <v>152</v>
      </c>
      <c r="C8" s="83" t="s">
        <v>153</v>
      </c>
      <c r="D8" s="83" t="s">
        <v>154</v>
      </c>
      <c r="E8" s="83" t="s">
        <v>127</v>
      </c>
      <c r="F8" s="74" t="s">
        <v>155</v>
      </c>
    </row>
    <row r="9" spans="1:11" ht="33.75" customHeight="1">
      <c r="A9" s="225"/>
      <c r="B9" s="422" t="s">
        <v>156</v>
      </c>
      <c r="C9" s="193" t="s">
        <v>157</v>
      </c>
      <c r="D9" s="42" t="s">
        <v>328</v>
      </c>
      <c r="E9" s="81" t="s">
        <v>162</v>
      </c>
      <c r="F9" s="48">
        <v>45016</v>
      </c>
    </row>
    <row r="10" spans="1:11" ht="55.5" customHeight="1">
      <c r="A10" s="225"/>
      <c r="B10" s="423"/>
      <c r="C10" s="943" t="s">
        <v>158</v>
      </c>
      <c r="D10" s="42" t="s">
        <v>329</v>
      </c>
      <c r="E10" s="81" t="s">
        <v>162</v>
      </c>
      <c r="F10" s="48" t="s">
        <v>1226</v>
      </c>
    </row>
    <row r="11" spans="1:11" ht="47.25" customHeight="1">
      <c r="B11" s="435"/>
      <c r="C11" s="944"/>
      <c r="D11" s="42" t="s">
        <v>330</v>
      </c>
      <c r="E11" s="81" t="s">
        <v>331</v>
      </c>
      <c r="F11" s="84">
        <v>45230</v>
      </c>
    </row>
    <row r="12" spans="1:11" ht="47.25" customHeight="1">
      <c r="B12" s="944" t="s">
        <v>159</v>
      </c>
      <c r="C12" s="64" t="s">
        <v>160</v>
      </c>
      <c r="D12" s="42" t="s">
        <v>161</v>
      </c>
      <c r="E12" s="81" t="s">
        <v>1227</v>
      </c>
      <c r="F12" s="84">
        <v>45107</v>
      </c>
    </row>
    <row r="13" spans="1:11" ht="71.25" customHeight="1">
      <c r="B13" s="945"/>
      <c r="C13" s="42" t="s">
        <v>163</v>
      </c>
      <c r="D13" s="42" t="s">
        <v>1270</v>
      </c>
      <c r="E13" s="81" t="s">
        <v>162</v>
      </c>
      <c r="F13" s="84">
        <v>45071</v>
      </c>
      <c r="H13" s="946"/>
      <c r="I13" s="947"/>
      <c r="J13" s="227"/>
      <c r="K13" s="940"/>
    </row>
    <row r="14" spans="1:11" ht="47.25">
      <c r="B14" s="422" t="s">
        <v>164</v>
      </c>
      <c r="C14" s="422" t="s">
        <v>165</v>
      </c>
      <c r="D14" s="42" t="s">
        <v>1271</v>
      </c>
      <c r="E14" s="81" t="s">
        <v>1272</v>
      </c>
      <c r="F14" s="48" t="s">
        <v>1273</v>
      </c>
      <c r="H14" s="946"/>
      <c r="I14" s="947"/>
      <c r="J14" s="227"/>
      <c r="K14" s="940"/>
    </row>
    <row r="15" spans="1:11" ht="77.25" customHeight="1">
      <c r="B15" s="423"/>
      <c r="C15" s="435"/>
      <c r="D15" s="42" t="s">
        <v>1228</v>
      </c>
      <c r="E15" s="81" t="s">
        <v>1229</v>
      </c>
      <c r="F15" s="48">
        <v>45291</v>
      </c>
    </row>
    <row r="16" spans="1:11" ht="52.5" customHeight="1">
      <c r="B16" s="423"/>
      <c r="C16" s="941" t="s">
        <v>1230</v>
      </c>
      <c r="D16" s="228" t="s">
        <v>248</v>
      </c>
      <c r="E16" s="229" t="s">
        <v>1231</v>
      </c>
      <c r="F16" s="229" t="s">
        <v>332</v>
      </c>
    </row>
    <row r="17" spans="2:6" ht="118.5" customHeight="1">
      <c r="B17" s="435"/>
      <c r="C17" s="942"/>
      <c r="D17" s="228" t="s">
        <v>166</v>
      </c>
      <c r="E17" s="229" t="s">
        <v>1232</v>
      </c>
      <c r="F17" s="229" t="s">
        <v>1233</v>
      </c>
    </row>
    <row r="18" spans="2:6" ht="28.5" customHeight="1">
      <c r="B18" s="230"/>
    </row>
  </sheetData>
  <mergeCells count="14">
    <mergeCell ref="K13:K14"/>
    <mergeCell ref="B14:B17"/>
    <mergeCell ref="C14:C15"/>
    <mergeCell ref="C16:C17"/>
    <mergeCell ref="B9:B11"/>
    <mergeCell ref="C10:C11"/>
    <mergeCell ref="B12:B13"/>
    <mergeCell ref="H13:H14"/>
    <mergeCell ref="I13:I14"/>
    <mergeCell ref="C2:F2"/>
    <mergeCell ref="B5:F5"/>
    <mergeCell ref="B6:E6"/>
    <mergeCell ref="B7:D7"/>
    <mergeCell ref="E7:F7"/>
  </mergeCells>
  <pageMargins left="0.7" right="0.7" top="0.75" bottom="0.75" header="0.3" footer="0.3"/>
  <pageSetup scale="57" orientation="landscape" r:id="rId1"/>
  <colBreaks count="1" manualBreakCount="1">
    <brk id="6" max="16"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D21C43"/>
  </sheetPr>
  <dimension ref="B1:N32"/>
  <sheetViews>
    <sheetView showGridLines="0" view="pageBreakPreview" zoomScale="80" zoomScaleNormal="80" zoomScaleSheetLayoutView="80" workbookViewId="0"/>
  </sheetViews>
  <sheetFormatPr baseColWidth="10" defaultColWidth="11.42578125" defaultRowHeight="13.5"/>
  <cols>
    <col min="1" max="1" width="1.42578125" style="7" customWidth="1"/>
    <col min="2" max="2" width="27.28515625" style="7" customWidth="1"/>
    <col min="3" max="3" width="34" style="7" customWidth="1"/>
    <col min="4" max="4" width="49.42578125" style="7" customWidth="1"/>
    <col min="5" max="5" width="70.7109375" style="7" customWidth="1"/>
    <col min="6" max="7" width="32.7109375" style="7" customWidth="1"/>
    <col min="8" max="8" width="8.42578125" style="7" customWidth="1"/>
    <col min="9" max="9" width="6.85546875" style="7" customWidth="1"/>
    <col min="10" max="10" width="6.28515625" style="7" customWidth="1"/>
    <col min="11" max="11" width="7.7109375" style="7" customWidth="1"/>
    <col min="12" max="12" width="33.140625" style="20" customWidth="1"/>
    <col min="13" max="13" width="31" style="21" customWidth="1"/>
    <col min="14" max="14" width="46.28515625" style="7" customWidth="1"/>
    <col min="15" max="15" width="27.5703125" style="7" customWidth="1"/>
    <col min="16" max="16384" width="11.42578125" style="7"/>
  </cols>
  <sheetData>
    <row r="1" spans="2:14" s="6" customFormat="1">
      <c r="D1" s="60"/>
      <c r="F1" s="153"/>
      <c r="G1" s="153"/>
      <c r="H1" s="152"/>
      <c r="I1" s="152"/>
      <c r="J1" s="152"/>
      <c r="L1" s="8"/>
      <c r="M1" s="8"/>
    </row>
    <row r="2" spans="2:14" s="6" customFormat="1" ht="15" customHeight="1">
      <c r="B2" s="13"/>
      <c r="D2" s="60"/>
      <c r="E2" s="24"/>
      <c r="F2" s="24"/>
      <c r="G2" s="24"/>
      <c r="H2" s="24"/>
      <c r="I2" s="24"/>
      <c r="J2" s="24"/>
      <c r="L2" s="24"/>
      <c r="M2" s="24"/>
      <c r="N2" s="24"/>
    </row>
    <row r="3" spans="2:14" s="6" customFormat="1" ht="13.5" customHeight="1">
      <c r="B3" s="13"/>
      <c r="C3" s="24"/>
      <c r="D3" s="24"/>
      <c r="E3" s="24"/>
      <c r="F3" s="24"/>
      <c r="G3" s="24"/>
      <c r="H3" s="24"/>
      <c r="I3" s="24"/>
      <c r="J3" s="24"/>
      <c r="K3" s="24"/>
      <c r="L3" s="24"/>
      <c r="M3" s="24"/>
      <c r="N3" s="24"/>
    </row>
    <row r="4" spans="2:14" s="6" customFormat="1" ht="13.5" customHeight="1">
      <c r="B4" s="13"/>
      <c r="C4" s="493" t="s">
        <v>388</v>
      </c>
      <c r="D4" s="493"/>
      <c r="E4" s="493"/>
      <c r="F4" s="493"/>
      <c r="G4" s="493"/>
      <c r="H4" s="493"/>
      <c r="I4" s="493"/>
      <c r="J4" s="493"/>
      <c r="K4" s="493"/>
      <c r="L4" s="24"/>
      <c r="M4" s="24"/>
      <c r="N4" s="24"/>
    </row>
    <row r="5" spans="2:14" s="6" customFormat="1" ht="13.5" customHeight="1">
      <c r="B5" s="13"/>
      <c r="C5" s="493"/>
      <c r="D5" s="493"/>
      <c r="E5" s="493"/>
      <c r="F5" s="493"/>
      <c r="G5" s="493"/>
      <c r="H5" s="493"/>
      <c r="I5" s="493"/>
      <c r="J5" s="493"/>
      <c r="K5" s="493"/>
      <c r="L5" s="24"/>
      <c r="M5" s="24"/>
      <c r="N5" s="24"/>
    </row>
    <row r="6" spans="2:14" s="6" customFormat="1" ht="13.5" customHeight="1">
      <c r="B6" s="13"/>
      <c r="C6" s="493"/>
      <c r="D6" s="493"/>
      <c r="E6" s="493"/>
      <c r="F6" s="493"/>
      <c r="G6" s="493"/>
      <c r="H6" s="493"/>
      <c r="I6" s="493"/>
      <c r="J6" s="493"/>
      <c r="K6" s="493"/>
      <c r="L6" s="24"/>
      <c r="M6" s="24"/>
      <c r="N6" s="24"/>
    </row>
    <row r="7" spans="2:14" s="6" customFormat="1" ht="13.5" customHeight="1">
      <c r="B7" s="13"/>
      <c r="C7" s="493"/>
      <c r="D7" s="493"/>
      <c r="E7" s="493"/>
      <c r="F7" s="493"/>
      <c r="G7" s="493"/>
      <c r="H7" s="493"/>
      <c r="I7" s="493"/>
      <c r="J7" s="493"/>
      <c r="K7" s="493"/>
      <c r="L7" s="24"/>
      <c r="M7" s="24"/>
      <c r="N7" s="24"/>
    </row>
    <row r="8" spans="2:14" s="6" customFormat="1" ht="13.5" customHeight="1">
      <c r="B8" s="13"/>
      <c r="C8" s="493"/>
      <c r="D8" s="493"/>
      <c r="E8" s="493"/>
      <c r="F8" s="493"/>
      <c r="G8" s="493"/>
      <c r="H8" s="493"/>
      <c r="I8" s="493"/>
      <c r="J8" s="493"/>
      <c r="K8" s="493"/>
      <c r="L8" s="24"/>
      <c r="M8" s="24"/>
      <c r="N8" s="24"/>
    </row>
    <row r="9" spans="2:14" s="6" customFormat="1" ht="13.5" customHeight="1">
      <c r="B9" s="13"/>
      <c r="C9" s="493"/>
      <c r="D9" s="493"/>
      <c r="E9" s="493"/>
      <c r="F9" s="493"/>
      <c r="G9" s="493"/>
      <c r="H9" s="493"/>
      <c r="I9" s="493"/>
      <c r="J9" s="493"/>
      <c r="K9" s="493"/>
      <c r="L9" s="24"/>
      <c r="M9" s="24"/>
      <c r="N9" s="24"/>
    </row>
    <row r="10" spans="2:14" s="6" customFormat="1" ht="13.5" customHeight="1">
      <c r="B10" s="13"/>
      <c r="C10" s="493"/>
      <c r="D10" s="493"/>
      <c r="E10" s="493"/>
      <c r="F10" s="493"/>
      <c r="G10" s="493"/>
      <c r="H10" s="493"/>
      <c r="I10" s="493"/>
      <c r="J10" s="493"/>
      <c r="K10" s="493"/>
      <c r="L10" s="24"/>
      <c r="M10" s="24"/>
      <c r="N10" s="24"/>
    </row>
    <row r="11" spans="2:14" s="4" customFormat="1" ht="18.75" customHeight="1">
      <c r="B11" s="13"/>
      <c r="C11" s="493"/>
      <c r="D11" s="493"/>
      <c r="E11" s="493"/>
      <c r="F11" s="493"/>
      <c r="G11" s="493"/>
      <c r="H11" s="493"/>
      <c r="I11" s="493"/>
      <c r="J11" s="493"/>
      <c r="K11" s="493"/>
      <c r="L11" s="24"/>
      <c r="M11" s="24"/>
      <c r="N11" s="24"/>
    </row>
    <row r="12" spans="2:14" s="4" customFormat="1" ht="25.5" customHeight="1">
      <c r="B12" s="13"/>
      <c r="C12" s="493"/>
      <c r="D12" s="493"/>
      <c r="E12" s="493"/>
      <c r="F12" s="493"/>
      <c r="G12" s="493"/>
      <c r="H12" s="493"/>
      <c r="I12" s="493"/>
      <c r="J12" s="493"/>
      <c r="K12" s="493"/>
      <c r="L12" s="24"/>
      <c r="M12" s="24"/>
      <c r="N12" s="24"/>
    </row>
    <row r="13" spans="2:14" s="4" customFormat="1" ht="14.25" customHeight="1">
      <c r="B13" s="13"/>
      <c r="C13" s="24"/>
      <c r="D13" s="24"/>
      <c r="E13" s="24"/>
      <c r="F13" s="24"/>
      <c r="G13" s="24"/>
      <c r="H13" s="24"/>
      <c r="I13" s="24"/>
      <c r="J13" s="24"/>
      <c r="K13" s="24"/>
      <c r="L13" s="24"/>
      <c r="M13" s="24"/>
      <c r="N13" s="24"/>
    </row>
    <row r="14" spans="2:14" ht="14.25">
      <c r="C14" s="1"/>
      <c r="D14" s="1"/>
      <c r="E14" s="1"/>
      <c r="F14" s="1"/>
      <c r="G14" s="1"/>
      <c r="H14" s="1"/>
      <c r="I14" s="1"/>
      <c r="J14" s="1"/>
      <c r="K14" s="1"/>
      <c r="L14" s="87"/>
    </row>
    <row r="15" spans="2:14" ht="16.5" customHeight="1">
      <c r="B15" s="842" t="s">
        <v>249</v>
      </c>
      <c r="C15" s="842" t="s">
        <v>5</v>
      </c>
      <c r="D15" s="842" t="s">
        <v>893</v>
      </c>
      <c r="E15" s="842" t="s">
        <v>895</v>
      </c>
      <c r="F15" s="948" t="s">
        <v>71</v>
      </c>
      <c r="G15" s="948" t="s">
        <v>935</v>
      </c>
      <c r="H15" s="948">
        <v>2023</v>
      </c>
      <c r="I15" s="948">
        <v>2024</v>
      </c>
      <c r="J15" s="948">
        <v>2025</v>
      </c>
      <c r="K15" s="948">
        <v>2026</v>
      </c>
    </row>
    <row r="16" spans="2:14" ht="28.5" customHeight="1">
      <c r="B16" s="842"/>
      <c r="C16" s="842"/>
      <c r="D16" s="842"/>
      <c r="E16" s="842"/>
      <c r="F16" s="949"/>
      <c r="G16" s="949"/>
      <c r="H16" s="949"/>
      <c r="I16" s="949"/>
      <c r="J16" s="949"/>
      <c r="K16" s="949"/>
    </row>
    <row r="17" spans="2:11" ht="82.5">
      <c r="B17" s="950" t="s">
        <v>251</v>
      </c>
      <c r="C17" s="950" t="s">
        <v>892</v>
      </c>
      <c r="D17" s="160" t="s">
        <v>894</v>
      </c>
      <c r="E17" s="155" t="s">
        <v>896</v>
      </c>
      <c r="F17" s="159" t="s">
        <v>936</v>
      </c>
      <c r="G17" s="154" t="s">
        <v>937</v>
      </c>
      <c r="H17" s="249" t="s">
        <v>1267</v>
      </c>
      <c r="I17" s="249" t="s">
        <v>1267</v>
      </c>
      <c r="J17" s="249" t="s">
        <v>1267</v>
      </c>
      <c r="K17" s="249" t="s">
        <v>1267</v>
      </c>
    </row>
    <row r="18" spans="2:11" ht="112.5" customHeight="1">
      <c r="B18" s="950"/>
      <c r="C18" s="950"/>
      <c r="D18" s="160" t="s">
        <v>897</v>
      </c>
      <c r="E18" s="155" t="s">
        <v>898</v>
      </c>
      <c r="F18" s="159" t="s">
        <v>938</v>
      </c>
      <c r="G18" s="154" t="s">
        <v>939</v>
      </c>
      <c r="H18" s="249" t="s">
        <v>1267</v>
      </c>
      <c r="I18" s="249" t="s">
        <v>1267</v>
      </c>
      <c r="J18" s="249" t="s">
        <v>1267</v>
      </c>
      <c r="K18" s="249" t="s">
        <v>1267</v>
      </c>
    </row>
    <row r="19" spans="2:11" ht="101.25" customHeight="1">
      <c r="B19" s="950"/>
      <c r="C19" s="950"/>
      <c r="D19" s="160" t="s">
        <v>899</v>
      </c>
      <c r="E19" s="155" t="s">
        <v>900</v>
      </c>
      <c r="F19" s="154" t="s">
        <v>938</v>
      </c>
      <c r="G19" s="154" t="s">
        <v>940</v>
      </c>
      <c r="H19" s="249" t="s">
        <v>1267</v>
      </c>
      <c r="I19" s="249" t="s">
        <v>1267</v>
      </c>
      <c r="J19" s="249" t="s">
        <v>1267</v>
      </c>
      <c r="K19" s="249" t="s">
        <v>1267</v>
      </c>
    </row>
    <row r="20" spans="2:11" ht="82.5">
      <c r="B20" s="950"/>
      <c r="C20" s="950"/>
      <c r="D20" s="160" t="s">
        <v>901</v>
      </c>
      <c r="E20" s="155" t="s">
        <v>902</v>
      </c>
      <c r="F20" s="154" t="s">
        <v>941</v>
      </c>
      <c r="G20" s="154" t="s">
        <v>942</v>
      </c>
      <c r="H20" s="249" t="s">
        <v>1267</v>
      </c>
      <c r="I20" s="249" t="s">
        <v>1267</v>
      </c>
      <c r="J20" s="249" t="s">
        <v>1267</v>
      </c>
      <c r="K20" s="249" t="s">
        <v>1267</v>
      </c>
    </row>
    <row r="21" spans="2:11" ht="132">
      <c r="B21" s="950"/>
      <c r="C21" s="951" t="s">
        <v>903</v>
      </c>
      <c r="D21" s="160" t="s">
        <v>904</v>
      </c>
      <c r="E21" s="155" t="s">
        <v>905</v>
      </c>
      <c r="F21" s="154" t="s">
        <v>943</v>
      </c>
      <c r="G21" s="154" t="s">
        <v>944</v>
      </c>
      <c r="H21" s="249" t="s">
        <v>1267</v>
      </c>
      <c r="I21" s="249" t="s">
        <v>1267</v>
      </c>
      <c r="J21" s="249" t="s">
        <v>1267</v>
      </c>
      <c r="K21" s="249" t="s">
        <v>1267</v>
      </c>
    </row>
    <row r="22" spans="2:11" ht="107.25" customHeight="1">
      <c r="B22" s="950"/>
      <c r="C22" s="952"/>
      <c r="D22" s="160" t="s">
        <v>906</v>
      </c>
      <c r="E22" s="155" t="s">
        <v>907</v>
      </c>
      <c r="F22" s="154" t="s">
        <v>938</v>
      </c>
      <c r="G22" s="159" t="s">
        <v>945</v>
      </c>
      <c r="H22" s="249" t="s">
        <v>1267</v>
      </c>
      <c r="I22" s="249" t="s">
        <v>1267</v>
      </c>
      <c r="J22" s="249"/>
      <c r="K22" s="249"/>
    </row>
    <row r="23" spans="2:11" ht="68.25" customHeight="1">
      <c r="B23" s="950"/>
      <c r="C23" s="953"/>
      <c r="D23" s="160" t="s">
        <v>908</v>
      </c>
      <c r="E23" s="155" t="s">
        <v>909</v>
      </c>
      <c r="F23" s="154" t="s">
        <v>938</v>
      </c>
      <c r="G23" s="154" t="s">
        <v>946</v>
      </c>
      <c r="H23" s="86" t="s">
        <v>1267</v>
      </c>
      <c r="I23" s="86" t="s">
        <v>1267</v>
      </c>
      <c r="J23" s="86" t="s">
        <v>1267</v>
      </c>
      <c r="K23" s="249" t="s">
        <v>1267</v>
      </c>
    </row>
    <row r="24" spans="2:11" ht="132">
      <c r="B24" s="950"/>
      <c r="C24" s="951" t="s">
        <v>910</v>
      </c>
      <c r="D24" s="160" t="s">
        <v>911</v>
      </c>
      <c r="E24" s="155" t="s">
        <v>912</v>
      </c>
      <c r="F24" s="159" t="s">
        <v>947</v>
      </c>
      <c r="G24" s="154" t="s">
        <v>948</v>
      </c>
      <c r="H24" s="86" t="s">
        <v>1267</v>
      </c>
      <c r="I24" s="86" t="s">
        <v>1267</v>
      </c>
      <c r="J24" s="86" t="s">
        <v>1267</v>
      </c>
      <c r="K24" s="249" t="s">
        <v>1267</v>
      </c>
    </row>
    <row r="25" spans="2:11" ht="115.5">
      <c r="B25" s="950"/>
      <c r="C25" s="953"/>
      <c r="D25" s="160" t="s">
        <v>913</v>
      </c>
      <c r="E25" s="155" t="s">
        <v>914</v>
      </c>
      <c r="F25" s="154" t="s">
        <v>949</v>
      </c>
      <c r="G25" s="154" t="s">
        <v>950</v>
      </c>
      <c r="H25" s="86" t="s">
        <v>1267</v>
      </c>
      <c r="I25" s="86" t="s">
        <v>1267</v>
      </c>
      <c r="J25" s="86"/>
      <c r="K25" s="249"/>
    </row>
    <row r="26" spans="2:11" ht="118.5" customHeight="1">
      <c r="B26" s="950"/>
      <c r="C26" s="951" t="s">
        <v>915</v>
      </c>
      <c r="D26" s="161" t="s">
        <v>916</v>
      </c>
      <c r="E26" s="156" t="s">
        <v>917</v>
      </c>
      <c r="F26" s="86" t="s">
        <v>951</v>
      </c>
      <c r="G26" s="86" t="s">
        <v>952</v>
      </c>
      <c r="H26" s="86" t="s">
        <v>1267</v>
      </c>
      <c r="I26" s="86" t="s">
        <v>1267</v>
      </c>
      <c r="J26" s="86" t="s">
        <v>1267</v>
      </c>
      <c r="K26" s="249" t="s">
        <v>1267</v>
      </c>
    </row>
    <row r="27" spans="2:11" ht="148.5">
      <c r="B27" s="950"/>
      <c r="C27" s="953"/>
      <c r="D27" s="161" t="s">
        <v>918</v>
      </c>
      <c r="E27" s="156" t="s">
        <v>919</v>
      </c>
      <c r="F27" s="86" t="s">
        <v>951</v>
      </c>
      <c r="G27" s="86" t="s">
        <v>953</v>
      </c>
      <c r="H27" s="86" t="s">
        <v>1267</v>
      </c>
      <c r="I27" s="86" t="s">
        <v>1267</v>
      </c>
      <c r="J27" s="86"/>
      <c r="K27" s="249"/>
    </row>
    <row r="28" spans="2:11" ht="99">
      <c r="B28" s="950"/>
      <c r="C28" s="951" t="s">
        <v>920</v>
      </c>
      <c r="D28" s="161" t="s">
        <v>921</v>
      </c>
      <c r="E28" s="156" t="s">
        <v>922</v>
      </c>
      <c r="F28" s="86" t="s">
        <v>934</v>
      </c>
      <c r="G28" s="86" t="s">
        <v>954</v>
      </c>
      <c r="H28" s="86" t="s">
        <v>1267</v>
      </c>
      <c r="I28" s="86" t="s">
        <v>1267</v>
      </c>
      <c r="J28" s="86"/>
      <c r="K28" s="249"/>
    </row>
    <row r="29" spans="2:11" ht="148.5">
      <c r="B29" s="950"/>
      <c r="C29" s="953"/>
      <c r="D29" s="160" t="s">
        <v>923</v>
      </c>
      <c r="E29" s="156" t="s">
        <v>929</v>
      </c>
      <c r="F29" s="154" t="s">
        <v>934</v>
      </c>
      <c r="G29" s="154" t="s">
        <v>955</v>
      </c>
      <c r="H29" s="86" t="s">
        <v>1267</v>
      </c>
      <c r="I29" s="86" t="s">
        <v>1267</v>
      </c>
      <c r="J29" s="86" t="s">
        <v>1267</v>
      </c>
      <c r="K29" s="249" t="s">
        <v>1267</v>
      </c>
    </row>
    <row r="30" spans="2:11" ht="204.75" customHeight="1">
      <c r="B30" s="950"/>
      <c r="C30" s="951" t="s">
        <v>924</v>
      </c>
      <c r="D30" s="92" t="s">
        <v>925</v>
      </c>
      <c r="E30" s="157" t="s">
        <v>926</v>
      </c>
      <c r="F30" s="154" t="s">
        <v>933</v>
      </c>
      <c r="G30" s="154" t="s">
        <v>956</v>
      </c>
      <c r="H30" s="86" t="s">
        <v>1267</v>
      </c>
      <c r="I30" s="86" t="s">
        <v>1267</v>
      </c>
      <c r="J30" s="86" t="s">
        <v>1267</v>
      </c>
      <c r="K30" s="249" t="s">
        <v>1267</v>
      </c>
    </row>
    <row r="31" spans="2:11" ht="181.5">
      <c r="B31" s="950"/>
      <c r="C31" s="952"/>
      <c r="D31" s="92" t="s">
        <v>927</v>
      </c>
      <c r="E31" s="155" t="s">
        <v>928</v>
      </c>
      <c r="F31" s="154" t="s">
        <v>932</v>
      </c>
      <c r="G31" s="154" t="s">
        <v>957</v>
      </c>
      <c r="H31" s="86" t="s">
        <v>1267</v>
      </c>
      <c r="I31" s="86" t="s">
        <v>1267</v>
      </c>
      <c r="J31" s="86" t="s">
        <v>1267</v>
      </c>
      <c r="K31" s="249" t="s">
        <v>1267</v>
      </c>
    </row>
    <row r="32" spans="2:11" ht="132">
      <c r="B32" s="950"/>
      <c r="C32" s="953"/>
      <c r="D32" s="92" t="s">
        <v>1178</v>
      </c>
      <c r="E32" s="155" t="s">
        <v>930</v>
      </c>
      <c r="F32" s="154" t="s">
        <v>931</v>
      </c>
      <c r="G32" s="154" t="s">
        <v>958</v>
      </c>
      <c r="H32" s="86" t="s">
        <v>1267</v>
      </c>
      <c r="I32" s="86" t="s">
        <v>1267</v>
      </c>
      <c r="J32" s="86" t="s">
        <v>1267</v>
      </c>
      <c r="K32" s="249" t="s">
        <v>1267</v>
      </c>
    </row>
  </sheetData>
  <mergeCells count="18">
    <mergeCell ref="B17:B32"/>
    <mergeCell ref="C17:C20"/>
    <mergeCell ref="C21:C23"/>
    <mergeCell ref="C24:C25"/>
    <mergeCell ref="C26:C27"/>
    <mergeCell ref="C28:C29"/>
    <mergeCell ref="C30:C32"/>
    <mergeCell ref="B15:B16"/>
    <mergeCell ref="C15:C16"/>
    <mergeCell ref="D15:D16"/>
    <mergeCell ref="E15:E16"/>
    <mergeCell ref="C4:K12"/>
    <mergeCell ref="F15:F16"/>
    <mergeCell ref="G15:G16"/>
    <mergeCell ref="K15:K16"/>
    <mergeCell ref="J15:J16"/>
    <mergeCell ref="I15:I16"/>
    <mergeCell ref="H15:H16"/>
  </mergeCells>
  <pageMargins left="1.2736614173228347" right="0.70866141732283472" top="0.74803149606299213" bottom="0.74803149606299213" header="0.31496062992125984" footer="0.31496062992125984"/>
  <pageSetup paperSize="9" scale="27"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3" tint="-0.249977111117893"/>
  </sheetPr>
  <dimension ref="B1:XDH32"/>
  <sheetViews>
    <sheetView showGridLines="0" view="pageBreakPreview" zoomScale="80" zoomScaleNormal="80" zoomScaleSheetLayoutView="80" workbookViewId="0"/>
  </sheetViews>
  <sheetFormatPr baseColWidth="10" defaultColWidth="11.42578125" defaultRowHeight="13.5"/>
  <cols>
    <col min="1" max="1" width="1.42578125" style="7" customWidth="1"/>
    <col min="2" max="2" width="29.85546875" style="7" customWidth="1"/>
    <col min="3" max="3" width="46" style="7" customWidth="1"/>
    <col min="4" max="4" width="24.28515625" style="7" customWidth="1"/>
    <col min="5" max="5" width="17.5703125" style="7" customWidth="1"/>
    <col min="6" max="6" width="15.140625" style="7" customWidth="1"/>
    <col min="7" max="7" width="18.85546875" style="7" customWidth="1"/>
    <col min="8" max="8" width="33.42578125" style="7" customWidth="1"/>
    <col min="9" max="9" width="29.7109375" style="7" customWidth="1"/>
    <col min="10" max="10" width="11.42578125" style="7" customWidth="1"/>
    <col min="11" max="16328" width="11.42578125" style="7"/>
    <col min="16329" max="16329" width="15.42578125" style="7" customWidth="1"/>
    <col min="16330" max="16330" width="17" style="7" customWidth="1"/>
    <col min="16331" max="16331" width="17.5703125" style="7" customWidth="1"/>
    <col min="16332" max="16332" width="15.85546875" style="7" customWidth="1"/>
    <col min="16333" max="16333" width="17.42578125" style="7" customWidth="1"/>
    <col min="16334" max="16334" width="26.7109375" style="7" customWidth="1"/>
    <col min="16335" max="16335" width="14" style="7" customWidth="1"/>
    <col min="16336" max="16336" width="12.28515625" style="7" customWidth="1"/>
    <col min="16337" max="16337" width="22.5703125" style="7" customWidth="1"/>
    <col min="16338" max="16338" width="39.140625" style="7" customWidth="1"/>
    <col min="16339" max="16339" width="18.140625" style="7" customWidth="1"/>
    <col min="16340" max="16340" width="25.85546875" style="7" customWidth="1"/>
    <col min="16341" max="16341" width="23" style="7" customWidth="1"/>
    <col min="16342" max="16342" width="32.7109375" style="7" customWidth="1"/>
    <col min="16343" max="16343" width="18.28515625" style="7" customWidth="1"/>
    <col min="16344" max="16344" width="21.28515625" style="7" customWidth="1"/>
    <col min="16345" max="16345" width="26.7109375" style="7" customWidth="1"/>
    <col min="16346" max="16346" width="28" style="7" customWidth="1"/>
    <col min="16347" max="16347" width="20" style="7" customWidth="1"/>
    <col min="16348" max="16348" width="37.42578125" style="7" customWidth="1"/>
    <col min="16349" max="16349" width="19" style="7" customWidth="1"/>
    <col min="16350" max="16350" width="16.85546875" style="7" customWidth="1"/>
    <col min="16351" max="16351" width="27" style="7" customWidth="1"/>
    <col min="16352" max="16352" width="19.5703125" style="7" customWidth="1"/>
    <col min="16353" max="16353" width="15.140625" style="7" customWidth="1"/>
    <col min="16354" max="16354" width="14.28515625" style="7" customWidth="1"/>
    <col min="16355" max="16355" width="14.85546875" style="7" customWidth="1"/>
    <col min="16356" max="16356" width="19.85546875" style="7" customWidth="1"/>
    <col min="16357" max="16357" width="10.42578125" style="7" customWidth="1"/>
    <col min="16358" max="16358" width="36.7109375" style="7" customWidth="1"/>
    <col min="16359" max="16359" width="21.85546875" style="7" customWidth="1"/>
    <col min="16360" max="16360" width="29.42578125" style="7" customWidth="1"/>
    <col min="16361" max="16361" width="36.85546875" style="7" customWidth="1"/>
    <col min="16362" max="16362" width="27.7109375" style="7" customWidth="1"/>
    <col min="16363" max="16363" width="21.5703125" style="7" customWidth="1"/>
    <col min="16364" max="16364" width="22.42578125" style="7" customWidth="1"/>
    <col min="16365" max="16365" width="41.7109375" style="7" customWidth="1"/>
    <col min="16366" max="16366" width="28" style="7" customWidth="1"/>
    <col min="16367" max="16367" width="23.42578125" style="7" customWidth="1"/>
    <col min="16368" max="16368" width="50.28515625" style="7" customWidth="1"/>
    <col min="16369" max="16369" width="24.140625" style="7" customWidth="1"/>
    <col min="16370" max="16370" width="23.42578125" style="7" customWidth="1"/>
    <col min="16371" max="16371" width="25.85546875" style="7" customWidth="1"/>
    <col min="16372" max="16372" width="35.7109375" style="7" customWidth="1"/>
    <col min="16373" max="16373" width="21.28515625" style="7" customWidth="1"/>
    <col min="16374" max="16374" width="22.7109375" style="7" customWidth="1"/>
    <col min="16375" max="16375" width="18.85546875" style="7" customWidth="1"/>
    <col min="16376" max="16376" width="16.140625" style="7" customWidth="1"/>
    <col min="16377" max="16377" width="11.140625" style="7" customWidth="1"/>
    <col min="16378" max="16378" width="17.5703125" style="7" customWidth="1"/>
    <col min="16379" max="16379" width="24" style="7" customWidth="1"/>
    <col min="16380" max="16384" width="6.7109375" style="7" customWidth="1"/>
  </cols>
  <sheetData>
    <row r="1" spans="2:9 16336:16336" s="6" customFormat="1">
      <c r="XDH1" s="80"/>
    </row>
    <row r="2" spans="2:9 16336:16336" s="6" customFormat="1" ht="15" customHeight="1">
      <c r="B2" s="13"/>
      <c r="C2" s="493" t="s">
        <v>214</v>
      </c>
      <c r="D2" s="493"/>
      <c r="E2" s="493"/>
      <c r="F2" s="493"/>
      <c r="G2" s="493"/>
      <c r="H2" s="493"/>
      <c r="XDH2" s="80"/>
    </row>
    <row r="3" spans="2:9 16336:16336" s="6" customFormat="1" ht="13.5" customHeight="1">
      <c r="B3" s="13"/>
      <c r="C3" s="493"/>
      <c r="D3" s="493"/>
      <c r="E3" s="493"/>
      <c r="F3" s="493"/>
      <c r="G3" s="493"/>
      <c r="H3" s="493"/>
      <c r="XDH3" s="80"/>
    </row>
    <row r="4" spans="2:9 16336:16336" s="6" customFormat="1" ht="13.5" customHeight="1">
      <c r="B4" s="13"/>
      <c r="C4" s="493"/>
      <c r="D4" s="493"/>
      <c r="E4" s="493"/>
      <c r="F4" s="493"/>
      <c r="G4" s="493"/>
      <c r="H4" s="493"/>
      <c r="XDH4" s="80"/>
    </row>
    <row r="5" spans="2:9 16336:16336" s="6" customFormat="1" ht="13.5" customHeight="1">
      <c r="B5" s="13"/>
      <c r="C5" s="493"/>
      <c r="D5" s="493"/>
      <c r="E5" s="493"/>
      <c r="F5" s="493"/>
      <c r="G5" s="493"/>
      <c r="H5" s="493"/>
      <c r="XDH5" s="80"/>
    </row>
    <row r="6" spans="2:9 16336:16336" s="6" customFormat="1" ht="13.5" customHeight="1">
      <c r="B6" s="24" t="s">
        <v>215</v>
      </c>
      <c r="C6" s="493"/>
      <c r="D6" s="493"/>
      <c r="E6" s="493"/>
      <c r="F6" s="493"/>
      <c r="G6" s="493"/>
      <c r="H6" s="493"/>
      <c r="XDH6" s="80"/>
    </row>
    <row r="7" spans="2:9 16336:16336" s="6" customFormat="1" ht="13.5" customHeight="1">
      <c r="B7" s="13"/>
      <c r="C7" s="493"/>
      <c r="D7" s="493"/>
      <c r="E7" s="493"/>
      <c r="F7" s="493"/>
      <c r="G7" s="493"/>
      <c r="H7" s="493"/>
      <c r="XDH7" s="80"/>
    </row>
    <row r="8" spans="2:9 16336:16336" s="6" customFormat="1" ht="13.5" customHeight="1">
      <c r="B8" s="13"/>
      <c r="C8" s="493"/>
      <c r="D8" s="493"/>
      <c r="E8" s="493"/>
      <c r="F8" s="493"/>
      <c r="G8" s="493"/>
      <c r="H8" s="493"/>
      <c r="XDH8" s="80"/>
    </row>
    <row r="9" spans="2:9 16336:16336" s="6" customFormat="1" ht="13.5" customHeight="1">
      <c r="B9" s="13"/>
      <c r="C9" s="493"/>
      <c r="D9" s="493"/>
      <c r="E9" s="493"/>
      <c r="F9" s="493"/>
      <c r="G9" s="493"/>
      <c r="H9" s="493"/>
      <c r="XDH9" s="80"/>
    </row>
    <row r="10" spans="2:9 16336:16336" s="6" customFormat="1" ht="13.5" customHeight="1">
      <c r="B10" s="13"/>
      <c r="C10" s="493"/>
      <c r="D10" s="493"/>
      <c r="E10" s="493"/>
      <c r="F10" s="493"/>
      <c r="G10" s="493"/>
      <c r="H10" s="493"/>
      <c r="XDH10" s="80"/>
    </row>
    <row r="11" spans="2:9 16336:16336" s="4" customFormat="1" ht="18.75" customHeight="1">
      <c r="B11" s="13"/>
      <c r="C11" s="493"/>
      <c r="D11" s="493"/>
      <c r="E11" s="493"/>
      <c r="F11" s="493"/>
      <c r="G11" s="493"/>
      <c r="H11" s="493"/>
    </row>
    <row r="12" spans="2:9 16336:16336" s="4" customFormat="1" ht="25.5" customHeight="1">
      <c r="B12" s="13"/>
      <c r="C12" s="493"/>
      <c r="D12" s="493"/>
      <c r="E12" s="493"/>
      <c r="F12" s="493"/>
      <c r="G12" s="493"/>
      <c r="H12" s="493"/>
    </row>
    <row r="13" spans="2:9 16336:16336" s="4" customFormat="1" ht="14.25" customHeight="1">
      <c r="B13" s="13"/>
      <c r="C13" s="24"/>
      <c r="D13" s="24"/>
      <c r="E13" s="24"/>
      <c r="F13" s="24"/>
      <c r="G13" s="24"/>
    </row>
    <row r="14" spans="2:9 16336:16336" s="4" customFormat="1" ht="14.25" customHeight="1">
      <c r="B14"/>
      <c r="C14"/>
      <c r="D14"/>
      <c r="E14"/>
      <c r="F14"/>
      <c r="G14"/>
      <c r="H14" s="55"/>
      <c r="I14"/>
    </row>
    <row r="15" spans="2:9 16336:16336" ht="39" customHeight="1">
      <c r="B15" s="113" t="s">
        <v>356</v>
      </c>
      <c r="C15" s="112" t="s">
        <v>5</v>
      </c>
      <c r="D15" s="112" t="s">
        <v>357</v>
      </c>
      <c r="E15" s="112" t="s">
        <v>358</v>
      </c>
      <c r="F15" s="112" t="s">
        <v>359</v>
      </c>
      <c r="G15" s="114" t="s">
        <v>360</v>
      </c>
      <c r="H15" s="112" t="s">
        <v>361</v>
      </c>
      <c r="I15" s="112" t="s">
        <v>362</v>
      </c>
    </row>
    <row r="16" spans="2:9 16336:16336" ht="65.45" customHeight="1">
      <c r="B16" s="955" t="s">
        <v>186</v>
      </c>
      <c r="C16" s="964" t="s">
        <v>187</v>
      </c>
      <c r="D16" s="951" t="s">
        <v>363</v>
      </c>
      <c r="E16" s="969">
        <v>44927</v>
      </c>
      <c r="F16" s="969">
        <v>45291</v>
      </c>
      <c r="G16" s="971">
        <v>9.0899999999999995E-2</v>
      </c>
      <c r="H16" s="951" t="s">
        <v>1242</v>
      </c>
      <c r="I16" s="964" t="s">
        <v>364</v>
      </c>
    </row>
    <row r="17" spans="2:9" ht="43.15" customHeight="1">
      <c r="B17" s="968"/>
      <c r="C17" s="965"/>
      <c r="D17" s="953"/>
      <c r="E17" s="970"/>
      <c r="F17" s="970"/>
      <c r="G17" s="972"/>
      <c r="H17" s="953"/>
      <c r="I17" s="965"/>
    </row>
    <row r="18" spans="2:9" ht="43.15" customHeight="1">
      <c r="B18" s="956"/>
      <c r="C18" s="243" t="s">
        <v>365</v>
      </c>
      <c r="D18" s="240" t="s">
        <v>363</v>
      </c>
      <c r="E18" s="244">
        <v>45078</v>
      </c>
      <c r="F18" s="244">
        <v>45291</v>
      </c>
      <c r="G18" s="53">
        <v>9.0899999999999995E-2</v>
      </c>
      <c r="H18" s="240" t="s">
        <v>1242</v>
      </c>
      <c r="I18" s="243" t="s">
        <v>366</v>
      </c>
    </row>
    <row r="19" spans="2:9" ht="43.15" customHeight="1">
      <c r="B19" s="955" t="s">
        <v>134</v>
      </c>
      <c r="C19" s="160" t="s">
        <v>135</v>
      </c>
      <c r="D19" s="240" t="s">
        <v>367</v>
      </c>
      <c r="E19" s="244">
        <v>44927</v>
      </c>
      <c r="F19" s="244">
        <v>45291</v>
      </c>
      <c r="G19" s="53">
        <v>9.0899999999999995E-2</v>
      </c>
      <c r="H19" s="240" t="s">
        <v>136</v>
      </c>
      <c r="I19" s="245" t="s">
        <v>364</v>
      </c>
    </row>
    <row r="20" spans="2:9" ht="43.15" customHeight="1">
      <c r="B20" s="956"/>
      <c r="C20" s="160" t="s">
        <v>368</v>
      </c>
      <c r="D20" s="240" t="s">
        <v>369</v>
      </c>
      <c r="E20" s="244">
        <v>44927</v>
      </c>
      <c r="F20" s="244">
        <v>45291</v>
      </c>
      <c r="G20" s="53">
        <v>9.0899999999999995E-2</v>
      </c>
      <c r="H20" s="240" t="s">
        <v>136</v>
      </c>
      <c r="I20" s="245" t="s">
        <v>137</v>
      </c>
    </row>
    <row r="21" spans="2:9" ht="43.15" customHeight="1">
      <c r="B21" s="955" t="s">
        <v>138</v>
      </c>
      <c r="C21" s="160" t="s">
        <v>370</v>
      </c>
      <c r="D21" s="240" t="s">
        <v>371</v>
      </c>
      <c r="E21" s="244">
        <v>44927</v>
      </c>
      <c r="F21" s="244">
        <v>45291</v>
      </c>
      <c r="G21" s="53">
        <v>9.0899999999999995E-2</v>
      </c>
      <c r="H21" s="240" t="s">
        <v>136</v>
      </c>
      <c r="I21" s="243" t="s">
        <v>139</v>
      </c>
    </row>
    <row r="22" spans="2:9" ht="43.15" customHeight="1">
      <c r="B22" s="968"/>
      <c r="C22" s="245" t="s">
        <v>188</v>
      </c>
      <c r="D22" s="240" t="s">
        <v>363</v>
      </c>
      <c r="E22" s="244">
        <v>44927</v>
      </c>
      <c r="F22" s="244">
        <v>45291</v>
      </c>
      <c r="G22" s="53">
        <v>9.0899999999999995E-2</v>
      </c>
      <c r="H22" s="240" t="s">
        <v>136</v>
      </c>
      <c r="I22" s="243" t="s">
        <v>140</v>
      </c>
    </row>
    <row r="23" spans="2:9" ht="43.15" customHeight="1">
      <c r="B23" s="246" t="s">
        <v>1243</v>
      </c>
      <c r="C23" s="243" t="s">
        <v>1244</v>
      </c>
      <c r="D23" s="240" t="s">
        <v>367</v>
      </c>
      <c r="E23" s="244">
        <v>44927</v>
      </c>
      <c r="F23" s="244">
        <v>45291</v>
      </c>
      <c r="G23" s="53">
        <v>9.0899999999999995E-2</v>
      </c>
      <c r="H23" s="240" t="s">
        <v>1245</v>
      </c>
      <c r="I23" s="243" t="s">
        <v>364</v>
      </c>
    </row>
    <row r="24" spans="2:9" ht="43.15" customHeight="1">
      <c r="B24" s="955" t="s">
        <v>141</v>
      </c>
      <c r="C24" s="160" t="s">
        <v>189</v>
      </c>
      <c r="D24" s="240" t="s">
        <v>363</v>
      </c>
      <c r="E24" s="244">
        <v>44927</v>
      </c>
      <c r="F24" s="244">
        <v>45291</v>
      </c>
      <c r="G24" s="53">
        <v>9.0899999999999995E-2</v>
      </c>
      <c r="H24" s="240" t="s">
        <v>372</v>
      </c>
      <c r="I24" s="243" t="s">
        <v>373</v>
      </c>
    </row>
    <row r="25" spans="2:9" ht="40.9" customHeight="1">
      <c r="B25" s="956"/>
      <c r="C25" s="160" t="s">
        <v>1246</v>
      </c>
      <c r="D25" s="240" t="s">
        <v>363</v>
      </c>
      <c r="E25" s="244">
        <v>44927</v>
      </c>
      <c r="F25" s="244">
        <v>45291</v>
      </c>
      <c r="G25" s="53">
        <v>9.0899999999999995E-2</v>
      </c>
      <c r="H25" s="240" t="s">
        <v>372</v>
      </c>
      <c r="I25" s="243" t="s">
        <v>373</v>
      </c>
    </row>
    <row r="26" spans="2:9" ht="47.25" customHeight="1">
      <c r="B26" s="963" t="s">
        <v>142</v>
      </c>
      <c r="C26" s="245" t="s">
        <v>190</v>
      </c>
      <c r="D26" s="247" t="s">
        <v>363</v>
      </c>
      <c r="E26" s="248">
        <v>44927</v>
      </c>
      <c r="F26" s="248">
        <v>45291</v>
      </c>
      <c r="G26" s="242">
        <v>9.0899999999999995E-2</v>
      </c>
      <c r="H26" s="247" t="s">
        <v>1232</v>
      </c>
      <c r="I26" s="245" t="s">
        <v>373</v>
      </c>
    </row>
    <row r="27" spans="2:9" ht="45" customHeight="1">
      <c r="B27" s="963"/>
      <c r="C27" s="245" t="s">
        <v>143</v>
      </c>
      <c r="D27" s="247" t="s">
        <v>363</v>
      </c>
      <c r="E27" s="248">
        <v>44927</v>
      </c>
      <c r="F27" s="248">
        <v>45291</v>
      </c>
      <c r="G27" s="242">
        <v>9.0899999999999995E-2</v>
      </c>
      <c r="H27" s="247" t="s">
        <v>1232</v>
      </c>
      <c r="I27" s="245" t="s">
        <v>373</v>
      </c>
    </row>
    <row r="28" spans="2:9" ht="18">
      <c r="B28" s="960" t="s">
        <v>144</v>
      </c>
      <c r="C28" s="961"/>
      <c r="D28" s="961"/>
      <c r="E28" s="961"/>
      <c r="F28" s="961"/>
      <c r="G28" s="962"/>
      <c r="H28" s="962"/>
      <c r="I28" s="962"/>
    </row>
    <row r="29" spans="2:9" ht="16.5">
      <c r="B29" s="957" t="s">
        <v>145</v>
      </c>
      <c r="C29" s="958"/>
      <c r="D29" s="958"/>
      <c r="E29" s="958"/>
      <c r="F29" s="958"/>
      <c r="G29" s="958"/>
      <c r="H29" s="958"/>
      <c r="I29" s="958"/>
    </row>
    <row r="30" spans="2:9" ht="152.25" customHeight="1">
      <c r="B30" s="959" t="s">
        <v>191</v>
      </c>
      <c r="C30" s="959"/>
      <c r="D30" s="959"/>
      <c r="E30" s="959"/>
      <c r="F30" s="959"/>
      <c r="G30" s="959"/>
      <c r="H30" s="959"/>
      <c r="I30" s="959"/>
    </row>
    <row r="31" spans="2:9" ht="15.75">
      <c r="B31" s="966" t="s">
        <v>146</v>
      </c>
      <c r="C31" s="967"/>
      <c r="D31" s="967"/>
      <c r="E31" s="967"/>
      <c r="F31" s="967"/>
      <c r="G31" s="967"/>
      <c r="H31" s="967"/>
      <c r="I31" s="967"/>
    </row>
    <row r="32" spans="2:9" ht="29.25" customHeight="1">
      <c r="B32" s="54" t="s">
        <v>147</v>
      </c>
      <c r="C32" s="954" t="s">
        <v>148</v>
      </c>
      <c r="D32" s="954"/>
      <c r="E32" s="954"/>
      <c r="F32" s="954"/>
      <c r="G32" s="954"/>
      <c r="H32" s="954"/>
      <c r="I32" s="954"/>
    </row>
  </sheetData>
  <mergeCells count="19">
    <mergeCell ref="H16:H17"/>
    <mergeCell ref="I16:I17"/>
    <mergeCell ref="B19:B20"/>
    <mergeCell ref="C2:H12"/>
    <mergeCell ref="B31:I31"/>
    <mergeCell ref="B16:B18"/>
    <mergeCell ref="C16:C17"/>
    <mergeCell ref="D16:D17"/>
    <mergeCell ref="E16:E17"/>
    <mergeCell ref="B21:B22"/>
    <mergeCell ref="F16:F17"/>
    <mergeCell ref="G16:G17"/>
    <mergeCell ref="C32:I32"/>
    <mergeCell ref="B24:B25"/>
    <mergeCell ref="B29:I29"/>
    <mergeCell ref="B30:I30"/>
    <mergeCell ref="B28:F28"/>
    <mergeCell ref="G28:I28"/>
    <mergeCell ref="B26:B27"/>
  </mergeCells>
  <pageMargins left="1.2736614173228347" right="0.70866141732283472" top="0.74803149606299213" bottom="0.74803149606299213" header="0.31496062992125984" footer="0.31496062992125984"/>
  <pageSetup paperSize="9" scale="47" orientation="landscape"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0">
    <tabColor rgb="FF6600CC"/>
  </sheetPr>
  <dimension ref="A1:P117"/>
  <sheetViews>
    <sheetView showGridLines="0" view="pageBreakPreview" zoomScale="55" zoomScaleNormal="80" zoomScaleSheetLayoutView="55" workbookViewId="0">
      <selection activeCell="U105" sqref="U105"/>
    </sheetView>
  </sheetViews>
  <sheetFormatPr baseColWidth="10" defaultColWidth="11.42578125" defaultRowHeight="13.5"/>
  <cols>
    <col min="1" max="1" width="4.28515625" style="7" customWidth="1"/>
    <col min="2" max="2" width="29.85546875" style="7" customWidth="1"/>
    <col min="3" max="3" width="30.42578125" style="7" customWidth="1"/>
    <col min="4" max="4" width="14.7109375" style="7" customWidth="1"/>
    <col min="5" max="5" width="9.7109375" style="20" customWidth="1"/>
    <col min="6" max="6" width="60.85546875" style="20" customWidth="1"/>
    <col min="7" max="7" width="20.42578125" style="7" customWidth="1"/>
    <col min="8" max="8" width="21.28515625" style="7" customWidth="1"/>
    <col min="9" max="9" width="21.42578125" style="7" customWidth="1"/>
    <col min="10" max="16384" width="11.42578125" style="7"/>
  </cols>
  <sheetData>
    <row r="1" spans="2:9" s="6" customFormat="1">
      <c r="E1" s="8"/>
      <c r="F1" s="8"/>
    </row>
    <row r="2" spans="2:9" s="6" customFormat="1" ht="15" customHeight="1">
      <c r="B2" s="13"/>
      <c r="D2" s="493" t="s">
        <v>4</v>
      </c>
      <c r="E2" s="493"/>
      <c r="F2" s="493"/>
      <c r="G2" s="493"/>
      <c r="H2" s="493"/>
    </row>
    <row r="3" spans="2:9" s="6" customFormat="1" ht="13.5" customHeight="1">
      <c r="B3" s="13"/>
      <c r="C3" s="24"/>
      <c r="D3" s="493"/>
      <c r="E3" s="493"/>
      <c r="F3" s="493"/>
      <c r="G3" s="493"/>
      <c r="H3" s="493"/>
    </row>
    <row r="4" spans="2:9" s="6" customFormat="1" ht="13.5" customHeight="1">
      <c r="B4" s="13"/>
      <c r="C4" s="24"/>
      <c r="D4" s="493"/>
      <c r="E4" s="493"/>
      <c r="F4" s="493"/>
      <c r="G4" s="493"/>
      <c r="H4" s="493"/>
    </row>
    <row r="5" spans="2:9" s="6" customFormat="1" ht="13.5" customHeight="1">
      <c r="B5" s="13"/>
      <c r="C5" s="24"/>
      <c r="D5" s="493"/>
      <c r="E5" s="493"/>
      <c r="F5" s="493"/>
      <c r="G5" s="493"/>
      <c r="H5" s="493"/>
    </row>
    <row r="6" spans="2:9" s="6" customFormat="1" ht="13.5" customHeight="1">
      <c r="B6" s="13"/>
      <c r="C6" s="24"/>
      <c r="D6" s="493"/>
      <c r="E6" s="493"/>
      <c r="F6" s="493"/>
      <c r="G6" s="493"/>
      <c r="H6" s="493"/>
    </row>
    <row r="7" spans="2:9" s="6" customFormat="1" ht="13.5" customHeight="1">
      <c r="B7" s="13"/>
      <c r="C7" s="24"/>
      <c r="D7" s="493"/>
      <c r="E7" s="493"/>
      <c r="F7" s="493"/>
      <c r="G7" s="493"/>
      <c r="H7" s="493"/>
    </row>
    <row r="8" spans="2:9" s="6" customFormat="1" ht="13.5" customHeight="1">
      <c r="B8" s="13"/>
      <c r="C8" s="24"/>
      <c r="D8" s="493"/>
      <c r="E8" s="493"/>
      <c r="F8" s="493"/>
      <c r="G8" s="493"/>
      <c r="H8" s="493"/>
    </row>
    <row r="9" spans="2:9" s="6" customFormat="1" ht="13.5" customHeight="1">
      <c r="B9" s="13"/>
      <c r="C9" s="24"/>
      <c r="D9" s="493"/>
      <c r="E9" s="493"/>
      <c r="F9" s="493"/>
      <c r="G9" s="493"/>
      <c r="H9" s="493"/>
    </row>
    <row r="10" spans="2:9" s="6" customFormat="1" ht="13.5" customHeight="1">
      <c r="B10" s="13"/>
      <c r="C10" s="24"/>
      <c r="D10" s="493"/>
      <c r="E10" s="493"/>
      <c r="F10" s="493"/>
      <c r="G10" s="493"/>
      <c r="H10" s="493"/>
    </row>
    <row r="11" spans="2:9" s="4" customFormat="1" ht="18.75" customHeight="1">
      <c r="B11" s="13"/>
      <c r="C11" s="24"/>
      <c r="D11" s="493"/>
      <c r="E11" s="493"/>
      <c r="F11" s="493"/>
      <c r="G11" s="493"/>
      <c r="H11" s="493"/>
    </row>
    <row r="12" spans="2:9" s="4" customFormat="1" ht="25.5" customHeight="1">
      <c r="B12" s="13"/>
      <c r="C12" s="24"/>
      <c r="D12" s="493"/>
      <c r="E12" s="493"/>
      <c r="F12" s="493"/>
      <c r="G12" s="493"/>
      <c r="H12" s="493"/>
    </row>
    <row r="13" spans="2:9" s="4" customFormat="1" ht="14.25" customHeight="1">
      <c r="B13" s="13"/>
      <c r="C13" s="24"/>
      <c r="D13" s="24"/>
      <c r="E13" s="24"/>
      <c r="F13" s="24"/>
      <c r="G13" s="24"/>
    </row>
    <row r="14" spans="2:9" ht="13.9" hidden="1" customHeight="1">
      <c r="B14" s="33"/>
      <c r="C14" s="34"/>
      <c r="D14" s="34"/>
      <c r="E14" s="34"/>
      <c r="F14" s="33"/>
      <c r="G14" s="34"/>
      <c r="H14" s="33"/>
      <c r="I14" s="34"/>
    </row>
    <row r="15" spans="2:9" ht="13.9" hidden="1" customHeight="1">
      <c r="B15" s="33"/>
      <c r="C15" s="34" t="s">
        <v>5</v>
      </c>
      <c r="D15" s="34"/>
      <c r="E15" s="34"/>
      <c r="F15" s="33"/>
      <c r="G15" s="34"/>
      <c r="H15" s="33"/>
      <c r="I15" s="34"/>
    </row>
    <row r="16" spans="2:9" ht="13.9" hidden="1" customHeight="1">
      <c r="B16" s="33"/>
      <c r="C16" s="34"/>
      <c r="D16" s="34"/>
      <c r="E16" s="34"/>
      <c r="F16" s="33"/>
      <c r="G16" s="34"/>
      <c r="H16" s="33"/>
      <c r="I16" s="34"/>
    </row>
    <row r="17" spans="2:9" ht="13.9" hidden="1" customHeight="1">
      <c r="B17" s="33"/>
      <c r="C17" s="34"/>
      <c r="D17" s="34"/>
      <c r="E17" s="34"/>
      <c r="F17" s="33"/>
      <c r="G17" s="34"/>
      <c r="H17" s="33"/>
      <c r="I17" s="34"/>
    </row>
    <row r="18" spans="2:9" ht="13.9" hidden="1" customHeight="1">
      <c r="B18" s="33"/>
      <c r="C18" s="34"/>
      <c r="D18" s="34"/>
      <c r="E18" s="34"/>
      <c r="F18" s="33"/>
      <c r="G18" s="34"/>
      <c r="H18" s="33"/>
      <c r="I18" s="34"/>
    </row>
    <row r="19" spans="2:9" ht="13.9" hidden="1" customHeight="1">
      <c r="B19" s="33"/>
      <c r="C19" s="34"/>
      <c r="D19" s="34"/>
      <c r="E19" s="34"/>
      <c r="F19" s="33"/>
      <c r="G19" s="34"/>
      <c r="H19" s="33"/>
      <c r="I19" s="34"/>
    </row>
    <row r="20" spans="2:9" hidden="1">
      <c r="B20" s="33"/>
      <c r="C20" s="34"/>
      <c r="D20" s="34"/>
      <c r="E20" s="34"/>
      <c r="F20" s="33"/>
      <c r="G20" s="34"/>
      <c r="H20" s="33"/>
      <c r="I20" s="34"/>
    </row>
    <row r="21" spans="2:9" hidden="1">
      <c r="B21" s="33"/>
      <c r="C21" s="34"/>
      <c r="D21" s="34"/>
      <c r="E21" s="34"/>
      <c r="F21" s="33"/>
      <c r="G21" s="34"/>
      <c r="H21" s="33"/>
      <c r="I21" s="34"/>
    </row>
    <row r="22" spans="2:9" hidden="1">
      <c r="B22" s="33"/>
      <c r="C22" s="34"/>
      <c r="D22" s="34"/>
      <c r="E22" s="34"/>
      <c r="F22" s="33"/>
      <c r="G22" s="34"/>
      <c r="H22" s="33"/>
      <c r="I22" s="34"/>
    </row>
    <row r="23" spans="2:9" hidden="1">
      <c r="B23" s="33"/>
      <c r="C23" s="34"/>
      <c r="D23" s="34"/>
      <c r="E23" s="34"/>
      <c r="F23" s="33"/>
      <c r="G23" s="34"/>
      <c r="H23" s="33"/>
      <c r="I23" s="34"/>
    </row>
    <row r="24" spans="2:9" hidden="1">
      <c r="B24" s="33"/>
      <c r="C24" s="34"/>
      <c r="D24" s="34"/>
      <c r="E24" s="34"/>
      <c r="F24" s="33"/>
      <c r="G24" s="34"/>
      <c r="H24" s="33"/>
      <c r="I24" s="34"/>
    </row>
    <row r="25" spans="2:9" hidden="1">
      <c r="B25" s="33"/>
      <c r="C25" s="34"/>
      <c r="D25" s="34"/>
      <c r="E25" s="34"/>
      <c r="F25" s="33"/>
      <c r="G25" s="34"/>
      <c r="H25" s="33"/>
      <c r="I25" s="34"/>
    </row>
    <row r="26" spans="2:9" hidden="1">
      <c r="B26" s="33"/>
      <c r="C26" s="34"/>
      <c r="D26" s="34"/>
      <c r="E26" s="34"/>
      <c r="F26" s="33"/>
      <c r="G26" s="34"/>
      <c r="H26" s="33"/>
      <c r="I26" s="34"/>
    </row>
    <row r="27" spans="2:9" hidden="1">
      <c r="B27" s="33"/>
      <c r="C27" s="34"/>
      <c r="D27" s="34"/>
      <c r="E27" s="34"/>
      <c r="F27" s="33"/>
      <c r="G27" s="34"/>
      <c r="H27" s="33"/>
      <c r="I27" s="34"/>
    </row>
    <row r="28" spans="2:9" hidden="1">
      <c r="B28" s="33"/>
      <c r="C28" s="34"/>
      <c r="D28" s="34"/>
      <c r="E28" s="34"/>
      <c r="F28" s="33"/>
      <c r="G28" s="34"/>
      <c r="H28" s="33"/>
      <c r="I28" s="34"/>
    </row>
    <row r="29" spans="2:9" hidden="1">
      <c r="B29" s="33"/>
      <c r="C29" s="34"/>
      <c r="D29" s="34"/>
      <c r="E29" s="34"/>
      <c r="F29" s="33"/>
      <c r="G29" s="34"/>
      <c r="H29" s="33"/>
      <c r="I29" s="34"/>
    </row>
    <row r="30" spans="2:9" hidden="1">
      <c r="B30" s="33"/>
      <c r="C30" s="34"/>
      <c r="D30" s="34"/>
      <c r="E30" s="34"/>
      <c r="F30" s="33"/>
      <c r="G30" s="34"/>
      <c r="H30" s="33"/>
      <c r="I30" s="34"/>
    </row>
    <row r="31" spans="2:9" hidden="1">
      <c r="B31" s="33"/>
      <c r="C31" s="34"/>
      <c r="D31" s="34"/>
      <c r="E31" s="34"/>
      <c r="F31" s="33"/>
      <c r="G31" s="34"/>
      <c r="H31" s="33"/>
      <c r="I31" s="34"/>
    </row>
    <row r="32" spans="2:9" hidden="1">
      <c r="B32" s="33"/>
      <c r="C32" s="34"/>
      <c r="D32" s="34"/>
      <c r="E32" s="34"/>
      <c r="F32" s="33"/>
      <c r="G32" s="34"/>
      <c r="H32" s="33"/>
      <c r="I32" s="34"/>
    </row>
    <row r="33" spans="2:9" hidden="1">
      <c r="B33" s="33"/>
      <c r="C33" s="34"/>
      <c r="D33" s="34"/>
      <c r="E33" s="34"/>
      <c r="F33" s="33"/>
      <c r="G33" s="34"/>
      <c r="H33" s="33"/>
      <c r="I33" s="34"/>
    </row>
    <row r="34" spans="2:9" hidden="1">
      <c r="B34" s="33"/>
      <c r="C34" s="34"/>
      <c r="D34" s="34"/>
      <c r="E34" s="34"/>
      <c r="F34" s="33"/>
      <c r="G34" s="34"/>
      <c r="H34" s="33"/>
      <c r="I34" s="34"/>
    </row>
    <row r="35" spans="2:9" hidden="1">
      <c r="B35" s="33"/>
      <c r="C35" s="34"/>
      <c r="D35" s="34"/>
      <c r="E35" s="34"/>
      <c r="F35" s="33"/>
      <c r="G35" s="34"/>
      <c r="H35" s="33"/>
      <c r="I35" s="34"/>
    </row>
    <row r="36" spans="2:9" hidden="1">
      <c r="B36" s="33"/>
      <c r="C36" s="34"/>
      <c r="D36" s="34"/>
      <c r="E36" s="34"/>
      <c r="F36" s="33"/>
      <c r="G36" s="34"/>
      <c r="H36" s="33"/>
      <c r="I36" s="34"/>
    </row>
    <row r="37" spans="2:9" hidden="1">
      <c r="B37" s="33"/>
      <c r="C37" s="34"/>
      <c r="D37" s="34"/>
      <c r="E37" s="34"/>
      <c r="F37" s="33"/>
      <c r="G37" s="34"/>
      <c r="H37" s="33"/>
      <c r="I37" s="34"/>
    </row>
    <row r="38" spans="2:9" hidden="1">
      <c r="B38" s="33"/>
      <c r="C38" s="34"/>
      <c r="D38" s="34"/>
      <c r="E38" s="34"/>
      <c r="F38" s="33"/>
      <c r="G38" s="34"/>
      <c r="H38" s="33"/>
      <c r="I38" s="34"/>
    </row>
    <row r="39" spans="2:9" hidden="1">
      <c r="B39" s="33"/>
      <c r="C39" s="34"/>
      <c r="D39" s="34"/>
      <c r="E39" s="34"/>
      <c r="F39" s="33"/>
      <c r="G39" s="34"/>
      <c r="H39" s="33"/>
      <c r="I39" s="34"/>
    </row>
    <row r="40" spans="2:9" hidden="1">
      <c r="B40" s="33"/>
      <c r="C40" s="34"/>
      <c r="D40" s="34"/>
      <c r="E40" s="34"/>
      <c r="F40" s="33"/>
      <c r="G40" s="34"/>
      <c r="H40" s="33"/>
      <c r="I40" s="34"/>
    </row>
    <row r="41" spans="2:9" hidden="1">
      <c r="B41" s="33"/>
      <c r="C41" s="34"/>
      <c r="D41" s="34"/>
      <c r="E41" s="34"/>
      <c r="F41" s="33"/>
      <c r="G41" s="34"/>
      <c r="H41" s="33"/>
      <c r="I41" s="34"/>
    </row>
    <row r="42" spans="2:9" hidden="1">
      <c r="B42" s="33"/>
      <c r="C42" s="34"/>
      <c r="D42" s="34"/>
      <c r="E42" s="34"/>
      <c r="F42" s="33"/>
      <c r="G42" s="34"/>
      <c r="H42" s="33"/>
      <c r="I42" s="34"/>
    </row>
    <row r="43" spans="2:9" hidden="1">
      <c r="B43" s="33"/>
      <c r="C43" s="34"/>
      <c r="D43" s="34"/>
      <c r="E43" s="34"/>
      <c r="F43" s="33"/>
      <c r="G43" s="34"/>
      <c r="H43" s="33"/>
      <c r="I43" s="34"/>
    </row>
    <row r="44" spans="2:9" hidden="1">
      <c r="B44" s="33"/>
      <c r="C44" s="34"/>
      <c r="D44" s="34"/>
      <c r="E44" s="34"/>
      <c r="F44" s="33"/>
      <c r="G44" s="34"/>
      <c r="H44" s="33"/>
      <c r="I44" s="34"/>
    </row>
    <row r="45" spans="2:9" hidden="1">
      <c r="B45" s="33"/>
      <c r="C45" s="34"/>
      <c r="D45" s="34"/>
      <c r="E45" s="34"/>
      <c r="F45" s="33"/>
      <c r="G45" s="34"/>
      <c r="H45" s="33"/>
      <c r="I45" s="34"/>
    </row>
    <row r="46" spans="2:9" hidden="1">
      <c r="B46" s="33"/>
      <c r="C46" s="34"/>
      <c r="D46" s="34"/>
      <c r="E46" s="34"/>
      <c r="F46" s="33"/>
      <c r="G46" s="34"/>
      <c r="H46" s="33"/>
      <c r="I46" s="34"/>
    </row>
    <row r="47" spans="2:9" hidden="1">
      <c r="B47" s="33"/>
      <c r="C47" s="34"/>
      <c r="D47" s="34"/>
      <c r="E47" s="34"/>
      <c r="F47" s="33"/>
      <c r="G47" s="34"/>
      <c r="H47" s="33"/>
      <c r="I47" s="34"/>
    </row>
    <row r="48" spans="2:9" hidden="1">
      <c r="B48" s="33"/>
      <c r="C48" s="34"/>
      <c r="D48" s="34"/>
      <c r="E48" s="34"/>
      <c r="F48" s="33"/>
      <c r="G48" s="34"/>
      <c r="H48" s="33"/>
      <c r="I48" s="34"/>
    </row>
    <row r="49" spans="2:9" hidden="1">
      <c r="B49" s="33"/>
      <c r="C49" s="34"/>
      <c r="D49" s="34"/>
      <c r="E49" s="34"/>
      <c r="F49" s="33"/>
      <c r="G49" s="34"/>
      <c r="H49" s="33"/>
      <c r="I49" s="34"/>
    </row>
    <row r="50" spans="2:9" hidden="1">
      <c r="B50" s="33"/>
      <c r="C50" s="34"/>
      <c r="D50" s="34"/>
      <c r="E50" s="34"/>
      <c r="F50" s="33"/>
      <c r="G50" s="34"/>
      <c r="H50" s="33"/>
      <c r="I50" s="34"/>
    </row>
    <row r="51" spans="2:9" hidden="1">
      <c r="B51" s="33"/>
      <c r="C51" s="34"/>
      <c r="D51" s="34"/>
      <c r="E51" s="34"/>
      <c r="F51" s="33"/>
      <c r="G51" s="34"/>
      <c r="H51" s="33"/>
      <c r="I51" s="34"/>
    </row>
    <row r="52" spans="2:9" hidden="1">
      <c r="B52" s="33"/>
      <c r="C52" s="34"/>
      <c r="D52" s="34"/>
      <c r="E52" s="34"/>
      <c r="F52" s="33"/>
      <c r="G52" s="34"/>
      <c r="H52" s="33"/>
      <c r="I52" s="34"/>
    </row>
    <row r="53" spans="2:9" hidden="1">
      <c r="B53" s="33"/>
      <c r="C53" s="34"/>
      <c r="D53" s="34"/>
      <c r="E53" s="34"/>
      <c r="F53" s="33"/>
      <c r="G53" s="34"/>
      <c r="H53" s="33"/>
      <c r="I53" s="34"/>
    </row>
    <row r="54" spans="2:9" hidden="1">
      <c r="B54" s="33"/>
      <c r="C54" s="34"/>
      <c r="D54" s="34"/>
      <c r="E54" s="34"/>
      <c r="F54" s="33"/>
      <c r="G54" s="34"/>
      <c r="H54" s="33"/>
      <c r="I54" s="34"/>
    </row>
    <row r="55" spans="2:9" hidden="1">
      <c r="B55" s="33"/>
      <c r="C55" s="34"/>
      <c r="D55" s="34"/>
      <c r="E55" s="34"/>
      <c r="F55" s="33"/>
      <c r="G55" s="34"/>
      <c r="H55" s="33"/>
      <c r="I55" s="34"/>
    </row>
    <row r="56" spans="2:9" hidden="1">
      <c r="B56" s="33"/>
      <c r="C56" s="34"/>
      <c r="D56" s="34"/>
      <c r="E56" s="34"/>
      <c r="F56" s="33"/>
      <c r="G56" s="34"/>
      <c r="H56" s="33"/>
      <c r="I56" s="34"/>
    </row>
    <row r="57" spans="2:9" hidden="1">
      <c r="B57" s="33"/>
      <c r="C57" s="34"/>
      <c r="D57" s="34"/>
      <c r="E57" s="34"/>
      <c r="F57" s="33"/>
      <c r="G57" s="34"/>
      <c r="H57" s="33"/>
      <c r="I57" s="34"/>
    </row>
    <row r="58" spans="2:9" hidden="1">
      <c r="B58" s="33"/>
      <c r="C58" s="34"/>
      <c r="D58" s="34"/>
      <c r="E58" s="34"/>
      <c r="F58" s="33"/>
      <c r="G58" s="34"/>
      <c r="H58" s="33"/>
      <c r="I58" s="34"/>
    </row>
    <row r="59" spans="2:9" hidden="1">
      <c r="B59" s="33"/>
      <c r="C59" s="34"/>
      <c r="D59" s="34"/>
      <c r="E59" s="34"/>
      <c r="F59" s="33"/>
      <c r="G59" s="34"/>
      <c r="H59" s="33"/>
      <c r="I59" s="34"/>
    </row>
    <row r="60" spans="2:9" hidden="1">
      <c r="B60" s="33"/>
      <c r="C60" s="34"/>
      <c r="D60" s="34"/>
      <c r="E60" s="34"/>
      <c r="F60" s="33"/>
      <c r="G60" s="34"/>
      <c r="H60" s="33"/>
      <c r="I60" s="34"/>
    </row>
    <row r="61" spans="2:9" hidden="1">
      <c r="B61" s="33"/>
      <c r="C61" s="34"/>
      <c r="D61" s="34"/>
      <c r="E61" s="34"/>
      <c r="F61" s="33"/>
      <c r="G61" s="34"/>
      <c r="H61" s="33"/>
      <c r="I61" s="34"/>
    </row>
    <row r="62" spans="2:9" hidden="1">
      <c r="B62" s="33"/>
      <c r="C62" s="34"/>
      <c r="D62" s="34"/>
      <c r="E62" s="34"/>
      <c r="F62" s="33"/>
      <c r="G62" s="34"/>
      <c r="H62" s="33"/>
      <c r="I62" s="34"/>
    </row>
    <row r="63" spans="2:9" hidden="1">
      <c r="B63" s="33"/>
      <c r="C63" s="34"/>
      <c r="D63" s="34"/>
      <c r="E63" s="34"/>
      <c r="F63" s="33"/>
      <c r="G63" s="34"/>
      <c r="H63" s="33"/>
      <c r="I63" s="34"/>
    </row>
    <row r="64" spans="2:9" hidden="1">
      <c r="B64" s="33"/>
      <c r="C64" s="34"/>
      <c r="D64" s="34"/>
      <c r="E64" s="34"/>
      <c r="F64" s="33"/>
      <c r="G64" s="34"/>
      <c r="H64" s="33"/>
      <c r="I64" s="34"/>
    </row>
    <row r="65" spans="2:16" hidden="1">
      <c r="B65" s="33"/>
      <c r="C65" s="34"/>
      <c r="D65" s="34"/>
      <c r="E65" s="34"/>
      <c r="F65" s="33"/>
      <c r="G65" s="34"/>
      <c r="H65" s="33"/>
      <c r="I65" s="34"/>
    </row>
    <row r="66" spans="2:16" hidden="1">
      <c r="B66" s="33"/>
      <c r="C66" s="34"/>
      <c r="D66" s="34"/>
      <c r="E66" s="34"/>
      <c r="F66" s="33"/>
      <c r="G66" s="34"/>
      <c r="H66" s="33"/>
      <c r="I66" s="34"/>
      <c r="P66" s="7" t="s">
        <v>442</v>
      </c>
    </row>
    <row r="67" spans="2:16" ht="54" hidden="1">
      <c r="B67" s="33"/>
      <c r="C67" s="34"/>
      <c r="D67" s="34"/>
      <c r="E67" s="34"/>
      <c r="F67" s="33"/>
      <c r="G67" s="34"/>
      <c r="H67" s="33"/>
      <c r="I67" s="34"/>
      <c r="O67" s="7" t="s">
        <v>1379</v>
      </c>
      <c r="P67" s="7" t="s">
        <v>1380</v>
      </c>
    </row>
    <row r="68" spans="2:16" hidden="1">
      <c r="B68" s="33"/>
      <c r="C68" s="34"/>
      <c r="D68" s="34"/>
      <c r="E68" s="34"/>
      <c r="F68" s="33"/>
      <c r="G68" s="34"/>
      <c r="H68" s="33"/>
      <c r="I68" s="34"/>
    </row>
    <row r="69" spans="2:16" hidden="1">
      <c r="B69" s="33"/>
      <c r="C69" s="34"/>
      <c r="D69" s="34"/>
      <c r="E69" s="34"/>
      <c r="F69" s="33"/>
      <c r="G69" s="34"/>
      <c r="H69" s="33"/>
      <c r="I69" s="34"/>
    </row>
    <row r="70" spans="2:16" hidden="1">
      <c r="B70" s="33"/>
      <c r="C70" s="34"/>
      <c r="D70" s="34"/>
      <c r="E70" s="34"/>
      <c r="F70" s="33"/>
      <c r="G70" s="34"/>
      <c r="H70" s="33"/>
      <c r="I70" s="34"/>
    </row>
    <row r="71" spans="2:16" hidden="1">
      <c r="B71" s="33"/>
      <c r="C71" s="34"/>
      <c r="D71" s="34"/>
      <c r="E71" s="34"/>
      <c r="F71" s="33"/>
      <c r="G71" s="34"/>
      <c r="H71" s="33"/>
      <c r="I71" s="34"/>
    </row>
    <row r="72" spans="2:16" hidden="1">
      <c r="B72" s="33"/>
      <c r="C72" s="34"/>
      <c r="D72" s="34"/>
      <c r="E72" s="34"/>
      <c r="F72" s="33"/>
      <c r="G72" s="34"/>
      <c r="H72" s="33"/>
      <c r="I72" s="34"/>
    </row>
    <row r="73" spans="2:16" hidden="1">
      <c r="B73" s="33"/>
      <c r="C73" s="34"/>
      <c r="D73" s="34"/>
      <c r="E73" s="34"/>
      <c r="F73" s="33"/>
      <c r="G73" s="34"/>
      <c r="H73" s="33"/>
      <c r="I73" s="34"/>
    </row>
    <row r="74" spans="2:16" hidden="1">
      <c r="B74" s="33"/>
      <c r="C74" s="34"/>
      <c r="D74" s="34"/>
      <c r="E74" s="34"/>
      <c r="F74" s="33"/>
      <c r="G74" s="34"/>
      <c r="H74" s="33"/>
      <c r="I74" s="34"/>
    </row>
    <row r="75" spans="2:16" hidden="1">
      <c r="B75" s="33"/>
      <c r="C75" s="34"/>
      <c r="D75" s="34"/>
      <c r="E75" s="34"/>
      <c r="F75" s="33"/>
      <c r="G75" s="34"/>
      <c r="H75" s="33"/>
      <c r="I75" s="34"/>
    </row>
    <row r="76" spans="2:16" hidden="1">
      <c r="B76" s="33"/>
      <c r="C76" s="34"/>
      <c r="D76" s="34"/>
      <c r="E76" s="34"/>
      <c r="F76" s="33"/>
      <c r="G76" s="34"/>
      <c r="H76" s="33"/>
      <c r="I76" s="34"/>
    </row>
    <row r="77" spans="2:16" hidden="1">
      <c r="B77" s="33"/>
      <c r="C77" s="34"/>
      <c r="D77" s="34"/>
      <c r="E77" s="34"/>
      <c r="F77" s="33"/>
      <c r="G77" s="34"/>
      <c r="H77" s="33"/>
      <c r="I77" s="34"/>
    </row>
    <row r="78" spans="2:16" hidden="1">
      <c r="B78" s="33"/>
      <c r="C78" s="34"/>
      <c r="D78" s="34"/>
      <c r="E78" s="34"/>
      <c r="F78" s="33"/>
      <c r="G78" s="34"/>
      <c r="H78" s="33"/>
      <c r="I78" s="34"/>
    </row>
    <row r="79" spans="2:16" hidden="1">
      <c r="B79" s="33"/>
      <c r="C79" s="34"/>
      <c r="D79" s="34"/>
      <c r="E79" s="34"/>
      <c r="F79" s="33"/>
      <c r="G79" s="34"/>
      <c r="H79" s="33"/>
      <c r="I79" s="34"/>
    </row>
    <row r="80" spans="2:16" hidden="1">
      <c r="B80" s="33"/>
      <c r="C80" s="34"/>
      <c r="D80" s="34"/>
      <c r="E80" s="34"/>
      <c r="F80" s="33"/>
      <c r="G80" s="34"/>
      <c r="H80" s="33"/>
      <c r="I80" s="34"/>
    </row>
    <row r="81" spans="2:9" hidden="1">
      <c r="B81" s="33"/>
      <c r="C81" s="34"/>
      <c r="D81" s="34"/>
      <c r="E81" s="34"/>
      <c r="F81" s="33"/>
      <c r="G81" s="34"/>
      <c r="H81" s="33"/>
      <c r="I81" s="34"/>
    </row>
    <row r="82" spans="2:9" hidden="1">
      <c r="B82" s="33"/>
      <c r="C82" s="34"/>
      <c r="D82" s="34"/>
      <c r="E82" s="34"/>
      <c r="F82" s="33"/>
      <c r="G82" s="34"/>
      <c r="H82" s="33"/>
      <c r="I82" s="34"/>
    </row>
    <row r="83" spans="2:9" hidden="1">
      <c r="B83" s="33"/>
      <c r="C83" s="34"/>
      <c r="D83" s="34"/>
      <c r="E83" s="34"/>
      <c r="F83" s="33"/>
      <c r="G83" s="34"/>
      <c r="H83" s="33"/>
      <c r="I83" s="34"/>
    </row>
    <row r="84" spans="2:9" hidden="1">
      <c r="B84" s="33"/>
      <c r="C84" s="34"/>
      <c r="D84" s="34"/>
      <c r="E84" s="34"/>
      <c r="F84" s="33"/>
      <c r="G84" s="34"/>
      <c r="H84" s="33"/>
      <c r="I84" s="34"/>
    </row>
    <row r="85" spans="2:9" hidden="1">
      <c r="B85" s="33"/>
      <c r="C85" s="34"/>
      <c r="D85" s="34"/>
      <c r="E85" s="34"/>
      <c r="F85" s="33"/>
      <c r="G85" s="34"/>
      <c r="H85" s="33"/>
      <c r="I85" s="34"/>
    </row>
    <row r="86" spans="2:9" hidden="1">
      <c r="B86" s="33"/>
      <c r="C86" s="34"/>
      <c r="D86" s="34"/>
      <c r="E86" s="34"/>
      <c r="F86" s="33"/>
      <c r="G86" s="34"/>
      <c r="H86" s="33"/>
      <c r="I86" s="34"/>
    </row>
    <row r="87" spans="2:9" hidden="1">
      <c r="B87" s="33"/>
      <c r="C87" s="34"/>
      <c r="D87" s="34"/>
      <c r="E87" s="34"/>
      <c r="F87" s="33"/>
      <c r="G87" s="34"/>
      <c r="H87" s="33"/>
      <c r="I87" s="34"/>
    </row>
    <row r="88" spans="2:9" hidden="1">
      <c r="B88" s="33"/>
      <c r="C88" s="34"/>
      <c r="D88" s="34"/>
      <c r="E88" s="34"/>
      <c r="F88" s="33"/>
      <c r="G88" s="34"/>
      <c r="H88" s="33"/>
      <c r="I88" s="34"/>
    </row>
    <row r="89" spans="2:9" hidden="1">
      <c r="B89" s="33"/>
      <c r="C89" s="34"/>
      <c r="D89" s="34"/>
      <c r="E89" s="34"/>
      <c r="F89" s="33"/>
      <c r="G89" s="34"/>
      <c r="H89" s="33"/>
      <c r="I89" s="34"/>
    </row>
    <row r="90" spans="2:9" hidden="1">
      <c r="B90" s="33"/>
      <c r="C90" s="34"/>
      <c r="D90" s="34"/>
      <c r="E90" s="34"/>
      <c r="F90" s="33"/>
      <c r="G90" s="34"/>
      <c r="H90" s="33"/>
      <c r="I90" s="34"/>
    </row>
    <row r="91" spans="2:9" hidden="1">
      <c r="B91" s="33"/>
      <c r="C91" s="34"/>
      <c r="D91" s="34"/>
      <c r="E91" s="34"/>
      <c r="F91" s="33"/>
      <c r="G91" s="34"/>
      <c r="H91" s="33"/>
      <c r="I91" s="34"/>
    </row>
    <row r="92" spans="2:9" hidden="1">
      <c r="B92" s="33"/>
      <c r="C92" s="34"/>
      <c r="D92" s="34"/>
      <c r="E92" s="34"/>
      <c r="F92" s="33"/>
      <c r="G92" s="34"/>
      <c r="H92" s="33"/>
      <c r="I92" s="34"/>
    </row>
    <row r="93" spans="2:9" hidden="1">
      <c r="B93" s="33"/>
      <c r="C93" s="34"/>
      <c r="D93" s="34"/>
      <c r="E93" s="34"/>
      <c r="F93" s="33"/>
      <c r="G93" s="34"/>
      <c r="H93" s="33"/>
      <c r="I93" s="34"/>
    </row>
    <row r="94" spans="2:9" hidden="1">
      <c r="B94" s="33"/>
      <c r="C94" s="34"/>
      <c r="D94" s="34"/>
      <c r="E94" s="34"/>
      <c r="F94" s="33"/>
      <c r="G94" s="34"/>
      <c r="H94" s="33"/>
      <c r="I94" s="34"/>
    </row>
    <row r="95" spans="2:9" hidden="1">
      <c r="B95" s="33"/>
      <c r="C95" s="34"/>
      <c r="D95" s="34"/>
      <c r="E95" s="34"/>
      <c r="F95" s="33"/>
      <c r="G95" s="34"/>
      <c r="H95" s="33"/>
      <c r="I95" s="34"/>
    </row>
    <row r="96" spans="2:9" hidden="1">
      <c r="B96" s="33"/>
      <c r="C96" s="34"/>
      <c r="D96" s="34"/>
      <c r="E96" s="34"/>
      <c r="F96" s="33"/>
      <c r="G96" s="34"/>
      <c r="H96" s="33"/>
      <c r="I96" s="34"/>
    </row>
    <row r="97" spans="1:9" hidden="1">
      <c r="B97" s="33"/>
      <c r="C97" s="34"/>
      <c r="D97" s="34"/>
      <c r="E97" s="34"/>
      <c r="F97" s="33"/>
      <c r="G97" s="34"/>
      <c r="H97" s="33"/>
      <c r="I97" s="34"/>
    </row>
    <row r="98" spans="1:9" hidden="1"/>
    <row r="99" spans="1:9" hidden="1"/>
    <row r="101" spans="1:9" ht="52.15" customHeight="1">
      <c r="A101" s="133" t="s">
        <v>179</v>
      </c>
      <c r="B101" s="133" t="s">
        <v>9</v>
      </c>
      <c r="C101" s="133" t="s">
        <v>7</v>
      </c>
      <c r="D101" s="133" t="s">
        <v>786</v>
      </c>
      <c r="E101" s="133" t="s">
        <v>450</v>
      </c>
      <c r="F101" s="133" t="s">
        <v>206</v>
      </c>
      <c r="G101" s="133" t="s">
        <v>0</v>
      </c>
      <c r="H101" s="133" t="s">
        <v>335</v>
      </c>
      <c r="I101" s="133" t="s">
        <v>2</v>
      </c>
    </row>
    <row r="102" spans="1:9" ht="52.9" customHeight="1">
      <c r="A102" s="973">
        <v>1</v>
      </c>
      <c r="B102" s="974" t="s">
        <v>812</v>
      </c>
      <c r="C102" s="976" t="s">
        <v>44</v>
      </c>
      <c r="D102" s="975" t="s">
        <v>813</v>
      </c>
      <c r="E102" s="145" t="s">
        <v>86</v>
      </c>
      <c r="F102" s="148" t="s">
        <v>814</v>
      </c>
      <c r="G102" s="146">
        <v>44958</v>
      </c>
      <c r="H102" s="146">
        <v>45230</v>
      </c>
      <c r="I102" s="976" t="s">
        <v>123</v>
      </c>
    </row>
    <row r="103" spans="1:9" ht="52.9" customHeight="1">
      <c r="A103" s="973"/>
      <c r="B103" s="974"/>
      <c r="C103" s="977"/>
      <c r="D103" s="975"/>
      <c r="E103" s="145" t="s">
        <v>88</v>
      </c>
      <c r="F103" s="149" t="s">
        <v>815</v>
      </c>
      <c r="G103" s="146">
        <v>44958</v>
      </c>
      <c r="H103" s="146">
        <v>45230</v>
      </c>
      <c r="I103" s="977"/>
    </row>
    <row r="104" spans="1:9" ht="52.9" customHeight="1">
      <c r="A104" s="973"/>
      <c r="B104" s="974"/>
      <c r="C104" s="977"/>
      <c r="D104" s="975"/>
      <c r="E104" s="145" t="s">
        <v>108</v>
      </c>
      <c r="F104" s="148" t="s">
        <v>816</v>
      </c>
      <c r="G104" s="146">
        <v>44958</v>
      </c>
      <c r="H104" s="146">
        <v>45230</v>
      </c>
      <c r="I104" s="977"/>
    </row>
    <row r="105" spans="1:9" ht="52.9" customHeight="1">
      <c r="A105" s="973"/>
      <c r="B105" s="974"/>
      <c r="C105" s="977"/>
      <c r="D105" s="975"/>
      <c r="E105" s="145" t="s">
        <v>792</v>
      </c>
      <c r="F105" s="150" t="s">
        <v>817</v>
      </c>
      <c r="G105" s="146">
        <v>44958</v>
      </c>
      <c r="H105" s="146">
        <v>45230</v>
      </c>
      <c r="I105" s="977"/>
    </row>
    <row r="106" spans="1:9" ht="52.9" customHeight="1">
      <c r="A106" s="973"/>
      <c r="B106" s="974"/>
      <c r="C106" s="978"/>
      <c r="D106" s="975"/>
      <c r="E106" s="145" t="s">
        <v>793</v>
      </c>
      <c r="F106" s="150" t="s">
        <v>818</v>
      </c>
      <c r="G106" s="146">
        <v>44958</v>
      </c>
      <c r="H106" s="146">
        <v>45230</v>
      </c>
      <c r="I106" s="977"/>
    </row>
    <row r="107" spans="1:9" ht="52.9" customHeight="1">
      <c r="A107" s="973">
        <v>2</v>
      </c>
      <c r="B107" s="974" t="s">
        <v>819</v>
      </c>
      <c r="C107" s="976" t="s">
        <v>44</v>
      </c>
      <c r="D107" s="975" t="s">
        <v>820</v>
      </c>
      <c r="E107" s="145" t="s">
        <v>91</v>
      </c>
      <c r="F107" s="148" t="s">
        <v>149</v>
      </c>
      <c r="G107" s="146">
        <v>44958</v>
      </c>
      <c r="H107" s="146">
        <v>45230</v>
      </c>
      <c r="I107" s="977"/>
    </row>
    <row r="108" spans="1:9" ht="52.9" customHeight="1">
      <c r="A108" s="973"/>
      <c r="B108" s="974"/>
      <c r="C108" s="977"/>
      <c r="D108" s="975"/>
      <c r="E108" s="145" t="s">
        <v>92</v>
      </c>
      <c r="F108" s="148" t="s">
        <v>182</v>
      </c>
      <c r="G108" s="146">
        <v>44958</v>
      </c>
      <c r="H108" s="146">
        <v>45230</v>
      </c>
      <c r="I108" s="977"/>
    </row>
    <row r="109" spans="1:9" ht="52.9" customHeight="1">
      <c r="A109" s="973"/>
      <c r="B109" s="974"/>
      <c r="C109" s="977"/>
      <c r="D109" s="975"/>
      <c r="E109" s="145" t="s">
        <v>93</v>
      </c>
      <c r="F109" s="148" t="s">
        <v>821</v>
      </c>
      <c r="G109" s="146">
        <v>44958</v>
      </c>
      <c r="H109" s="146">
        <v>45230</v>
      </c>
      <c r="I109" s="977"/>
    </row>
    <row r="110" spans="1:9" ht="52.9" customHeight="1">
      <c r="A110" s="973"/>
      <c r="B110" s="974"/>
      <c r="C110" s="977"/>
      <c r="D110" s="975"/>
      <c r="E110" s="147" t="s">
        <v>794</v>
      </c>
      <c r="F110" s="149" t="s">
        <v>271</v>
      </c>
      <c r="G110" s="146">
        <v>44958</v>
      </c>
      <c r="H110" s="146">
        <v>45230</v>
      </c>
      <c r="I110" s="977"/>
    </row>
    <row r="111" spans="1:9" ht="52.9" customHeight="1">
      <c r="A111" s="973"/>
      <c r="B111" s="974"/>
      <c r="C111" s="977"/>
      <c r="D111" s="975"/>
      <c r="E111" s="147" t="s">
        <v>795</v>
      </c>
      <c r="F111" s="149" t="s">
        <v>822</v>
      </c>
      <c r="G111" s="146">
        <v>44958</v>
      </c>
      <c r="H111" s="146">
        <v>45230</v>
      </c>
      <c r="I111" s="977"/>
    </row>
    <row r="112" spans="1:9" ht="52.9" customHeight="1">
      <c r="A112" s="973"/>
      <c r="B112" s="974"/>
      <c r="C112" s="977"/>
      <c r="D112" s="975"/>
      <c r="E112" s="147" t="s">
        <v>800</v>
      </c>
      <c r="F112" s="149" t="s">
        <v>823</v>
      </c>
      <c r="G112" s="146">
        <v>44958</v>
      </c>
      <c r="H112" s="146">
        <v>45230</v>
      </c>
      <c r="I112" s="977"/>
    </row>
    <row r="113" spans="1:9" ht="52.9" customHeight="1">
      <c r="A113" s="973">
        <v>3</v>
      </c>
      <c r="B113" s="974" t="s">
        <v>150</v>
      </c>
      <c r="C113" s="976" t="s">
        <v>44</v>
      </c>
      <c r="D113" s="975" t="s">
        <v>824</v>
      </c>
      <c r="E113" s="145" t="s">
        <v>94</v>
      </c>
      <c r="F113" s="150" t="s">
        <v>825</v>
      </c>
      <c r="G113" s="146">
        <v>44958</v>
      </c>
      <c r="H113" s="146">
        <v>45230</v>
      </c>
      <c r="I113" s="977"/>
    </row>
    <row r="114" spans="1:9" ht="52.9" customHeight="1">
      <c r="A114" s="973"/>
      <c r="B114" s="974"/>
      <c r="C114" s="977"/>
      <c r="D114" s="975"/>
      <c r="E114" s="145" t="s">
        <v>103</v>
      </c>
      <c r="F114" s="150" t="s">
        <v>181</v>
      </c>
      <c r="G114" s="146">
        <v>44958</v>
      </c>
      <c r="H114" s="146">
        <v>45230</v>
      </c>
      <c r="I114" s="977"/>
    </row>
    <row r="115" spans="1:9" ht="52.9" customHeight="1">
      <c r="A115" s="973"/>
      <c r="B115" s="974"/>
      <c r="C115" s="977"/>
      <c r="D115" s="975"/>
      <c r="E115" s="269" t="s">
        <v>104</v>
      </c>
      <c r="F115" s="150" t="s">
        <v>183</v>
      </c>
      <c r="G115" s="146">
        <v>44958</v>
      </c>
      <c r="H115" s="146">
        <v>45230</v>
      </c>
      <c r="I115" s="977"/>
    </row>
    <row r="116" spans="1:9" ht="52.9" customHeight="1">
      <c r="A116" s="973"/>
      <c r="B116" s="974"/>
      <c r="C116" s="977"/>
      <c r="D116" s="975"/>
      <c r="E116" s="145" t="s">
        <v>325</v>
      </c>
      <c r="F116" s="150" t="s">
        <v>826</v>
      </c>
      <c r="G116" s="146">
        <v>44958</v>
      </c>
      <c r="H116" s="146">
        <v>45230</v>
      </c>
      <c r="I116" s="977"/>
    </row>
    <row r="117" spans="1:9" ht="52.9" customHeight="1">
      <c r="A117" s="973"/>
      <c r="B117" s="974"/>
      <c r="C117" s="978"/>
      <c r="D117" s="975"/>
      <c r="E117" s="145" t="s">
        <v>827</v>
      </c>
      <c r="F117" s="150" t="s">
        <v>828</v>
      </c>
      <c r="G117" s="146">
        <v>44958</v>
      </c>
      <c r="H117" s="146">
        <v>45230</v>
      </c>
      <c r="I117" s="978"/>
    </row>
  </sheetData>
  <mergeCells count="14">
    <mergeCell ref="I102:I117"/>
    <mergeCell ref="A107:A112"/>
    <mergeCell ref="B107:B112"/>
    <mergeCell ref="D107:D112"/>
    <mergeCell ref="C107:C112"/>
    <mergeCell ref="A102:A106"/>
    <mergeCell ref="B102:B106"/>
    <mergeCell ref="C102:C106"/>
    <mergeCell ref="D102:D106"/>
    <mergeCell ref="D2:H12"/>
    <mergeCell ref="A113:A117"/>
    <mergeCell ref="B113:B117"/>
    <mergeCell ref="D113:D117"/>
    <mergeCell ref="C113:C117"/>
  </mergeCells>
  <dataValidations count="2">
    <dataValidation errorStyle="warning" allowBlank="1" showInputMessage="1" showErrorMessage="1" errorTitle="NO MODIFICAR FORMULA" error="no debe cambiar la formula.  No digite nada aquí" sqref="H102:H117"/>
    <dataValidation errorStyle="warning" allowBlank="1" showInputMessage="1" showErrorMessage="1" errorTitle="NO MODIFICAR FORMULA" error="no debe cambiar la formula.  No digite nada aquí" promptTitle="NO TOCAR" prompt="Diligencie esta casilla desde la hoja &quot;Reprogramación&quot;" sqref="G102:G117"/>
  </dataValidations>
  <pageMargins left="1.2736614173228347" right="0.70866141732283472" top="0.74803149606299213" bottom="0.74803149606299213" header="0.31496062992125984" footer="0.31496062992125984"/>
  <pageSetup paperSize="9" scale="52" orientation="landscape" r:id="rId1"/>
  <rowBreaks count="1" manualBreakCount="1">
    <brk id="108" max="16383"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3CC"/>
  </sheetPr>
  <dimension ref="B1:I105"/>
  <sheetViews>
    <sheetView showGridLines="0" view="pageBreakPreview" zoomScale="60" zoomScaleNormal="80" workbookViewId="0"/>
  </sheetViews>
  <sheetFormatPr baseColWidth="10" defaultColWidth="11.42578125" defaultRowHeight="13.5"/>
  <cols>
    <col min="1" max="1" width="1.42578125" style="7" customWidth="1"/>
    <col min="2" max="2" width="29.85546875" style="7" customWidth="1"/>
    <col min="3" max="3" width="30.140625" style="7" customWidth="1"/>
    <col min="4" max="4" width="42.140625" style="7" customWidth="1"/>
    <col min="5" max="5" width="20.140625" style="20" customWidth="1"/>
    <col min="6" max="6" width="13.42578125" style="20" customWidth="1"/>
    <col min="7" max="7" width="15" style="7" customWidth="1"/>
    <col min="8" max="8" width="26.140625" style="7" customWidth="1"/>
    <col min="9" max="9" width="22.42578125" style="7" customWidth="1"/>
    <col min="10" max="16384" width="11.42578125" style="7"/>
  </cols>
  <sheetData>
    <row r="1" spans="2:9" s="44" customFormat="1">
      <c r="E1" s="8"/>
      <c r="F1" s="8"/>
    </row>
    <row r="2" spans="2:9" s="44" customFormat="1" ht="15" customHeight="1">
      <c r="B2" s="13"/>
      <c r="E2" s="57"/>
      <c r="F2" s="57"/>
      <c r="G2" s="57"/>
      <c r="H2" s="57"/>
    </row>
    <row r="3" spans="2:9" s="44" customFormat="1" ht="13.5" customHeight="1">
      <c r="B3" s="13"/>
      <c r="C3" s="979" t="s">
        <v>185</v>
      </c>
      <c r="D3" s="979"/>
      <c r="E3" s="979"/>
      <c r="F3" s="979"/>
      <c r="G3" s="57"/>
      <c r="H3" s="57"/>
    </row>
    <row r="4" spans="2:9" s="44" customFormat="1" ht="13.5" customHeight="1">
      <c r="B4" s="13"/>
      <c r="C4" s="979"/>
      <c r="D4" s="979"/>
      <c r="E4" s="979"/>
      <c r="F4" s="979"/>
      <c r="G4" s="57"/>
      <c r="H4" s="57"/>
    </row>
    <row r="5" spans="2:9" s="44" customFormat="1" ht="13.5" customHeight="1">
      <c r="B5" s="13"/>
      <c r="C5" s="979"/>
      <c r="D5" s="979"/>
      <c r="E5" s="979"/>
      <c r="F5" s="979"/>
      <c r="G5" s="57"/>
      <c r="H5" s="57"/>
    </row>
    <row r="6" spans="2:9" s="44" customFormat="1" ht="13.5" customHeight="1">
      <c r="B6" s="13"/>
      <c r="C6" s="979"/>
      <c r="D6" s="979"/>
      <c r="E6" s="979"/>
      <c r="F6" s="979"/>
      <c r="G6" s="57"/>
      <c r="H6" s="57"/>
    </row>
    <row r="7" spans="2:9" s="44" customFormat="1" ht="13.5" customHeight="1">
      <c r="B7" s="13"/>
      <c r="C7" s="24"/>
      <c r="D7" s="57"/>
      <c r="E7" s="57"/>
      <c r="F7" s="57"/>
      <c r="G7" s="57"/>
      <c r="H7" s="57"/>
    </row>
    <row r="8" spans="2:9" s="44" customFormat="1" ht="13.5" customHeight="1">
      <c r="B8" s="13"/>
      <c r="C8" s="24"/>
      <c r="D8" s="57"/>
      <c r="E8" s="57"/>
      <c r="F8" s="57"/>
      <c r="G8" s="57"/>
      <c r="H8" s="57"/>
    </row>
    <row r="9" spans="2:9" s="4" customFormat="1" ht="32.25" customHeight="1">
      <c r="B9" s="13"/>
      <c r="C9" s="24"/>
      <c r="D9" s="24"/>
      <c r="E9" s="24"/>
      <c r="F9" s="24"/>
      <c r="G9" s="24"/>
    </row>
    <row r="10" spans="2:9" s="44" customFormat="1" ht="63" customHeight="1">
      <c r="B10" s="40" t="s">
        <v>9</v>
      </c>
      <c r="C10" s="40" t="s">
        <v>7</v>
      </c>
      <c r="D10" s="40" t="s">
        <v>65</v>
      </c>
      <c r="E10" s="40" t="s">
        <v>6</v>
      </c>
      <c r="F10" s="38" t="s">
        <v>0</v>
      </c>
      <c r="G10" s="38" t="s">
        <v>1</v>
      </c>
      <c r="H10" s="40" t="s">
        <v>8</v>
      </c>
      <c r="I10" s="40" t="s">
        <v>2</v>
      </c>
    </row>
    <row r="11" spans="2:9" ht="51" customHeight="1">
      <c r="B11" s="976" t="s">
        <v>272</v>
      </c>
      <c r="C11" s="976" t="s">
        <v>44</v>
      </c>
      <c r="D11" s="59" t="s">
        <v>829</v>
      </c>
      <c r="E11" s="976" t="s">
        <v>67</v>
      </c>
      <c r="F11" s="61">
        <v>44958</v>
      </c>
      <c r="G11" s="61">
        <v>45230</v>
      </c>
      <c r="H11" s="976" t="s">
        <v>124</v>
      </c>
      <c r="I11" s="976" t="s">
        <v>125</v>
      </c>
    </row>
    <row r="12" spans="2:9" ht="51" customHeight="1">
      <c r="B12" s="977"/>
      <c r="C12" s="977"/>
      <c r="D12" s="59" t="s">
        <v>273</v>
      </c>
      <c r="E12" s="977"/>
      <c r="F12" s="61">
        <v>44958</v>
      </c>
      <c r="G12" s="61">
        <v>45230</v>
      </c>
      <c r="H12" s="977"/>
      <c r="I12" s="977"/>
    </row>
    <row r="13" spans="2:9" ht="66.75" customHeight="1">
      <c r="B13" s="977"/>
      <c r="C13" s="977"/>
      <c r="D13" s="59" t="s">
        <v>274</v>
      </c>
      <c r="E13" s="977"/>
      <c r="F13" s="61">
        <v>44958</v>
      </c>
      <c r="G13" s="61">
        <v>45230</v>
      </c>
      <c r="H13" s="977"/>
      <c r="I13" s="977"/>
    </row>
    <row r="14" spans="2:9" ht="69" customHeight="1">
      <c r="B14" s="977"/>
      <c r="C14" s="977"/>
      <c r="D14" s="59" t="s">
        <v>830</v>
      </c>
      <c r="E14" s="977"/>
      <c r="F14" s="61">
        <v>44958</v>
      </c>
      <c r="G14" s="61">
        <v>45230</v>
      </c>
      <c r="H14" s="977"/>
      <c r="I14" s="977"/>
    </row>
    <row r="15" spans="2:9" ht="42.6" customHeight="1">
      <c r="B15" s="980" t="s">
        <v>184</v>
      </c>
      <c r="C15" s="980" t="s">
        <v>5</v>
      </c>
      <c r="D15" s="59" t="s">
        <v>275</v>
      </c>
      <c r="E15" s="980" t="s">
        <v>67</v>
      </c>
      <c r="F15" s="61">
        <v>44958</v>
      </c>
      <c r="G15" s="61">
        <v>45230</v>
      </c>
      <c r="H15" s="977"/>
      <c r="I15" s="977"/>
    </row>
    <row r="16" spans="2:9" ht="42.6" customHeight="1">
      <c r="B16" s="980"/>
      <c r="C16" s="980"/>
      <c r="D16" s="59" t="s">
        <v>276</v>
      </c>
      <c r="E16" s="980"/>
      <c r="F16" s="61">
        <v>44958</v>
      </c>
      <c r="G16" s="61">
        <v>45230</v>
      </c>
      <c r="H16" s="977"/>
      <c r="I16" s="977"/>
    </row>
    <row r="17" spans="2:9" ht="42.6" customHeight="1">
      <c r="B17" s="980"/>
      <c r="C17" s="980"/>
      <c r="D17" s="59" t="s">
        <v>831</v>
      </c>
      <c r="E17" s="980"/>
      <c r="F17" s="61">
        <v>44958</v>
      </c>
      <c r="G17" s="61">
        <v>45230</v>
      </c>
      <c r="H17" s="977"/>
      <c r="I17" s="977"/>
    </row>
    <row r="18" spans="2:9" ht="42.6" customHeight="1">
      <c r="B18" s="980"/>
      <c r="C18" s="980"/>
      <c r="D18" s="59" t="s">
        <v>832</v>
      </c>
      <c r="E18" s="980"/>
      <c r="F18" s="61">
        <v>44958</v>
      </c>
      <c r="G18" s="61">
        <v>45230</v>
      </c>
      <c r="H18" s="977"/>
      <c r="I18" s="977"/>
    </row>
    <row r="19" spans="2:9" ht="56.25" customHeight="1">
      <c r="B19" s="980"/>
      <c r="C19" s="980"/>
      <c r="D19" s="59" t="s">
        <v>833</v>
      </c>
      <c r="E19" s="980"/>
      <c r="F19" s="61">
        <v>44958</v>
      </c>
      <c r="G19" s="61">
        <v>45230</v>
      </c>
      <c r="H19" s="978"/>
      <c r="I19" s="978"/>
    </row>
    <row r="20" spans="2:9" ht="13.9" hidden="1" customHeight="1">
      <c r="B20" s="45"/>
      <c r="C20" s="39"/>
      <c r="D20" s="151"/>
      <c r="E20" s="39"/>
      <c r="F20" s="45"/>
      <c r="G20" s="39"/>
      <c r="H20" s="45"/>
      <c r="I20" s="39"/>
    </row>
    <row r="21" spans="2:9" ht="13.9" hidden="1" customHeight="1">
      <c r="B21" s="45"/>
      <c r="C21" s="39"/>
      <c r="D21" s="151" t="s">
        <v>832</v>
      </c>
      <c r="E21" s="39"/>
      <c r="F21" s="45"/>
      <c r="G21" s="39"/>
      <c r="H21" s="45"/>
      <c r="I21" s="39"/>
    </row>
    <row r="22" spans="2:9" ht="13.9" hidden="1" customHeight="1">
      <c r="B22" s="45"/>
      <c r="C22" s="39"/>
      <c r="D22" s="151"/>
      <c r="E22" s="39"/>
      <c r="F22" s="45"/>
      <c r="G22" s="39"/>
      <c r="H22" s="45"/>
      <c r="I22" s="39"/>
    </row>
    <row r="23" spans="2:9" ht="13.9" hidden="1" customHeight="1">
      <c r="B23" s="45"/>
      <c r="C23" s="39"/>
      <c r="D23" s="151" t="s">
        <v>833</v>
      </c>
      <c r="E23" s="39"/>
      <c r="F23" s="45"/>
      <c r="G23" s="39"/>
      <c r="H23" s="45"/>
      <c r="I23" s="39"/>
    </row>
    <row r="24" spans="2:9" ht="13.9" hidden="1" customHeight="1">
      <c r="B24" s="45"/>
      <c r="C24" s="39"/>
      <c r="D24" s="151"/>
      <c r="E24" s="39"/>
      <c r="F24" s="45"/>
      <c r="G24" s="39"/>
      <c r="H24" s="45"/>
      <c r="I24" s="39"/>
    </row>
    <row r="25" spans="2:9" ht="13.9" hidden="1" customHeight="1">
      <c r="B25" s="45"/>
      <c r="C25" s="39"/>
      <c r="D25" s="39"/>
      <c r="E25" s="39"/>
      <c r="F25" s="45"/>
      <c r="G25" s="39"/>
      <c r="H25" s="45"/>
      <c r="I25" s="39"/>
    </row>
    <row r="26" spans="2:9" hidden="1">
      <c r="B26" s="45"/>
      <c r="C26" s="39"/>
      <c r="D26" s="39"/>
      <c r="E26" s="39"/>
      <c r="F26" s="45"/>
      <c r="G26" s="39"/>
      <c r="H26" s="45"/>
      <c r="I26" s="39"/>
    </row>
    <row r="27" spans="2:9" hidden="1">
      <c r="B27" s="45"/>
      <c r="C27" s="39"/>
      <c r="D27" s="39"/>
      <c r="E27" s="39"/>
      <c r="F27" s="45"/>
      <c r="G27" s="39"/>
      <c r="H27" s="45"/>
      <c r="I27" s="39"/>
    </row>
    <row r="28" spans="2:9" hidden="1">
      <c r="B28" s="45"/>
      <c r="C28" s="39"/>
      <c r="D28" s="39"/>
      <c r="E28" s="39"/>
      <c r="F28" s="45"/>
      <c r="G28" s="39"/>
      <c r="H28" s="45"/>
      <c r="I28" s="39"/>
    </row>
    <row r="29" spans="2:9" hidden="1">
      <c r="B29" s="45"/>
      <c r="C29" s="39"/>
      <c r="D29" s="39"/>
      <c r="E29" s="39"/>
      <c r="F29" s="45"/>
      <c r="G29" s="39"/>
      <c r="H29" s="45"/>
      <c r="I29" s="39"/>
    </row>
    <row r="30" spans="2:9" hidden="1">
      <c r="B30" s="45"/>
      <c r="C30" s="39"/>
      <c r="D30" s="39"/>
      <c r="E30" s="39"/>
      <c r="F30" s="45"/>
      <c r="G30" s="39"/>
      <c r="H30" s="45"/>
      <c r="I30" s="39"/>
    </row>
    <row r="31" spans="2:9" hidden="1">
      <c r="B31" s="45"/>
      <c r="C31" s="39"/>
      <c r="D31" s="39"/>
      <c r="E31" s="39"/>
      <c r="F31" s="45"/>
      <c r="G31" s="39"/>
      <c r="H31" s="45"/>
      <c r="I31" s="39"/>
    </row>
    <row r="32" spans="2:9" hidden="1">
      <c r="B32" s="45"/>
      <c r="C32" s="39"/>
      <c r="D32" s="39"/>
      <c r="E32" s="39"/>
      <c r="F32" s="45"/>
      <c r="G32" s="39"/>
      <c r="H32" s="45"/>
      <c r="I32" s="39"/>
    </row>
    <row r="33" spans="2:9" hidden="1">
      <c r="B33" s="45"/>
      <c r="C33" s="39"/>
      <c r="D33" s="39"/>
      <c r="E33" s="39"/>
      <c r="F33" s="45"/>
      <c r="G33" s="39"/>
      <c r="H33" s="45"/>
      <c r="I33" s="39"/>
    </row>
    <row r="34" spans="2:9" hidden="1">
      <c r="B34" s="45"/>
      <c r="C34" s="39"/>
      <c r="D34" s="39"/>
      <c r="E34" s="39"/>
      <c r="F34" s="45"/>
      <c r="G34" s="39"/>
      <c r="H34" s="45"/>
      <c r="I34" s="39"/>
    </row>
    <row r="35" spans="2:9" hidden="1">
      <c r="B35" s="45"/>
      <c r="C35" s="39"/>
      <c r="D35" s="39"/>
      <c r="E35" s="39"/>
      <c r="F35" s="45"/>
      <c r="G35" s="39"/>
      <c r="H35" s="45"/>
      <c r="I35" s="39"/>
    </row>
    <row r="36" spans="2:9" hidden="1">
      <c r="B36" s="45"/>
      <c r="C36" s="39"/>
      <c r="D36" s="39"/>
      <c r="E36" s="39"/>
      <c r="F36" s="45"/>
      <c r="G36" s="39"/>
      <c r="H36" s="45"/>
      <c r="I36" s="39"/>
    </row>
    <row r="37" spans="2:9" hidden="1">
      <c r="B37" s="45"/>
      <c r="C37" s="39"/>
      <c r="D37" s="39"/>
      <c r="E37" s="39"/>
      <c r="F37" s="45"/>
      <c r="G37" s="39"/>
      <c r="H37" s="45"/>
      <c r="I37" s="39"/>
    </row>
    <row r="38" spans="2:9" hidden="1">
      <c r="B38" s="45"/>
      <c r="C38" s="39"/>
      <c r="D38" s="39"/>
      <c r="E38" s="39"/>
      <c r="F38" s="45"/>
      <c r="G38" s="39"/>
      <c r="H38" s="45"/>
      <c r="I38" s="39"/>
    </row>
    <row r="39" spans="2:9" hidden="1">
      <c r="B39" s="45"/>
      <c r="C39" s="39"/>
      <c r="D39" s="39"/>
      <c r="E39" s="39"/>
      <c r="F39" s="45"/>
      <c r="G39" s="39"/>
      <c r="H39" s="45"/>
      <c r="I39" s="39"/>
    </row>
    <row r="40" spans="2:9" hidden="1">
      <c r="B40" s="45"/>
      <c r="C40" s="39"/>
      <c r="D40" s="39"/>
      <c r="E40" s="39"/>
      <c r="F40" s="45"/>
      <c r="G40" s="39"/>
      <c r="H40" s="45"/>
      <c r="I40" s="39"/>
    </row>
    <row r="41" spans="2:9" hidden="1">
      <c r="B41" s="45"/>
      <c r="C41" s="39"/>
      <c r="D41" s="39"/>
      <c r="E41" s="39"/>
      <c r="F41" s="45"/>
      <c r="G41" s="39"/>
      <c r="H41" s="45"/>
      <c r="I41" s="39"/>
    </row>
    <row r="42" spans="2:9" hidden="1">
      <c r="B42" s="45"/>
      <c r="C42" s="39"/>
      <c r="D42" s="39"/>
      <c r="E42" s="39"/>
      <c r="F42" s="45"/>
      <c r="G42" s="39"/>
      <c r="H42" s="45"/>
      <c r="I42" s="39"/>
    </row>
    <row r="43" spans="2:9" hidden="1">
      <c r="B43" s="45"/>
      <c r="C43" s="39"/>
      <c r="D43" s="39"/>
      <c r="E43" s="39"/>
      <c r="F43" s="45"/>
      <c r="G43" s="39"/>
      <c r="H43" s="45"/>
      <c r="I43" s="39"/>
    </row>
    <row r="44" spans="2:9" hidden="1">
      <c r="B44" s="45"/>
      <c r="C44" s="39"/>
      <c r="D44" s="39"/>
      <c r="E44" s="39"/>
      <c r="F44" s="45"/>
      <c r="G44" s="39"/>
      <c r="H44" s="45"/>
      <c r="I44" s="39"/>
    </row>
    <row r="45" spans="2:9" hidden="1">
      <c r="B45" s="45"/>
      <c r="C45" s="39"/>
      <c r="D45" s="39"/>
      <c r="E45" s="39"/>
      <c r="F45" s="45"/>
      <c r="G45" s="39"/>
      <c r="H45" s="45"/>
      <c r="I45" s="39"/>
    </row>
    <row r="46" spans="2:9" hidden="1">
      <c r="B46" s="45"/>
      <c r="C46" s="39"/>
      <c r="D46" s="39"/>
      <c r="E46" s="39"/>
      <c r="F46" s="45"/>
      <c r="G46" s="39"/>
      <c r="H46" s="45"/>
      <c r="I46" s="39"/>
    </row>
    <row r="47" spans="2:9" hidden="1">
      <c r="B47" s="45"/>
      <c r="C47" s="39"/>
      <c r="D47" s="39"/>
      <c r="E47" s="39"/>
      <c r="F47" s="45"/>
      <c r="G47" s="39"/>
      <c r="H47" s="45"/>
      <c r="I47" s="39"/>
    </row>
    <row r="48" spans="2:9" hidden="1">
      <c r="B48" s="45"/>
      <c r="C48" s="39"/>
      <c r="D48" s="39"/>
      <c r="E48" s="39"/>
      <c r="F48" s="45"/>
      <c r="G48" s="39"/>
      <c r="H48" s="45"/>
      <c r="I48" s="39"/>
    </row>
    <row r="49" spans="2:9" hidden="1">
      <c r="B49" s="45"/>
      <c r="C49" s="39"/>
      <c r="D49" s="39"/>
      <c r="E49" s="39"/>
      <c r="F49" s="45"/>
      <c r="G49" s="39"/>
      <c r="H49" s="45"/>
      <c r="I49" s="39"/>
    </row>
    <row r="50" spans="2:9" hidden="1">
      <c r="B50" s="45"/>
      <c r="C50" s="39"/>
      <c r="D50" s="39"/>
      <c r="E50" s="39"/>
      <c r="F50" s="45"/>
      <c r="G50" s="39"/>
      <c r="H50" s="45"/>
      <c r="I50" s="39"/>
    </row>
    <row r="51" spans="2:9" hidden="1">
      <c r="B51" s="45"/>
      <c r="C51" s="39"/>
      <c r="D51" s="39"/>
      <c r="E51" s="39"/>
      <c r="F51" s="45"/>
      <c r="G51" s="39"/>
      <c r="H51" s="45"/>
      <c r="I51" s="39"/>
    </row>
    <row r="52" spans="2:9" hidden="1">
      <c r="B52" s="45"/>
      <c r="C52" s="39"/>
      <c r="D52" s="39"/>
      <c r="E52" s="39"/>
      <c r="F52" s="45"/>
      <c r="G52" s="39"/>
      <c r="H52" s="45"/>
      <c r="I52" s="39"/>
    </row>
    <row r="53" spans="2:9" hidden="1">
      <c r="B53" s="45"/>
      <c r="C53" s="39"/>
      <c r="D53" s="39"/>
      <c r="E53" s="39"/>
      <c r="F53" s="45"/>
      <c r="G53" s="39"/>
      <c r="H53" s="45"/>
      <c r="I53" s="39"/>
    </row>
    <row r="54" spans="2:9" hidden="1">
      <c r="B54" s="45"/>
      <c r="C54" s="39"/>
      <c r="D54" s="39"/>
      <c r="E54" s="39"/>
      <c r="F54" s="45"/>
      <c r="G54" s="39"/>
      <c r="H54" s="45"/>
      <c r="I54" s="39"/>
    </row>
    <row r="55" spans="2:9" hidden="1">
      <c r="B55" s="45"/>
      <c r="C55" s="39"/>
      <c r="D55" s="39"/>
      <c r="E55" s="39"/>
      <c r="F55" s="45"/>
      <c r="G55" s="39"/>
      <c r="H55" s="45"/>
      <c r="I55" s="39"/>
    </row>
    <row r="56" spans="2:9" hidden="1">
      <c r="B56" s="45"/>
      <c r="C56" s="39"/>
      <c r="D56" s="39"/>
      <c r="E56" s="39"/>
      <c r="F56" s="45"/>
      <c r="G56" s="39"/>
      <c r="H56" s="45"/>
      <c r="I56" s="39"/>
    </row>
    <row r="57" spans="2:9" hidden="1">
      <c r="B57" s="45"/>
      <c r="C57" s="39"/>
      <c r="D57" s="39"/>
      <c r="E57" s="39"/>
      <c r="F57" s="45"/>
      <c r="G57" s="39"/>
      <c r="H57" s="45"/>
      <c r="I57" s="39"/>
    </row>
    <row r="58" spans="2:9" hidden="1">
      <c r="B58" s="45"/>
      <c r="C58" s="39"/>
      <c r="D58" s="39"/>
      <c r="E58" s="39"/>
      <c r="F58" s="45"/>
      <c r="G58" s="39"/>
      <c r="H58" s="45"/>
      <c r="I58" s="39"/>
    </row>
    <row r="59" spans="2:9" hidden="1">
      <c r="B59" s="45"/>
      <c r="C59" s="39"/>
      <c r="D59" s="39"/>
      <c r="E59" s="39"/>
      <c r="F59" s="45"/>
      <c r="G59" s="39"/>
      <c r="H59" s="45"/>
      <c r="I59" s="39"/>
    </row>
    <row r="60" spans="2:9" hidden="1">
      <c r="B60" s="45"/>
      <c r="C60" s="39"/>
      <c r="D60" s="39"/>
      <c r="E60" s="39"/>
      <c r="F60" s="45"/>
      <c r="G60" s="39"/>
      <c r="H60" s="45"/>
      <c r="I60" s="39"/>
    </row>
    <row r="61" spans="2:9" hidden="1">
      <c r="B61" s="45"/>
      <c r="C61" s="39"/>
      <c r="D61" s="39"/>
      <c r="E61" s="39"/>
      <c r="F61" s="45"/>
      <c r="G61" s="39"/>
      <c r="H61" s="45"/>
      <c r="I61" s="39"/>
    </row>
    <row r="62" spans="2:9" hidden="1">
      <c r="B62" s="45"/>
      <c r="C62" s="39"/>
      <c r="D62" s="39"/>
      <c r="E62" s="39"/>
      <c r="F62" s="45"/>
      <c r="G62" s="39"/>
      <c r="H62" s="45"/>
      <c r="I62" s="39"/>
    </row>
    <row r="63" spans="2:9" hidden="1">
      <c r="B63" s="45"/>
      <c r="C63" s="39"/>
      <c r="D63" s="39"/>
      <c r="E63" s="39"/>
      <c r="F63" s="45"/>
      <c r="G63" s="39"/>
      <c r="H63" s="45"/>
      <c r="I63" s="39"/>
    </row>
    <row r="64" spans="2:9" hidden="1">
      <c r="B64" s="45"/>
      <c r="C64" s="39"/>
      <c r="D64" s="39"/>
      <c r="E64" s="39"/>
      <c r="F64" s="45"/>
      <c r="G64" s="39"/>
      <c r="H64" s="45"/>
      <c r="I64" s="39"/>
    </row>
    <row r="65" spans="2:9" hidden="1">
      <c r="B65" s="45"/>
      <c r="C65" s="39"/>
      <c r="D65" s="39"/>
      <c r="E65" s="39"/>
      <c r="F65" s="45"/>
      <c r="G65" s="39"/>
      <c r="H65" s="45"/>
      <c r="I65" s="39"/>
    </row>
    <row r="66" spans="2:9" hidden="1">
      <c r="B66" s="45"/>
      <c r="C66" s="39"/>
      <c r="D66" s="39"/>
      <c r="E66" s="39"/>
      <c r="F66" s="45"/>
      <c r="G66" s="39"/>
      <c r="H66" s="45"/>
      <c r="I66" s="39"/>
    </row>
    <row r="67" spans="2:9" hidden="1">
      <c r="B67" s="45"/>
      <c r="C67" s="39"/>
      <c r="D67" s="39"/>
      <c r="E67" s="39"/>
      <c r="F67" s="45"/>
      <c r="G67" s="39"/>
      <c r="H67" s="45"/>
      <c r="I67" s="39"/>
    </row>
    <row r="68" spans="2:9" hidden="1">
      <c r="B68" s="45"/>
      <c r="C68" s="39"/>
      <c r="D68" s="39"/>
      <c r="E68" s="39"/>
      <c r="F68" s="45"/>
      <c r="G68" s="39"/>
      <c r="H68" s="45"/>
      <c r="I68" s="39"/>
    </row>
    <row r="69" spans="2:9" hidden="1">
      <c r="B69" s="45"/>
      <c r="C69" s="39"/>
      <c r="D69" s="39"/>
      <c r="E69" s="39"/>
      <c r="F69" s="45"/>
      <c r="G69" s="39"/>
      <c r="H69" s="45"/>
      <c r="I69" s="39"/>
    </row>
    <row r="70" spans="2:9" hidden="1">
      <c r="B70" s="45"/>
      <c r="C70" s="39"/>
      <c r="D70" s="39"/>
      <c r="E70" s="39"/>
      <c r="F70" s="45"/>
      <c r="G70" s="39"/>
      <c r="H70" s="45"/>
      <c r="I70" s="39"/>
    </row>
    <row r="71" spans="2:9" hidden="1">
      <c r="B71" s="45"/>
      <c r="C71" s="39"/>
      <c r="D71" s="39"/>
      <c r="E71" s="39"/>
      <c r="F71" s="45"/>
      <c r="G71" s="39"/>
      <c r="H71" s="45"/>
      <c r="I71" s="39"/>
    </row>
    <row r="72" spans="2:9" hidden="1">
      <c r="B72" s="45"/>
      <c r="C72" s="39"/>
      <c r="D72" s="39"/>
      <c r="E72" s="39"/>
      <c r="F72" s="45"/>
      <c r="G72" s="39"/>
      <c r="H72" s="45"/>
      <c r="I72" s="39"/>
    </row>
    <row r="73" spans="2:9" hidden="1">
      <c r="B73" s="45"/>
      <c r="C73" s="39"/>
      <c r="D73" s="39"/>
      <c r="E73" s="39"/>
      <c r="F73" s="45"/>
      <c r="G73" s="39"/>
      <c r="H73" s="45"/>
      <c r="I73" s="39"/>
    </row>
    <row r="74" spans="2:9" hidden="1">
      <c r="B74" s="45"/>
      <c r="C74" s="39"/>
      <c r="D74" s="39"/>
      <c r="E74" s="39"/>
      <c r="F74" s="45"/>
      <c r="G74" s="39"/>
      <c r="H74" s="45"/>
      <c r="I74" s="39"/>
    </row>
    <row r="75" spans="2:9" hidden="1">
      <c r="B75" s="45"/>
      <c r="C75" s="39"/>
      <c r="D75" s="39"/>
      <c r="E75" s="39"/>
      <c r="F75" s="45"/>
      <c r="G75" s="39"/>
      <c r="H75" s="45"/>
      <c r="I75" s="39"/>
    </row>
    <row r="76" spans="2:9" hidden="1">
      <c r="B76" s="45"/>
      <c r="C76" s="39"/>
      <c r="D76" s="39"/>
      <c r="E76" s="39"/>
      <c r="F76" s="45"/>
      <c r="G76" s="39"/>
      <c r="H76" s="45"/>
      <c r="I76" s="39"/>
    </row>
    <row r="77" spans="2:9" hidden="1">
      <c r="B77" s="45"/>
      <c r="C77" s="39"/>
      <c r="D77" s="39"/>
      <c r="E77" s="39"/>
      <c r="F77" s="45"/>
      <c r="G77" s="39"/>
      <c r="H77" s="45"/>
      <c r="I77" s="39"/>
    </row>
    <row r="78" spans="2:9" hidden="1">
      <c r="B78" s="45"/>
      <c r="C78" s="39"/>
      <c r="D78" s="39"/>
      <c r="E78" s="39"/>
      <c r="F78" s="45"/>
      <c r="G78" s="39"/>
      <c r="H78" s="45"/>
      <c r="I78" s="39"/>
    </row>
    <row r="79" spans="2:9" hidden="1">
      <c r="B79" s="45"/>
      <c r="C79" s="39"/>
      <c r="D79" s="39"/>
      <c r="E79" s="39"/>
      <c r="F79" s="45"/>
      <c r="G79" s="39"/>
      <c r="H79" s="45"/>
      <c r="I79" s="39"/>
    </row>
    <row r="80" spans="2:9" hidden="1">
      <c r="B80" s="45"/>
      <c r="C80" s="39"/>
      <c r="D80" s="39"/>
      <c r="E80" s="39"/>
      <c r="F80" s="45"/>
      <c r="G80" s="39"/>
      <c r="H80" s="45"/>
      <c r="I80" s="39"/>
    </row>
    <row r="81" spans="2:9" hidden="1">
      <c r="B81" s="45"/>
      <c r="C81" s="39"/>
      <c r="D81" s="39"/>
      <c r="E81" s="39"/>
      <c r="F81" s="45"/>
      <c r="G81" s="39"/>
      <c r="H81" s="45"/>
      <c r="I81" s="39"/>
    </row>
    <row r="82" spans="2:9" hidden="1">
      <c r="B82" s="45"/>
      <c r="C82" s="39"/>
      <c r="D82" s="39"/>
      <c r="E82" s="39"/>
      <c r="F82" s="45"/>
      <c r="G82" s="39"/>
      <c r="H82" s="45"/>
      <c r="I82" s="39"/>
    </row>
    <row r="83" spans="2:9" hidden="1">
      <c r="B83" s="45"/>
      <c r="C83" s="39"/>
      <c r="D83" s="39"/>
      <c r="E83" s="39"/>
      <c r="F83" s="45"/>
      <c r="G83" s="39"/>
      <c r="H83" s="45"/>
      <c r="I83" s="39"/>
    </row>
    <row r="84" spans="2:9" hidden="1">
      <c r="B84" s="45"/>
      <c r="C84" s="39"/>
      <c r="D84" s="39"/>
      <c r="E84" s="39"/>
      <c r="F84" s="45"/>
      <c r="G84" s="39"/>
      <c r="H84" s="45"/>
      <c r="I84" s="39"/>
    </row>
    <row r="85" spans="2:9" hidden="1">
      <c r="B85" s="45"/>
      <c r="C85" s="39"/>
      <c r="D85" s="39"/>
      <c r="E85" s="39"/>
      <c r="F85" s="45"/>
      <c r="G85" s="39"/>
      <c r="H85" s="45"/>
      <c r="I85" s="39"/>
    </row>
    <row r="86" spans="2:9" hidden="1">
      <c r="B86" s="45"/>
      <c r="C86" s="39"/>
      <c r="D86" s="39"/>
      <c r="E86" s="39"/>
      <c r="F86" s="45"/>
      <c r="G86" s="39"/>
      <c r="H86" s="45"/>
      <c r="I86" s="39"/>
    </row>
    <row r="87" spans="2:9" hidden="1">
      <c r="B87" s="45"/>
      <c r="C87" s="39"/>
      <c r="D87" s="39"/>
      <c r="E87" s="39"/>
      <c r="F87" s="45"/>
      <c r="G87" s="39"/>
      <c r="H87" s="45"/>
      <c r="I87" s="39"/>
    </row>
    <row r="88" spans="2:9" hidden="1">
      <c r="B88" s="45"/>
      <c r="C88" s="39"/>
      <c r="D88" s="39"/>
      <c r="E88" s="39"/>
      <c r="F88" s="45"/>
      <c r="G88" s="39"/>
      <c r="H88" s="45"/>
      <c r="I88" s="39"/>
    </row>
    <row r="89" spans="2:9" hidden="1">
      <c r="B89" s="45"/>
      <c r="C89" s="39"/>
      <c r="D89" s="39"/>
      <c r="E89" s="39"/>
      <c r="F89" s="45"/>
      <c r="G89" s="39"/>
      <c r="H89" s="45"/>
      <c r="I89" s="39"/>
    </row>
    <row r="90" spans="2:9" hidden="1">
      <c r="B90" s="45"/>
      <c r="C90" s="39"/>
      <c r="D90" s="39"/>
      <c r="E90" s="39"/>
      <c r="F90" s="45"/>
      <c r="G90" s="39"/>
      <c r="H90" s="45"/>
      <c r="I90" s="39"/>
    </row>
    <row r="91" spans="2:9" hidden="1">
      <c r="B91" s="45"/>
      <c r="C91" s="39"/>
      <c r="D91" s="39"/>
      <c r="E91" s="39"/>
      <c r="F91" s="45"/>
      <c r="G91" s="39"/>
      <c r="H91" s="45"/>
      <c r="I91" s="39"/>
    </row>
    <row r="92" spans="2:9" hidden="1">
      <c r="B92" s="45"/>
      <c r="C92" s="39"/>
      <c r="D92" s="39"/>
      <c r="E92" s="39"/>
      <c r="F92" s="45"/>
      <c r="G92" s="39"/>
      <c r="H92" s="45"/>
      <c r="I92" s="39"/>
    </row>
    <row r="93" spans="2:9" hidden="1">
      <c r="B93" s="45"/>
      <c r="C93" s="39"/>
      <c r="D93" s="39"/>
      <c r="E93" s="39"/>
      <c r="F93" s="45"/>
      <c r="G93" s="39"/>
      <c r="H93" s="45"/>
      <c r="I93" s="39"/>
    </row>
    <row r="94" spans="2:9" hidden="1">
      <c r="B94" s="45"/>
      <c r="C94" s="39"/>
      <c r="D94" s="39"/>
      <c r="E94" s="39"/>
      <c r="F94" s="45"/>
      <c r="G94" s="39"/>
      <c r="H94" s="45"/>
      <c r="I94" s="39"/>
    </row>
    <row r="95" spans="2:9" hidden="1">
      <c r="B95" s="45"/>
      <c r="C95" s="39"/>
      <c r="D95" s="39"/>
      <c r="E95" s="39"/>
      <c r="F95" s="45"/>
      <c r="G95" s="39"/>
      <c r="H95" s="45"/>
      <c r="I95" s="39"/>
    </row>
    <row r="96" spans="2:9" hidden="1">
      <c r="B96" s="45"/>
      <c r="C96" s="39"/>
      <c r="D96" s="39"/>
      <c r="E96" s="39"/>
      <c r="F96" s="45"/>
      <c r="G96" s="39"/>
      <c r="H96" s="45"/>
      <c r="I96" s="39"/>
    </row>
    <row r="97" spans="2:9" hidden="1">
      <c r="B97" s="45"/>
      <c r="C97" s="39"/>
      <c r="D97" s="39"/>
      <c r="E97" s="39"/>
      <c r="F97" s="45"/>
      <c r="G97" s="39"/>
      <c r="H97" s="45"/>
      <c r="I97" s="39"/>
    </row>
    <row r="98" spans="2:9" hidden="1">
      <c r="B98" s="45"/>
      <c r="C98" s="39"/>
      <c r="D98" s="39"/>
      <c r="E98" s="39"/>
      <c r="F98" s="45"/>
      <c r="G98" s="39"/>
      <c r="H98" s="45"/>
      <c r="I98" s="39"/>
    </row>
    <row r="99" spans="2:9" hidden="1">
      <c r="B99" s="45"/>
      <c r="C99" s="39"/>
      <c r="D99" s="39"/>
      <c r="E99" s="39"/>
      <c r="F99" s="45"/>
      <c r="G99" s="39"/>
      <c r="H99" s="45"/>
      <c r="I99" s="39"/>
    </row>
    <row r="100" spans="2:9" hidden="1">
      <c r="B100" s="45"/>
      <c r="C100" s="39"/>
      <c r="D100" s="39"/>
      <c r="E100" s="39"/>
      <c r="F100" s="45"/>
      <c r="G100" s="39"/>
      <c r="H100" s="45"/>
      <c r="I100" s="39"/>
    </row>
    <row r="101" spans="2:9" hidden="1">
      <c r="B101" s="45"/>
      <c r="C101" s="39"/>
      <c r="D101" s="39"/>
      <c r="E101" s="39"/>
      <c r="F101" s="45"/>
      <c r="G101" s="39"/>
      <c r="H101" s="45"/>
      <c r="I101" s="39"/>
    </row>
    <row r="102" spans="2:9" hidden="1">
      <c r="B102" s="45"/>
      <c r="C102" s="39"/>
      <c r="D102" s="39"/>
      <c r="E102" s="39"/>
      <c r="F102" s="45"/>
      <c r="G102" s="39"/>
      <c r="H102" s="45"/>
      <c r="I102" s="39"/>
    </row>
    <row r="103" spans="2:9" hidden="1">
      <c r="B103" s="45"/>
      <c r="C103" s="39"/>
      <c r="D103" s="39"/>
      <c r="E103" s="39"/>
      <c r="F103" s="45"/>
      <c r="G103" s="39"/>
      <c r="H103" s="45"/>
      <c r="I103" s="39"/>
    </row>
    <row r="104" spans="2:9" hidden="1"/>
    <row r="105" spans="2:9" hidden="1"/>
  </sheetData>
  <sortState ref="B110:K119">
    <sortCondition ref="E110:E119"/>
  </sortState>
  <mergeCells count="9">
    <mergeCell ref="C3:F6"/>
    <mergeCell ref="I11:I19"/>
    <mergeCell ref="B15:B19"/>
    <mergeCell ref="C15:C19"/>
    <mergeCell ref="E15:E19"/>
    <mergeCell ref="B11:B14"/>
    <mergeCell ref="C11:C14"/>
    <mergeCell ref="E11:E14"/>
    <mergeCell ref="H11:H19"/>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F11:F19"/>
    <dataValidation errorStyle="warning" allowBlank="1" showInputMessage="1" showErrorMessage="1" errorTitle="NO MODIFICAR FORMULA" error="no debe cambiar la formula.  No digite nada aquí" sqref="G11:G12"/>
  </dataValidations>
  <pageMargins left="0.70866141732283472" right="0.70866141732283472" top="0.74803149606299213" bottom="0.74803149606299213" header="0.31496062992125984" footer="0.31496062992125984"/>
  <pageSetup paperSize="9" scale="6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39"/>
  <sheetViews>
    <sheetView topLeftCell="A10" zoomScale="80" zoomScaleNormal="80" workbookViewId="0"/>
  </sheetViews>
  <sheetFormatPr baseColWidth="10" defaultColWidth="11.42578125" defaultRowHeight="15"/>
  <cols>
    <col min="1" max="1" width="1.42578125" style="26" customWidth="1"/>
    <col min="2" max="2" width="23" customWidth="1"/>
    <col min="3" max="3" width="50.42578125" customWidth="1"/>
    <col min="4"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6"/>
    <col min="22" max="42" width="11.42578125" style="28"/>
    <col min="43" max="16384" width="11.42578125" style="4"/>
  </cols>
  <sheetData>
    <row r="1" spans="1:21" s="28" customFormat="1">
      <c r="A1" s="26"/>
      <c r="B1" s="26"/>
      <c r="C1" s="26"/>
      <c r="O1" s="31"/>
      <c r="P1" s="31"/>
      <c r="Q1" s="31"/>
      <c r="S1" s="26"/>
      <c r="T1" s="26"/>
      <c r="U1" s="26"/>
    </row>
    <row r="2" spans="1:21" ht="18.75" customHeight="1">
      <c r="B2" s="868"/>
      <c r="C2" s="868"/>
      <c r="D2" s="840" t="s">
        <v>10</v>
      </c>
      <c r="E2" s="840"/>
      <c r="F2" s="840"/>
      <c r="G2" s="840"/>
      <c r="H2" s="840"/>
      <c r="I2" s="840"/>
      <c r="J2" s="840"/>
      <c r="K2" s="840"/>
      <c r="L2" s="840"/>
      <c r="M2" s="840"/>
      <c r="N2" s="840"/>
      <c r="O2" s="840"/>
      <c r="P2" s="840"/>
      <c r="Q2" s="840"/>
      <c r="R2" s="840"/>
    </row>
    <row r="3" spans="1:21" ht="37.5" customHeight="1">
      <c r="B3" s="868"/>
      <c r="C3" s="868"/>
      <c r="D3" s="840"/>
      <c r="E3" s="840"/>
      <c r="F3" s="840"/>
      <c r="G3" s="840"/>
      <c r="H3" s="840"/>
      <c r="I3" s="840"/>
      <c r="J3" s="840"/>
      <c r="K3" s="840"/>
      <c r="L3" s="840"/>
      <c r="M3" s="840"/>
      <c r="N3" s="840"/>
      <c r="O3" s="840"/>
      <c r="P3" s="840"/>
      <c r="Q3" s="840"/>
      <c r="R3" s="840"/>
    </row>
    <row r="4" spans="1:21" ht="59.25" customHeight="1">
      <c r="B4" s="868"/>
      <c r="C4" s="868"/>
      <c r="D4" s="840"/>
      <c r="E4" s="840"/>
      <c r="F4" s="840"/>
      <c r="G4" s="840"/>
      <c r="H4" s="840"/>
      <c r="I4" s="840"/>
      <c r="J4" s="840"/>
      <c r="K4" s="840"/>
      <c r="L4" s="840"/>
      <c r="M4" s="840"/>
      <c r="N4" s="840"/>
      <c r="O4" s="840"/>
      <c r="P4" s="840"/>
      <c r="Q4" s="840"/>
      <c r="R4" s="840"/>
    </row>
    <row r="5" spans="1:21" s="28" customFormat="1" ht="19.5" customHeight="1">
      <c r="A5" s="26"/>
      <c r="B5" s="26"/>
      <c r="C5" s="26"/>
      <c r="D5" s="27"/>
      <c r="E5" s="27"/>
      <c r="F5" s="27"/>
      <c r="G5" s="27"/>
      <c r="I5" s="29"/>
      <c r="J5" s="29"/>
      <c r="K5" s="29"/>
      <c r="L5" s="29"/>
      <c r="M5" s="29"/>
      <c r="N5" s="29"/>
      <c r="O5" s="30"/>
      <c r="P5" s="30"/>
      <c r="Q5" s="30"/>
      <c r="R5" s="29"/>
      <c r="S5" s="26"/>
      <c r="T5" s="26"/>
      <c r="U5" s="26"/>
    </row>
    <row r="6" spans="1:21" s="28" customFormat="1">
      <c r="A6" s="26"/>
      <c r="B6" s="26"/>
      <c r="C6" s="26"/>
      <c r="O6" s="31"/>
      <c r="P6" s="31"/>
      <c r="Q6" s="31"/>
      <c r="S6" s="26"/>
      <c r="T6" s="26"/>
      <c r="U6" s="26"/>
    </row>
    <row r="7" spans="1:21" s="28" customFormat="1">
      <c r="A7" s="26"/>
      <c r="B7" s="26"/>
      <c r="C7" s="26"/>
      <c r="O7" s="31"/>
      <c r="P7" s="31"/>
      <c r="Q7" s="31"/>
      <c r="S7" s="26"/>
      <c r="T7" s="26"/>
      <c r="U7" s="26"/>
    </row>
    <row r="8" spans="1:21" s="28" customFormat="1">
      <c r="A8" s="26"/>
      <c r="B8" s="26"/>
      <c r="C8" s="26"/>
      <c r="O8" s="31"/>
      <c r="P8" s="31"/>
      <c r="Q8" s="31"/>
      <c r="S8" s="26"/>
      <c r="T8" s="26"/>
      <c r="U8" s="26"/>
    </row>
    <row r="9" spans="1:21" s="28" customFormat="1">
      <c r="A9" s="26"/>
      <c r="B9" s="26"/>
      <c r="C9" s="26"/>
      <c r="O9" s="31"/>
      <c r="P9" s="31"/>
      <c r="Q9" s="31"/>
      <c r="S9" s="26"/>
      <c r="T9" s="26"/>
      <c r="U9" s="26"/>
    </row>
    <row r="10" spans="1:21" s="28" customFormat="1">
      <c r="A10" s="26"/>
      <c r="B10" s="26"/>
      <c r="C10" s="26"/>
      <c r="O10" s="31"/>
      <c r="P10" s="31"/>
      <c r="Q10" s="31"/>
      <c r="S10" s="26"/>
      <c r="T10" s="26"/>
      <c r="U10" s="26"/>
    </row>
    <row r="11" spans="1:21" s="28" customFormat="1">
      <c r="A11" s="26"/>
      <c r="B11" s="26"/>
      <c r="C11" s="26"/>
      <c r="O11" s="31"/>
      <c r="P11" s="31"/>
      <c r="Q11" s="31"/>
      <c r="S11" s="26"/>
      <c r="T11" s="26"/>
      <c r="U11" s="26"/>
    </row>
    <row r="12" spans="1:21" s="28" customFormat="1">
      <c r="A12" s="26"/>
      <c r="B12" s="26"/>
      <c r="C12" s="26"/>
      <c r="O12" s="31"/>
      <c r="P12" s="31"/>
      <c r="Q12" s="31"/>
      <c r="S12" s="26"/>
      <c r="T12" s="26"/>
      <c r="U12" s="26"/>
    </row>
    <row r="13" spans="1:21" s="28" customFormat="1">
      <c r="A13" s="26"/>
      <c r="B13" s="26"/>
      <c r="C13" s="26"/>
      <c r="O13" s="31"/>
      <c r="P13" s="31"/>
      <c r="Q13" s="31"/>
      <c r="S13" s="26"/>
      <c r="T13" s="26"/>
      <c r="U13" s="26"/>
    </row>
    <row r="14" spans="1:21" s="28" customFormat="1">
      <c r="A14" s="26"/>
      <c r="B14" s="26"/>
      <c r="C14" s="26"/>
      <c r="O14" s="31"/>
      <c r="P14" s="31"/>
      <c r="Q14" s="31"/>
      <c r="S14" s="26"/>
      <c r="T14" s="26"/>
      <c r="U14" s="26"/>
    </row>
    <row r="15" spans="1:21" s="28" customFormat="1">
      <c r="A15" s="26"/>
      <c r="B15" s="26"/>
      <c r="C15" s="26"/>
      <c r="O15" s="31"/>
      <c r="P15" s="31"/>
      <c r="Q15" s="31"/>
      <c r="S15" s="26"/>
      <c r="T15" s="26"/>
      <c r="U15" s="26"/>
    </row>
    <row r="16" spans="1:21" s="28" customFormat="1">
      <c r="A16" s="26"/>
      <c r="B16" s="26"/>
      <c r="C16" s="26"/>
      <c r="O16" s="31"/>
      <c r="P16" s="31"/>
      <c r="Q16" s="31"/>
      <c r="S16" s="26"/>
      <c r="T16" s="26"/>
      <c r="U16" s="26"/>
    </row>
    <row r="17" spans="1:21" s="28" customFormat="1">
      <c r="A17" s="26"/>
      <c r="B17" s="26"/>
      <c r="C17" s="26"/>
      <c r="O17" s="31"/>
      <c r="P17" s="31"/>
      <c r="Q17" s="31"/>
      <c r="S17" s="26"/>
      <c r="T17" s="26"/>
      <c r="U17" s="26"/>
    </row>
    <row r="18" spans="1:21" s="28" customFormat="1">
      <c r="A18" s="26"/>
      <c r="B18" s="26"/>
      <c r="C18" s="26"/>
      <c r="O18" s="31"/>
      <c r="P18" s="31"/>
      <c r="Q18" s="31"/>
      <c r="S18" s="26"/>
      <c r="T18" s="26"/>
      <c r="U18" s="26"/>
    </row>
    <row r="19" spans="1:21" s="28" customFormat="1">
      <c r="A19" s="26"/>
      <c r="B19" s="26"/>
      <c r="C19" s="26"/>
      <c r="O19" s="31"/>
      <c r="P19" s="31"/>
      <c r="Q19" s="31"/>
      <c r="S19" s="26"/>
      <c r="T19" s="26"/>
      <c r="U19" s="26"/>
    </row>
    <row r="20" spans="1:21" s="28" customFormat="1">
      <c r="A20" s="26"/>
      <c r="B20" s="26"/>
      <c r="C20" s="26"/>
      <c r="O20" s="31"/>
      <c r="P20" s="31"/>
      <c r="Q20" s="31"/>
      <c r="S20" s="26"/>
      <c r="T20" s="26"/>
      <c r="U20" s="26"/>
    </row>
    <row r="21" spans="1:21" s="28" customFormat="1">
      <c r="A21" s="26"/>
      <c r="B21" s="26"/>
      <c r="C21" s="26"/>
      <c r="O21" s="31"/>
      <c r="P21" s="31"/>
      <c r="Q21" s="31"/>
      <c r="S21" s="26"/>
      <c r="T21" s="26"/>
      <c r="U21" s="26"/>
    </row>
    <row r="22" spans="1:21" s="28" customFormat="1">
      <c r="A22" s="26"/>
      <c r="B22" s="26"/>
      <c r="C22" s="26"/>
      <c r="O22" s="31"/>
      <c r="P22" s="31"/>
      <c r="Q22" s="31"/>
      <c r="S22" s="26"/>
      <c r="T22" s="26"/>
      <c r="U22" s="26"/>
    </row>
    <row r="23" spans="1:21" s="28" customFormat="1">
      <c r="A23" s="26"/>
      <c r="B23" s="26"/>
      <c r="C23" s="26"/>
      <c r="O23" s="31"/>
      <c r="P23" s="31"/>
      <c r="Q23" s="31"/>
      <c r="S23" s="26"/>
      <c r="T23" s="26"/>
      <c r="U23" s="26"/>
    </row>
    <row r="24" spans="1:21" s="28" customFormat="1">
      <c r="A24" s="26"/>
      <c r="B24" s="26"/>
      <c r="C24" s="26"/>
      <c r="O24" s="31"/>
      <c r="P24" s="31"/>
      <c r="Q24" s="31"/>
      <c r="S24" s="26"/>
      <c r="T24" s="26"/>
      <c r="U24" s="26"/>
    </row>
    <row r="25" spans="1:21" s="28" customFormat="1">
      <c r="A25" s="26"/>
      <c r="B25" s="26"/>
      <c r="C25" s="26"/>
      <c r="O25" s="31"/>
      <c r="P25" s="31"/>
      <c r="Q25" s="31"/>
      <c r="S25" s="26"/>
      <c r="T25" s="26"/>
      <c r="U25" s="26"/>
    </row>
    <row r="26" spans="1:21" s="28" customFormat="1">
      <c r="A26" s="26"/>
      <c r="B26" s="26"/>
      <c r="C26" s="26"/>
      <c r="O26" s="31"/>
      <c r="P26" s="31"/>
      <c r="Q26" s="31"/>
      <c r="S26" s="26"/>
      <c r="T26" s="26"/>
      <c r="U26" s="26"/>
    </row>
    <row r="27" spans="1:21" s="28" customFormat="1">
      <c r="A27" s="26"/>
      <c r="B27" s="26"/>
      <c r="C27" s="26"/>
      <c r="O27" s="31"/>
      <c r="P27" s="31"/>
      <c r="Q27" s="31"/>
      <c r="S27" s="26"/>
      <c r="T27" s="26"/>
      <c r="U27" s="26"/>
    </row>
    <row r="28" spans="1:21" s="28" customFormat="1">
      <c r="A28" s="26"/>
      <c r="B28" s="26"/>
      <c r="C28" s="26"/>
      <c r="O28" s="31"/>
      <c r="P28" s="31"/>
      <c r="Q28" s="31"/>
      <c r="S28" s="26"/>
      <c r="T28" s="26"/>
      <c r="U28" s="26"/>
    </row>
    <row r="29" spans="1:21" s="28" customFormat="1">
      <c r="A29" s="26"/>
      <c r="B29" s="26"/>
      <c r="C29" s="26"/>
      <c r="O29" s="31"/>
      <c r="P29" s="31"/>
      <c r="Q29" s="31"/>
      <c r="S29" s="26"/>
      <c r="T29" s="26"/>
      <c r="U29" s="26"/>
    </row>
    <row r="30" spans="1:21" s="28" customFormat="1">
      <c r="A30" s="26"/>
      <c r="B30" s="26"/>
      <c r="C30" s="26"/>
      <c r="O30" s="31"/>
      <c r="P30" s="31"/>
      <c r="Q30" s="31"/>
      <c r="S30" s="26"/>
      <c r="T30" s="26"/>
      <c r="U30" s="26"/>
    </row>
    <row r="31" spans="1:21" s="28" customFormat="1">
      <c r="A31" s="26"/>
      <c r="B31" s="26"/>
      <c r="C31" s="26"/>
      <c r="O31" s="31"/>
      <c r="P31" s="31"/>
      <c r="Q31" s="31"/>
      <c r="S31" s="26"/>
      <c r="T31" s="26"/>
      <c r="U31" s="26"/>
    </row>
    <row r="32" spans="1:21" s="28" customFormat="1">
      <c r="A32" s="26"/>
      <c r="B32" s="26"/>
      <c r="C32" s="26"/>
      <c r="O32" s="31"/>
      <c r="P32" s="31"/>
      <c r="Q32" s="31"/>
      <c r="S32" s="26"/>
      <c r="T32" s="26"/>
      <c r="U32" s="26"/>
    </row>
    <row r="33" spans="1:21" s="28" customFormat="1">
      <c r="A33" s="26"/>
      <c r="B33" s="26"/>
      <c r="C33" s="26"/>
      <c r="O33" s="31"/>
      <c r="P33" s="31"/>
      <c r="Q33" s="31"/>
      <c r="S33" s="26"/>
      <c r="T33" s="26"/>
      <c r="U33" s="26"/>
    </row>
    <row r="34" spans="1:21" s="28" customFormat="1">
      <c r="A34" s="26"/>
      <c r="B34" s="26"/>
      <c r="C34" s="26"/>
      <c r="O34" s="31"/>
      <c r="P34" s="31"/>
      <c r="Q34" s="31"/>
      <c r="S34" s="26"/>
      <c r="T34" s="26"/>
      <c r="U34" s="26"/>
    </row>
    <row r="35" spans="1:21" s="28" customFormat="1">
      <c r="A35" s="26"/>
      <c r="B35" s="26"/>
      <c r="C35" s="26"/>
      <c r="O35" s="31"/>
      <c r="P35" s="31"/>
      <c r="Q35" s="31"/>
      <c r="S35" s="26"/>
      <c r="T35" s="26"/>
      <c r="U35" s="26"/>
    </row>
    <row r="36" spans="1:21" s="28" customFormat="1">
      <c r="A36" s="26"/>
      <c r="B36" s="26"/>
      <c r="C36" s="26"/>
      <c r="O36" s="31"/>
      <c r="P36" s="31"/>
      <c r="Q36" s="31"/>
      <c r="S36" s="26"/>
      <c r="T36" s="26"/>
      <c r="U36" s="26"/>
    </row>
    <row r="37" spans="1:21" s="28" customFormat="1">
      <c r="A37" s="26"/>
      <c r="B37" s="26"/>
      <c r="C37" s="26"/>
      <c r="O37" s="31"/>
      <c r="P37" s="31"/>
      <c r="Q37" s="31"/>
      <c r="S37" s="26"/>
      <c r="T37" s="26"/>
      <c r="U37" s="26"/>
    </row>
    <row r="38" spans="1:21" s="28" customFormat="1">
      <c r="A38" s="26"/>
      <c r="B38" s="26"/>
      <c r="C38" s="26"/>
      <c r="O38" s="31"/>
      <c r="P38" s="31"/>
      <c r="Q38" s="31"/>
      <c r="S38" s="26"/>
      <c r="T38" s="26"/>
      <c r="U38" s="26"/>
    </row>
    <row r="39" spans="1:21" s="28" customFormat="1">
      <c r="A39" s="26"/>
      <c r="B39" s="26"/>
      <c r="C39" s="26"/>
      <c r="O39" s="31"/>
      <c r="P39" s="31"/>
      <c r="Q39" s="31"/>
      <c r="S39" s="26"/>
      <c r="T39" s="26"/>
      <c r="U39" s="26"/>
    </row>
    <row r="40" spans="1:21" s="28" customFormat="1">
      <c r="A40" s="26"/>
      <c r="B40" s="26"/>
      <c r="C40" s="26"/>
      <c r="O40" s="31"/>
      <c r="P40" s="31"/>
      <c r="Q40" s="31"/>
      <c r="S40" s="26"/>
      <c r="T40" s="26"/>
      <c r="U40" s="26"/>
    </row>
    <row r="41" spans="1:21" s="28" customFormat="1">
      <c r="A41" s="26"/>
      <c r="B41" s="26"/>
      <c r="C41" s="26"/>
      <c r="O41" s="31"/>
      <c r="P41" s="31"/>
      <c r="Q41" s="31"/>
      <c r="S41" s="26"/>
      <c r="T41" s="26"/>
      <c r="U41" s="26"/>
    </row>
    <row r="42" spans="1:21" s="28" customFormat="1">
      <c r="A42" s="26"/>
      <c r="B42" s="26"/>
      <c r="C42" s="26"/>
      <c r="O42" s="31"/>
      <c r="P42" s="31"/>
      <c r="Q42" s="31"/>
      <c r="S42" s="26"/>
      <c r="T42" s="26"/>
      <c r="U42" s="26"/>
    </row>
    <row r="43" spans="1:21" s="28" customFormat="1">
      <c r="A43" s="26"/>
      <c r="B43" s="26"/>
      <c r="C43" s="26"/>
      <c r="O43" s="31"/>
      <c r="P43" s="31"/>
      <c r="Q43" s="31"/>
      <c r="S43" s="26"/>
      <c r="T43" s="26"/>
      <c r="U43" s="26"/>
    </row>
    <row r="44" spans="1:21" s="28" customFormat="1">
      <c r="A44" s="26"/>
      <c r="B44" s="26"/>
      <c r="C44" s="26"/>
      <c r="O44" s="31"/>
      <c r="P44" s="31"/>
      <c r="Q44" s="31"/>
      <c r="S44" s="26"/>
      <c r="T44" s="26"/>
      <c r="U44" s="26"/>
    </row>
    <row r="45" spans="1:21" s="28" customFormat="1">
      <c r="A45" s="26"/>
      <c r="B45" s="26"/>
      <c r="C45" s="26"/>
      <c r="O45" s="31"/>
      <c r="P45" s="31"/>
      <c r="Q45" s="31"/>
      <c r="S45" s="26"/>
      <c r="T45" s="26"/>
      <c r="U45" s="26"/>
    </row>
    <row r="46" spans="1:21" s="28" customFormat="1">
      <c r="A46" s="26"/>
      <c r="B46" s="26"/>
      <c r="C46" s="26"/>
      <c r="O46" s="31"/>
      <c r="P46" s="31"/>
      <c r="Q46" s="31"/>
      <c r="S46" s="26"/>
      <c r="T46" s="26"/>
      <c r="U46" s="26"/>
    </row>
    <row r="47" spans="1:21" s="28" customFormat="1">
      <c r="A47" s="26"/>
      <c r="B47" s="26"/>
      <c r="C47" s="26"/>
      <c r="O47" s="31"/>
      <c r="P47" s="31"/>
      <c r="Q47" s="31"/>
      <c r="S47" s="26"/>
      <c r="T47" s="26"/>
      <c r="U47" s="26"/>
    </row>
    <row r="48" spans="1:21" s="28" customFormat="1">
      <c r="A48" s="26"/>
      <c r="B48" s="26"/>
      <c r="C48" s="26"/>
      <c r="O48" s="31"/>
      <c r="P48" s="31"/>
      <c r="Q48" s="31"/>
      <c r="S48" s="26"/>
      <c r="T48" s="26"/>
      <c r="U48" s="26"/>
    </row>
    <row r="49" spans="1:21" s="28" customFormat="1">
      <c r="A49" s="26"/>
      <c r="B49" s="26"/>
      <c r="C49" s="26"/>
      <c r="O49" s="31"/>
      <c r="P49" s="31"/>
      <c r="Q49" s="31"/>
      <c r="S49" s="26"/>
      <c r="T49" s="26"/>
      <c r="U49" s="26"/>
    </row>
    <row r="50" spans="1:21" s="28" customFormat="1">
      <c r="A50" s="26"/>
      <c r="B50" s="26"/>
      <c r="C50" s="26"/>
      <c r="O50" s="31"/>
      <c r="P50" s="31"/>
      <c r="Q50" s="31"/>
      <c r="S50" s="26"/>
      <c r="T50" s="26"/>
      <c r="U50" s="26"/>
    </row>
    <row r="51" spans="1:21" s="28" customFormat="1">
      <c r="A51" s="26"/>
      <c r="B51" s="26"/>
      <c r="C51" s="26"/>
      <c r="O51" s="31"/>
      <c r="P51" s="31"/>
      <c r="Q51" s="31"/>
      <c r="S51" s="26"/>
      <c r="T51" s="26"/>
      <c r="U51" s="26"/>
    </row>
    <row r="52" spans="1:21" s="28" customFormat="1">
      <c r="A52" s="26"/>
      <c r="B52" s="26"/>
      <c r="C52" s="26"/>
      <c r="O52" s="31"/>
      <c r="P52" s="31"/>
      <c r="Q52" s="31"/>
      <c r="S52" s="26"/>
      <c r="T52" s="26"/>
      <c r="U52" s="26"/>
    </row>
    <row r="53" spans="1:21" s="28" customFormat="1">
      <c r="A53" s="26"/>
      <c r="B53" s="26"/>
      <c r="C53" s="26"/>
      <c r="O53" s="31"/>
      <c r="P53" s="31"/>
      <c r="Q53" s="31"/>
      <c r="S53" s="26"/>
      <c r="T53" s="26"/>
      <c r="U53" s="26"/>
    </row>
    <row r="54" spans="1:21" s="28" customFormat="1">
      <c r="A54" s="26"/>
      <c r="B54" s="26"/>
      <c r="C54" s="26"/>
      <c r="O54" s="31"/>
      <c r="P54" s="31"/>
      <c r="Q54" s="31"/>
      <c r="S54" s="26"/>
      <c r="T54" s="26"/>
      <c r="U54" s="26"/>
    </row>
    <row r="55" spans="1:21" s="28" customFormat="1">
      <c r="A55" s="26"/>
      <c r="B55" s="26"/>
      <c r="C55" s="26"/>
      <c r="O55" s="31"/>
      <c r="P55" s="31"/>
      <c r="Q55" s="31"/>
      <c r="S55" s="26"/>
      <c r="T55" s="26"/>
      <c r="U55" s="26"/>
    </row>
    <row r="56" spans="1:21" s="28" customFormat="1">
      <c r="A56" s="26"/>
      <c r="B56" s="26"/>
      <c r="C56" s="26"/>
      <c r="O56" s="31"/>
      <c r="P56" s="31"/>
      <c r="Q56" s="31"/>
      <c r="S56" s="26"/>
      <c r="T56" s="26"/>
      <c r="U56" s="26"/>
    </row>
    <row r="57" spans="1:21" s="28" customFormat="1">
      <c r="A57" s="26"/>
      <c r="B57" s="26"/>
      <c r="C57" s="26"/>
      <c r="O57" s="31"/>
      <c r="P57" s="31"/>
      <c r="Q57" s="31"/>
      <c r="S57" s="26"/>
      <c r="T57" s="26"/>
      <c r="U57" s="26"/>
    </row>
    <row r="58" spans="1:21" s="28" customFormat="1">
      <c r="A58" s="26"/>
      <c r="B58" s="26"/>
      <c r="C58" s="26"/>
      <c r="O58" s="31"/>
      <c r="P58" s="31"/>
      <c r="Q58" s="31"/>
      <c r="S58" s="26"/>
      <c r="T58" s="26"/>
      <c r="U58" s="26"/>
    </row>
    <row r="59" spans="1:21" s="28" customFormat="1">
      <c r="A59" s="26"/>
      <c r="B59" s="26"/>
      <c r="C59" s="26"/>
      <c r="O59" s="31"/>
      <c r="P59" s="31"/>
      <c r="Q59" s="31"/>
      <c r="S59" s="26"/>
      <c r="T59" s="26"/>
      <c r="U59" s="26"/>
    </row>
    <row r="60" spans="1:21" s="28" customFormat="1">
      <c r="A60" s="26"/>
      <c r="B60" s="26"/>
      <c r="C60" s="26"/>
      <c r="O60" s="31"/>
      <c r="P60" s="31"/>
      <c r="Q60" s="31"/>
      <c r="S60" s="26"/>
      <c r="T60" s="26"/>
      <c r="U60" s="26"/>
    </row>
    <row r="61" spans="1:21" s="28" customFormat="1">
      <c r="A61" s="26"/>
      <c r="B61" s="26"/>
      <c r="C61" s="26"/>
      <c r="O61" s="31"/>
      <c r="P61" s="31"/>
      <c r="Q61" s="31"/>
      <c r="S61" s="26"/>
      <c r="T61" s="26"/>
      <c r="U61" s="26"/>
    </row>
    <row r="62" spans="1:21" s="28" customFormat="1">
      <c r="A62" s="26"/>
      <c r="B62" s="26"/>
      <c r="C62" s="26"/>
      <c r="O62" s="31"/>
      <c r="P62" s="31"/>
      <c r="Q62" s="31"/>
      <c r="S62" s="26"/>
      <c r="T62" s="26"/>
      <c r="U62" s="26"/>
    </row>
    <row r="63" spans="1:21" s="28" customFormat="1">
      <c r="A63" s="26"/>
      <c r="B63" s="26"/>
      <c r="C63" s="26"/>
      <c r="O63" s="31"/>
      <c r="P63" s="31"/>
      <c r="Q63" s="31"/>
      <c r="S63" s="26"/>
      <c r="T63" s="26"/>
      <c r="U63" s="26"/>
    </row>
    <row r="64" spans="1:21" s="28" customFormat="1">
      <c r="A64" s="26"/>
      <c r="B64" s="26"/>
      <c r="C64" s="26"/>
      <c r="O64" s="31"/>
      <c r="P64" s="31"/>
      <c r="Q64" s="31"/>
      <c r="S64" s="26"/>
      <c r="T64" s="26"/>
      <c r="U64" s="26"/>
    </row>
    <row r="65" spans="1:21" s="28" customFormat="1">
      <c r="A65" s="26"/>
      <c r="B65" s="26"/>
      <c r="C65" s="26"/>
      <c r="O65" s="31"/>
      <c r="P65" s="31"/>
      <c r="Q65" s="31"/>
      <c r="S65" s="26"/>
      <c r="T65" s="26"/>
      <c r="U65" s="26"/>
    </row>
    <row r="66" spans="1:21" s="28" customFormat="1">
      <c r="A66" s="26"/>
      <c r="B66" s="26"/>
      <c r="C66" s="26"/>
      <c r="O66" s="31"/>
      <c r="P66" s="31"/>
      <c r="Q66" s="31"/>
      <c r="S66" s="26"/>
      <c r="T66" s="26"/>
      <c r="U66" s="26"/>
    </row>
    <row r="67" spans="1:21" s="28" customFormat="1">
      <c r="A67" s="26"/>
      <c r="B67" s="26"/>
      <c r="C67" s="26"/>
      <c r="O67" s="31"/>
      <c r="P67" s="31"/>
      <c r="Q67" s="31"/>
      <c r="S67" s="26"/>
      <c r="T67" s="26"/>
      <c r="U67" s="26"/>
    </row>
    <row r="68" spans="1:21" s="28" customFormat="1">
      <c r="A68" s="26"/>
      <c r="B68" s="26"/>
      <c r="C68" s="26"/>
      <c r="O68" s="31"/>
      <c r="P68" s="31"/>
      <c r="Q68" s="31"/>
      <c r="S68" s="26"/>
      <c r="T68" s="26"/>
      <c r="U68" s="26"/>
    </row>
    <row r="69" spans="1:21" s="28" customFormat="1">
      <c r="A69" s="26"/>
      <c r="B69" s="26"/>
      <c r="C69" s="26"/>
      <c r="O69" s="31"/>
      <c r="P69" s="31"/>
      <c r="Q69" s="31"/>
      <c r="S69" s="26"/>
      <c r="T69" s="26"/>
      <c r="U69" s="26"/>
    </row>
    <row r="70" spans="1:21" s="28" customFormat="1">
      <c r="A70" s="26"/>
      <c r="B70" s="26"/>
      <c r="C70" s="26"/>
      <c r="O70" s="31"/>
      <c r="P70" s="31"/>
      <c r="Q70" s="31"/>
      <c r="S70" s="26"/>
      <c r="T70" s="26"/>
      <c r="U70" s="26"/>
    </row>
    <row r="71" spans="1:21" s="28" customFormat="1">
      <c r="A71" s="26"/>
      <c r="B71" s="26"/>
      <c r="C71" s="26"/>
      <c r="O71" s="31"/>
      <c r="P71" s="31"/>
      <c r="Q71" s="31"/>
      <c r="S71" s="26"/>
      <c r="T71" s="26"/>
      <c r="U71" s="26"/>
    </row>
    <row r="72" spans="1:21" s="28" customFormat="1">
      <c r="A72" s="26"/>
      <c r="B72" s="26"/>
      <c r="C72" s="26"/>
      <c r="O72" s="31"/>
      <c r="P72" s="31"/>
      <c r="Q72" s="31"/>
      <c r="S72" s="26"/>
      <c r="T72" s="26"/>
      <c r="U72" s="26"/>
    </row>
    <row r="73" spans="1:21" s="28" customFormat="1">
      <c r="A73" s="26"/>
      <c r="B73" s="26"/>
      <c r="C73" s="26"/>
      <c r="O73" s="31"/>
      <c r="P73" s="31"/>
      <c r="Q73" s="31"/>
      <c r="S73" s="26"/>
      <c r="T73" s="26"/>
      <c r="U73" s="26"/>
    </row>
    <row r="74" spans="1:21" s="28" customFormat="1">
      <c r="A74" s="26"/>
      <c r="B74" s="26"/>
      <c r="C74" s="26"/>
      <c r="O74" s="31"/>
      <c r="P74" s="31"/>
      <c r="Q74" s="31"/>
      <c r="S74" s="26"/>
      <c r="T74" s="26"/>
      <c r="U74" s="26"/>
    </row>
    <row r="75" spans="1:21" s="28" customFormat="1">
      <c r="A75" s="26"/>
      <c r="B75" s="26"/>
      <c r="C75" s="26"/>
      <c r="O75" s="31"/>
      <c r="P75" s="31"/>
      <c r="Q75" s="31"/>
      <c r="S75" s="26"/>
      <c r="T75" s="26"/>
      <c r="U75" s="26"/>
    </row>
    <row r="76" spans="1:21" s="28" customFormat="1">
      <c r="A76" s="26"/>
      <c r="B76" s="26"/>
      <c r="C76" s="26"/>
      <c r="O76" s="31"/>
      <c r="P76" s="31"/>
      <c r="Q76" s="31"/>
      <c r="S76" s="26"/>
      <c r="T76" s="26"/>
      <c r="U76" s="26"/>
    </row>
    <row r="77" spans="1:21" s="28" customFormat="1">
      <c r="A77" s="26"/>
      <c r="B77" s="26"/>
      <c r="C77" s="26"/>
      <c r="O77" s="31"/>
      <c r="P77" s="31"/>
      <c r="Q77" s="31"/>
      <c r="S77" s="26"/>
      <c r="T77" s="26"/>
      <c r="U77" s="26"/>
    </row>
    <row r="78" spans="1:21" s="28" customFormat="1">
      <c r="A78" s="26"/>
      <c r="B78" s="26"/>
      <c r="C78" s="26"/>
      <c r="O78" s="31"/>
      <c r="P78" s="31"/>
      <c r="Q78" s="31"/>
      <c r="S78" s="26"/>
      <c r="T78" s="26"/>
      <c r="U78" s="26"/>
    </row>
    <row r="79" spans="1:21" s="28" customFormat="1">
      <c r="A79" s="26"/>
      <c r="B79" s="26"/>
      <c r="C79" s="26"/>
      <c r="O79" s="31"/>
      <c r="P79" s="31"/>
      <c r="Q79" s="31"/>
      <c r="S79" s="26"/>
      <c r="T79" s="26"/>
      <c r="U79" s="26"/>
    </row>
    <row r="80" spans="1:21" s="28" customFormat="1">
      <c r="A80" s="26"/>
      <c r="B80" s="26"/>
      <c r="C80" s="26"/>
      <c r="O80" s="31"/>
      <c r="P80" s="31"/>
      <c r="Q80" s="31"/>
      <c r="S80" s="26"/>
      <c r="T80" s="26"/>
      <c r="U80" s="26"/>
    </row>
    <row r="81" spans="1:21" s="28" customFormat="1">
      <c r="A81" s="26"/>
      <c r="B81" s="26"/>
      <c r="C81" s="26"/>
      <c r="O81" s="31"/>
      <c r="P81" s="31"/>
      <c r="Q81" s="31"/>
      <c r="S81" s="26"/>
      <c r="T81" s="26"/>
      <c r="U81" s="26"/>
    </row>
    <row r="82" spans="1:21" s="28" customFormat="1">
      <c r="A82" s="26"/>
      <c r="B82" s="26"/>
      <c r="C82" s="26"/>
      <c r="O82" s="31"/>
      <c r="P82" s="31"/>
      <c r="Q82" s="31"/>
      <c r="S82" s="26"/>
      <c r="T82" s="26"/>
      <c r="U82" s="26"/>
    </row>
    <row r="83" spans="1:21" s="28" customFormat="1">
      <c r="A83" s="26"/>
      <c r="B83" s="26"/>
      <c r="C83" s="26"/>
      <c r="O83" s="31"/>
      <c r="P83" s="31"/>
      <c r="Q83" s="31"/>
      <c r="S83" s="26"/>
      <c r="T83" s="26"/>
      <c r="U83" s="26"/>
    </row>
    <row r="84" spans="1:21" s="28" customFormat="1">
      <c r="A84" s="26"/>
      <c r="B84" s="26"/>
      <c r="C84" s="26"/>
      <c r="O84" s="31"/>
      <c r="P84" s="31"/>
      <c r="Q84" s="31"/>
      <c r="S84" s="26"/>
      <c r="T84" s="26"/>
      <c r="U84" s="26"/>
    </row>
    <row r="85" spans="1:21" s="28" customFormat="1">
      <c r="A85" s="26"/>
      <c r="B85" s="26"/>
      <c r="C85" s="26"/>
      <c r="O85" s="31"/>
      <c r="P85" s="31"/>
      <c r="Q85" s="31"/>
      <c r="S85" s="26"/>
      <c r="T85" s="26"/>
      <c r="U85" s="26"/>
    </row>
    <row r="86" spans="1:21" s="28" customFormat="1">
      <c r="A86" s="26"/>
      <c r="B86" s="26"/>
      <c r="C86" s="26"/>
      <c r="O86" s="31"/>
      <c r="P86" s="31"/>
      <c r="Q86" s="31"/>
      <c r="S86" s="26"/>
      <c r="T86" s="26"/>
      <c r="U86" s="26"/>
    </row>
    <row r="87" spans="1:21" s="28" customFormat="1">
      <c r="A87" s="26"/>
      <c r="B87" s="26"/>
      <c r="C87" s="26"/>
      <c r="O87" s="31"/>
      <c r="P87" s="31"/>
      <c r="Q87" s="31"/>
      <c r="S87" s="26"/>
      <c r="T87" s="26"/>
      <c r="U87" s="26"/>
    </row>
    <row r="88" spans="1:21" s="28" customFormat="1">
      <c r="A88" s="26"/>
      <c r="B88" s="26"/>
      <c r="C88" s="26"/>
      <c r="O88" s="31"/>
      <c r="P88" s="31"/>
      <c r="Q88" s="31"/>
      <c r="S88" s="26"/>
      <c r="T88" s="26"/>
      <c r="U88" s="26"/>
    </row>
    <row r="89" spans="1:21" s="28" customFormat="1">
      <c r="A89" s="26"/>
      <c r="B89" s="26"/>
      <c r="C89" s="26"/>
      <c r="O89" s="31"/>
      <c r="P89" s="31"/>
      <c r="Q89" s="31"/>
      <c r="S89" s="26"/>
      <c r="T89" s="26"/>
      <c r="U89" s="26"/>
    </row>
    <row r="90" spans="1:21" s="28" customFormat="1">
      <c r="A90" s="26"/>
      <c r="B90" s="26"/>
      <c r="C90" s="26"/>
      <c r="O90" s="31"/>
      <c r="P90" s="31"/>
      <c r="Q90" s="31"/>
      <c r="S90" s="26"/>
      <c r="T90" s="26"/>
      <c r="U90" s="26"/>
    </row>
    <row r="91" spans="1:21" s="28" customFormat="1">
      <c r="A91" s="26"/>
      <c r="B91" s="26"/>
      <c r="C91" s="26"/>
      <c r="O91" s="31"/>
      <c r="P91" s="31"/>
      <c r="Q91" s="31"/>
      <c r="S91" s="26"/>
      <c r="T91" s="26"/>
      <c r="U91" s="26"/>
    </row>
    <row r="92" spans="1:21" s="28" customFormat="1">
      <c r="A92" s="26"/>
      <c r="B92" s="26"/>
      <c r="C92" s="26"/>
      <c r="O92" s="31"/>
      <c r="P92" s="31"/>
      <c r="Q92" s="31"/>
      <c r="S92" s="26"/>
      <c r="T92" s="26"/>
      <c r="U92" s="26"/>
    </row>
    <row r="93" spans="1:21" s="28" customFormat="1">
      <c r="A93" s="26"/>
      <c r="B93" s="26"/>
      <c r="C93" s="26"/>
      <c r="O93" s="31"/>
      <c r="P93" s="31"/>
      <c r="Q93" s="31"/>
      <c r="S93" s="26"/>
      <c r="T93" s="26"/>
      <c r="U93" s="26"/>
    </row>
    <row r="94" spans="1:21" s="28" customFormat="1">
      <c r="A94" s="26"/>
      <c r="B94" s="26"/>
      <c r="C94" s="26"/>
      <c r="O94" s="31"/>
      <c r="P94" s="31"/>
      <c r="Q94" s="31"/>
      <c r="S94" s="26"/>
      <c r="T94" s="26"/>
      <c r="U94" s="26"/>
    </row>
    <row r="95" spans="1:21" s="28" customFormat="1">
      <c r="A95" s="26"/>
      <c r="B95" s="26"/>
      <c r="C95" s="26"/>
      <c r="O95" s="31"/>
      <c r="P95" s="31"/>
      <c r="Q95" s="31"/>
      <c r="S95" s="26"/>
      <c r="T95" s="26"/>
      <c r="U95" s="26"/>
    </row>
    <row r="96" spans="1:21" s="28" customFormat="1">
      <c r="A96" s="26"/>
      <c r="B96" s="26"/>
      <c r="C96" s="26"/>
      <c r="O96" s="31"/>
      <c r="P96" s="31"/>
      <c r="Q96" s="31"/>
      <c r="S96" s="26"/>
      <c r="T96" s="26"/>
      <c r="U96" s="26"/>
    </row>
    <row r="97" spans="1:21" s="28" customFormat="1">
      <c r="A97" s="26"/>
      <c r="B97" s="26"/>
      <c r="C97" s="26"/>
      <c r="O97" s="31"/>
      <c r="P97" s="31"/>
      <c r="Q97" s="31"/>
      <c r="S97" s="26"/>
      <c r="T97" s="26"/>
      <c r="U97" s="26"/>
    </row>
    <row r="98" spans="1:21" s="28" customFormat="1">
      <c r="A98" s="26"/>
      <c r="B98" s="26"/>
      <c r="C98" s="26"/>
      <c r="O98" s="31"/>
      <c r="P98" s="31"/>
      <c r="Q98" s="31"/>
      <c r="S98" s="26"/>
      <c r="T98" s="26"/>
      <c r="U98" s="26"/>
    </row>
    <row r="99" spans="1:21" s="28" customFormat="1">
      <c r="A99" s="26"/>
      <c r="B99" s="26"/>
      <c r="C99" s="26"/>
      <c r="O99" s="31"/>
      <c r="P99" s="31"/>
      <c r="Q99" s="31"/>
      <c r="S99" s="26"/>
      <c r="T99" s="26"/>
      <c r="U99" s="26"/>
    </row>
    <row r="100" spans="1:21" s="28" customFormat="1">
      <c r="A100" s="26"/>
      <c r="B100" s="26"/>
      <c r="C100" s="26"/>
      <c r="O100" s="31"/>
      <c r="P100" s="31"/>
      <c r="Q100" s="31"/>
      <c r="S100" s="26"/>
      <c r="T100" s="26"/>
      <c r="U100" s="26"/>
    </row>
    <row r="101" spans="1:21" s="28" customFormat="1">
      <c r="A101" s="26"/>
      <c r="B101" s="26"/>
      <c r="C101" s="26"/>
      <c r="O101" s="31"/>
      <c r="P101" s="31"/>
      <c r="Q101" s="31"/>
      <c r="S101" s="26"/>
      <c r="T101" s="26"/>
      <c r="U101" s="26"/>
    </row>
    <row r="102" spans="1:21" s="28" customFormat="1">
      <c r="A102" s="26"/>
      <c r="B102" s="26"/>
      <c r="C102" s="26"/>
      <c r="O102" s="31"/>
      <c r="P102" s="31"/>
      <c r="Q102" s="31"/>
      <c r="S102" s="26"/>
      <c r="T102" s="26"/>
      <c r="U102" s="26"/>
    </row>
    <row r="103" spans="1:21" s="28" customFormat="1">
      <c r="A103" s="26"/>
      <c r="B103" s="26"/>
      <c r="C103" s="26"/>
      <c r="O103" s="31"/>
      <c r="P103" s="31"/>
      <c r="Q103" s="31"/>
      <c r="S103" s="26"/>
      <c r="T103" s="26"/>
      <c r="U103" s="26"/>
    </row>
    <row r="104" spans="1:21" s="28" customFormat="1">
      <c r="A104" s="26"/>
      <c r="B104" s="26"/>
      <c r="C104" s="26"/>
      <c r="O104" s="31"/>
      <c r="P104" s="31"/>
      <c r="Q104" s="31"/>
      <c r="S104" s="26"/>
      <c r="T104" s="26"/>
      <c r="U104" s="26"/>
    </row>
    <row r="105" spans="1:21" s="28" customFormat="1">
      <c r="A105" s="26"/>
      <c r="B105" s="26"/>
      <c r="C105" s="26"/>
      <c r="O105" s="31"/>
      <c r="P105" s="31"/>
      <c r="Q105" s="31"/>
      <c r="S105" s="26"/>
      <c r="T105" s="26"/>
      <c r="U105" s="26"/>
    </row>
    <row r="106" spans="1:21" s="28" customFormat="1">
      <c r="A106" s="26"/>
      <c r="B106" s="26"/>
      <c r="C106" s="26"/>
      <c r="O106" s="31"/>
      <c r="P106" s="31"/>
      <c r="Q106" s="31"/>
      <c r="S106" s="26"/>
      <c r="T106" s="26"/>
      <c r="U106" s="26"/>
    </row>
    <row r="107" spans="1:21" s="28" customFormat="1">
      <c r="A107" s="26"/>
      <c r="B107" s="26"/>
      <c r="C107" s="26"/>
      <c r="O107" s="31"/>
      <c r="P107" s="31"/>
      <c r="Q107" s="31"/>
      <c r="S107" s="26"/>
      <c r="T107" s="26"/>
      <c r="U107" s="26"/>
    </row>
    <row r="108" spans="1:21" s="28" customFormat="1">
      <c r="A108" s="26"/>
      <c r="B108" s="26"/>
      <c r="C108" s="26"/>
      <c r="O108" s="31"/>
      <c r="P108" s="31"/>
      <c r="Q108" s="31"/>
      <c r="S108" s="26"/>
      <c r="T108" s="26"/>
      <c r="U108" s="26"/>
    </row>
    <row r="109" spans="1:21" s="28" customFormat="1">
      <c r="A109" s="26"/>
      <c r="B109" s="26"/>
      <c r="C109" s="26"/>
      <c r="O109" s="31"/>
      <c r="P109" s="31"/>
      <c r="Q109" s="31"/>
      <c r="S109" s="26"/>
      <c r="T109" s="26"/>
      <c r="U109" s="26"/>
    </row>
    <row r="110" spans="1:21" s="28" customFormat="1">
      <c r="A110" s="26"/>
      <c r="B110" s="26"/>
      <c r="C110" s="26"/>
      <c r="O110" s="31"/>
      <c r="P110" s="31"/>
      <c r="Q110" s="31"/>
      <c r="S110" s="26"/>
      <c r="T110" s="26"/>
      <c r="U110" s="26"/>
    </row>
    <row r="111" spans="1:21" s="28" customFormat="1">
      <c r="A111" s="26"/>
      <c r="B111" s="26"/>
      <c r="C111" s="26"/>
      <c r="O111" s="31"/>
      <c r="P111" s="31"/>
      <c r="Q111" s="31"/>
      <c r="S111" s="26"/>
      <c r="T111" s="26"/>
      <c r="U111" s="26"/>
    </row>
    <row r="112" spans="1:21" s="28" customFormat="1">
      <c r="A112" s="26"/>
      <c r="B112" s="26"/>
      <c r="C112" s="26"/>
      <c r="O112" s="31"/>
      <c r="P112" s="31"/>
      <c r="Q112" s="31"/>
      <c r="S112" s="26"/>
      <c r="T112" s="26"/>
      <c r="U112" s="26"/>
    </row>
    <row r="113" spans="1:21" s="28" customFormat="1">
      <c r="A113" s="26"/>
      <c r="B113" s="26"/>
      <c r="C113" s="26"/>
      <c r="O113" s="31"/>
      <c r="P113" s="31"/>
      <c r="Q113" s="31"/>
      <c r="S113" s="26"/>
      <c r="T113" s="26"/>
      <c r="U113" s="26"/>
    </row>
    <row r="114" spans="1:21" s="28" customFormat="1">
      <c r="A114" s="26"/>
      <c r="B114" s="26"/>
      <c r="C114" s="26"/>
      <c r="O114" s="31"/>
      <c r="P114" s="31"/>
      <c r="Q114" s="31"/>
      <c r="S114" s="26"/>
      <c r="T114" s="26"/>
      <c r="U114" s="26"/>
    </row>
    <row r="115" spans="1:21" s="28" customFormat="1">
      <c r="A115" s="26"/>
      <c r="B115" s="26"/>
      <c r="C115" s="26"/>
      <c r="O115" s="31"/>
      <c r="P115" s="31"/>
      <c r="Q115" s="31"/>
      <c r="S115" s="26"/>
      <c r="T115" s="26"/>
      <c r="U115" s="26"/>
    </row>
    <row r="116" spans="1:21" s="28" customFormat="1">
      <c r="A116" s="26"/>
      <c r="B116" s="26"/>
      <c r="C116" s="26"/>
      <c r="O116" s="31"/>
      <c r="P116" s="31"/>
      <c r="Q116" s="31"/>
      <c r="S116" s="26"/>
      <c r="T116" s="26"/>
      <c r="U116" s="26"/>
    </row>
    <row r="117" spans="1:21" s="28" customFormat="1">
      <c r="A117" s="26"/>
      <c r="B117" s="26"/>
      <c r="C117" s="26"/>
      <c r="O117" s="31"/>
      <c r="P117" s="31"/>
      <c r="Q117" s="31"/>
      <c r="S117" s="26"/>
      <c r="T117" s="26"/>
      <c r="U117" s="26"/>
    </row>
    <row r="118" spans="1:21" s="28" customFormat="1">
      <c r="A118" s="26"/>
      <c r="B118" s="26"/>
      <c r="C118" s="26"/>
      <c r="O118" s="31"/>
      <c r="P118" s="31"/>
      <c r="Q118" s="31"/>
      <c r="S118" s="26"/>
      <c r="T118" s="26"/>
      <c r="U118" s="26"/>
    </row>
    <row r="119" spans="1:21" s="28" customFormat="1">
      <c r="A119" s="26"/>
      <c r="B119" s="26"/>
      <c r="C119" s="26"/>
      <c r="O119" s="31"/>
      <c r="P119" s="31"/>
      <c r="Q119" s="31"/>
      <c r="S119" s="26"/>
      <c r="T119" s="26"/>
      <c r="U119" s="26"/>
    </row>
    <row r="120" spans="1:21" s="28" customFormat="1">
      <c r="A120" s="26"/>
      <c r="B120" s="26"/>
      <c r="C120" s="26"/>
      <c r="O120" s="31"/>
      <c r="P120" s="31"/>
      <c r="Q120" s="31"/>
      <c r="S120" s="26"/>
      <c r="T120" s="26"/>
      <c r="U120" s="26"/>
    </row>
    <row r="121" spans="1:21" s="28" customFormat="1">
      <c r="A121" s="26"/>
      <c r="B121" s="26"/>
      <c r="C121" s="26"/>
      <c r="O121" s="31"/>
      <c r="P121" s="31"/>
      <c r="Q121" s="31"/>
      <c r="S121" s="26"/>
      <c r="T121" s="26"/>
      <c r="U121" s="26"/>
    </row>
    <row r="122" spans="1:21" s="28" customFormat="1">
      <c r="A122" s="26"/>
      <c r="B122" s="26"/>
      <c r="C122" s="26"/>
      <c r="O122" s="31"/>
      <c r="P122" s="31"/>
      <c r="Q122" s="31"/>
      <c r="S122" s="26"/>
      <c r="T122" s="26"/>
      <c r="U122" s="26"/>
    </row>
    <row r="123" spans="1:21" s="28" customFormat="1">
      <c r="A123" s="26"/>
      <c r="B123" s="26"/>
      <c r="C123" s="26"/>
      <c r="O123" s="31"/>
      <c r="P123" s="31"/>
      <c r="Q123" s="31"/>
      <c r="S123" s="26"/>
      <c r="T123" s="26"/>
      <c r="U123" s="26"/>
    </row>
    <row r="124" spans="1:21" s="28" customFormat="1">
      <c r="A124" s="26"/>
      <c r="B124" s="26"/>
      <c r="C124" s="26"/>
      <c r="O124" s="31"/>
      <c r="P124" s="31"/>
      <c r="Q124" s="31"/>
      <c r="S124" s="26"/>
      <c r="T124" s="26"/>
      <c r="U124" s="26"/>
    </row>
    <row r="125" spans="1:21" s="28" customFormat="1">
      <c r="A125" s="26"/>
      <c r="B125" s="26"/>
      <c r="C125" s="26"/>
      <c r="O125" s="31"/>
      <c r="P125" s="31"/>
      <c r="Q125" s="31"/>
      <c r="S125" s="26"/>
      <c r="T125" s="26"/>
      <c r="U125" s="26"/>
    </row>
    <row r="126" spans="1:21" s="28" customFormat="1">
      <c r="A126" s="26"/>
      <c r="B126" s="26"/>
      <c r="C126" s="26"/>
      <c r="O126" s="31"/>
      <c r="P126" s="31"/>
      <c r="Q126" s="31"/>
      <c r="S126" s="26"/>
      <c r="T126" s="26"/>
      <c r="U126" s="26"/>
    </row>
    <row r="127" spans="1:21" s="28" customFormat="1">
      <c r="A127" s="26"/>
      <c r="B127" s="26"/>
      <c r="C127" s="26"/>
      <c r="O127" s="31"/>
      <c r="P127" s="31"/>
      <c r="Q127" s="31"/>
      <c r="S127" s="26"/>
      <c r="T127" s="26"/>
      <c r="U127" s="26"/>
    </row>
    <row r="128" spans="1:21" s="28" customFormat="1">
      <c r="A128" s="26"/>
      <c r="B128" s="26"/>
      <c r="C128" s="26"/>
      <c r="O128" s="31"/>
      <c r="P128" s="31"/>
      <c r="Q128" s="31"/>
      <c r="S128" s="26"/>
      <c r="T128" s="26"/>
      <c r="U128" s="26"/>
    </row>
    <row r="129" spans="1:21" s="28" customFormat="1">
      <c r="A129" s="26"/>
      <c r="B129" s="26"/>
      <c r="C129" s="26"/>
      <c r="O129" s="31"/>
      <c r="P129" s="31"/>
      <c r="Q129" s="31"/>
      <c r="S129" s="26"/>
      <c r="T129" s="26"/>
      <c r="U129" s="26"/>
    </row>
    <row r="130" spans="1:21" s="28" customFormat="1">
      <c r="A130" s="26"/>
      <c r="B130" s="26"/>
      <c r="C130" s="26"/>
      <c r="O130" s="31"/>
      <c r="P130" s="31"/>
      <c r="Q130" s="31"/>
      <c r="S130" s="26"/>
      <c r="T130" s="26"/>
      <c r="U130" s="26"/>
    </row>
    <row r="131" spans="1:21" s="28" customFormat="1">
      <c r="A131" s="26"/>
      <c r="B131" s="26"/>
      <c r="C131" s="26"/>
      <c r="O131" s="31"/>
      <c r="P131" s="31"/>
      <c r="Q131" s="31"/>
      <c r="S131" s="26"/>
      <c r="T131" s="26"/>
      <c r="U131" s="26"/>
    </row>
    <row r="132" spans="1:21" s="28" customFormat="1">
      <c r="A132" s="26"/>
      <c r="B132" s="26"/>
      <c r="C132" s="26"/>
      <c r="O132" s="31"/>
      <c r="P132" s="31"/>
      <c r="Q132" s="31"/>
      <c r="S132" s="26"/>
      <c r="T132" s="26"/>
      <c r="U132" s="26"/>
    </row>
    <row r="133" spans="1:21" s="28" customFormat="1">
      <c r="A133" s="26"/>
      <c r="B133" s="26"/>
      <c r="C133" s="26"/>
      <c r="O133" s="31"/>
      <c r="P133" s="31"/>
      <c r="Q133" s="31"/>
      <c r="S133" s="26"/>
      <c r="T133" s="26"/>
      <c r="U133" s="26"/>
    </row>
    <row r="134" spans="1:21" s="28" customFormat="1">
      <c r="A134" s="26"/>
      <c r="B134" s="26"/>
      <c r="C134" s="26"/>
      <c r="O134" s="31"/>
      <c r="P134" s="31"/>
      <c r="Q134" s="31"/>
      <c r="S134" s="26"/>
      <c r="T134" s="26"/>
      <c r="U134" s="26"/>
    </row>
    <row r="135" spans="1:21" s="28" customFormat="1">
      <c r="A135" s="26"/>
      <c r="B135" s="26"/>
      <c r="C135" s="26"/>
      <c r="O135" s="31"/>
      <c r="P135" s="31"/>
      <c r="Q135" s="31"/>
      <c r="S135" s="26"/>
      <c r="T135" s="26"/>
      <c r="U135" s="26"/>
    </row>
    <row r="136" spans="1:21" s="28" customFormat="1">
      <c r="A136" s="26"/>
      <c r="B136" s="26"/>
      <c r="C136" s="26"/>
      <c r="O136" s="31"/>
      <c r="P136" s="31"/>
      <c r="Q136" s="31"/>
      <c r="S136" s="26"/>
      <c r="T136" s="26"/>
      <c r="U136" s="26"/>
    </row>
    <row r="137" spans="1:21" s="28" customFormat="1">
      <c r="A137" s="26"/>
      <c r="B137" s="26"/>
      <c r="C137" s="26"/>
      <c r="O137" s="31"/>
      <c r="P137" s="31"/>
      <c r="Q137" s="31"/>
      <c r="S137" s="26"/>
      <c r="T137" s="26"/>
      <c r="U137" s="26"/>
    </row>
    <row r="138" spans="1:21" s="28" customFormat="1">
      <c r="A138" s="26"/>
      <c r="B138" s="26"/>
      <c r="C138" s="26"/>
      <c r="O138" s="31"/>
      <c r="P138" s="31"/>
      <c r="Q138" s="31"/>
      <c r="S138" s="26"/>
      <c r="T138" s="26"/>
      <c r="U138" s="26"/>
    </row>
    <row r="139" spans="1:21" s="28" customFormat="1">
      <c r="A139" s="26"/>
      <c r="B139" s="26"/>
      <c r="C139" s="26"/>
      <c r="O139" s="31"/>
      <c r="P139" s="31"/>
      <c r="Q139" s="31"/>
      <c r="S139" s="26"/>
      <c r="T139" s="26"/>
      <c r="U139" s="26"/>
    </row>
  </sheetData>
  <mergeCells count="2">
    <mergeCell ref="B2:C4"/>
    <mergeCell ref="D2:R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sheetPr>
  <dimension ref="A1:Y88"/>
  <sheetViews>
    <sheetView showGridLines="0" view="pageBreakPreview" topLeftCell="L41" zoomScale="69" zoomScaleNormal="69" zoomScaleSheetLayoutView="69" zoomScalePageLayoutView="80" workbookViewId="0">
      <selection activeCell="P42" sqref="P42:P43"/>
    </sheetView>
  </sheetViews>
  <sheetFormatPr baseColWidth="10" defaultColWidth="11.5703125" defaultRowHeight="15.75"/>
  <cols>
    <col min="1" max="1" width="24.28515625" style="265" customWidth="1"/>
    <col min="2" max="2" width="44.7109375" style="265" customWidth="1"/>
    <col min="3" max="3" width="45.140625" style="265" hidden="1" customWidth="1"/>
    <col min="4" max="4" width="21.28515625" style="265" customWidth="1"/>
    <col min="5" max="5" width="107.7109375" style="265" customWidth="1"/>
    <col min="6" max="6" width="25.140625" style="265" customWidth="1"/>
    <col min="7" max="7" width="25.7109375" style="265" customWidth="1"/>
    <col min="8" max="8" width="30.85546875" style="265" customWidth="1"/>
    <col min="9" max="9" width="32" style="265" customWidth="1"/>
    <col min="10" max="10" width="57.7109375" style="265" customWidth="1"/>
    <col min="11" max="11" width="118.7109375" style="265" customWidth="1"/>
    <col min="12" max="12" width="31.7109375" style="265" customWidth="1"/>
    <col min="13" max="13" width="30.28515625" style="265" bestFit="1" customWidth="1"/>
    <col min="14" max="14" width="74.7109375" style="265" customWidth="1"/>
    <col min="15" max="15" width="14.42578125" style="265" hidden="1" customWidth="1"/>
    <col min="16" max="16" width="7.7109375" style="265" hidden="1" customWidth="1"/>
    <col min="17" max="17" width="11.28515625" style="265" hidden="1" customWidth="1"/>
    <col min="18" max="18" width="10.5703125" style="265" hidden="1" customWidth="1"/>
    <col min="19" max="19" width="10.42578125" style="265" hidden="1" customWidth="1"/>
    <col min="20" max="20" width="10.7109375" style="265" hidden="1" customWidth="1"/>
    <col min="21" max="21" width="13.28515625" style="265" hidden="1" customWidth="1"/>
    <col min="22" max="22" width="15.28515625" style="265" hidden="1" customWidth="1"/>
    <col min="23" max="23" width="15.140625" style="265" hidden="1" customWidth="1"/>
    <col min="24" max="24" width="12.140625" style="265" hidden="1" customWidth="1"/>
    <col min="25" max="25" width="11.42578125" style="35" hidden="1" customWidth="1"/>
    <col min="26" max="26" width="11.5703125" style="35"/>
    <col min="27" max="27" width="0" style="35" hidden="1" customWidth="1"/>
    <col min="28" max="16384" width="11.5703125" style="35"/>
  </cols>
  <sheetData>
    <row r="1" spans="1:25" s="257" customFormat="1" ht="14.25" customHeight="1">
      <c r="A1" s="254"/>
      <c r="B1" s="254"/>
      <c r="C1" s="254"/>
      <c r="D1" s="254"/>
      <c r="E1" s="255"/>
      <c r="F1" s="255"/>
      <c r="G1" s="254"/>
      <c r="H1" s="254"/>
      <c r="I1" s="256"/>
      <c r="J1" s="254"/>
      <c r="K1" s="254"/>
      <c r="L1" s="254"/>
      <c r="M1" s="254"/>
      <c r="N1" s="254"/>
      <c r="O1" s="254"/>
      <c r="P1" s="254"/>
      <c r="Q1" s="254"/>
      <c r="R1" s="254"/>
      <c r="S1" s="254"/>
      <c r="T1" s="254"/>
      <c r="U1" s="254"/>
      <c r="V1" s="254"/>
      <c r="W1" s="254"/>
      <c r="X1" s="254"/>
      <c r="Y1" s="254"/>
    </row>
    <row r="2" spans="1:25" s="257" customFormat="1" ht="14.25" customHeight="1">
      <c r="A2" s="254"/>
      <c r="B2" s="258"/>
      <c r="C2" s="254"/>
      <c r="D2" s="431" t="s">
        <v>192</v>
      </c>
      <c r="E2" s="431"/>
      <c r="F2" s="431"/>
      <c r="G2" s="431"/>
      <c r="H2" s="256"/>
      <c r="I2" s="256"/>
      <c r="J2" s="254"/>
      <c r="K2" s="254"/>
      <c r="L2" s="254"/>
      <c r="M2" s="254"/>
      <c r="N2" s="254"/>
      <c r="O2" s="254"/>
      <c r="P2" s="254"/>
      <c r="Q2" s="254"/>
      <c r="R2" s="254"/>
      <c r="S2" s="254"/>
      <c r="T2" s="254"/>
      <c r="U2" s="254"/>
      <c r="V2" s="254"/>
      <c r="W2" s="254"/>
      <c r="X2" s="254"/>
      <c r="Y2" s="254"/>
    </row>
    <row r="3" spans="1:25" s="257" customFormat="1" ht="14.25" customHeight="1">
      <c r="A3" s="254"/>
      <c r="B3" s="258"/>
      <c r="C3" s="256"/>
      <c r="D3" s="431"/>
      <c r="E3" s="431"/>
      <c r="F3" s="431"/>
      <c r="G3" s="431"/>
      <c r="H3" s="256"/>
      <c r="I3" s="256"/>
      <c r="J3" s="254"/>
      <c r="K3" s="254"/>
      <c r="L3" s="254"/>
      <c r="M3" s="254"/>
      <c r="N3" s="254"/>
      <c r="O3" s="254"/>
      <c r="P3" s="254"/>
      <c r="Q3" s="254"/>
      <c r="R3" s="254"/>
      <c r="S3" s="254"/>
      <c r="T3" s="254"/>
      <c r="U3" s="254"/>
      <c r="V3" s="254"/>
      <c r="W3" s="254"/>
      <c r="X3" s="254"/>
      <c r="Y3" s="254"/>
    </row>
    <row r="4" spans="1:25" s="257" customFormat="1" ht="14.25" customHeight="1">
      <c r="A4" s="254"/>
      <c r="B4" s="258"/>
      <c r="C4" s="256"/>
      <c r="D4" s="431"/>
      <c r="E4" s="431"/>
      <c r="F4" s="431"/>
      <c r="G4" s="431"/>
      <c r="H4" s="256"/>
      <c r="I4" s="256"/>
      <c r="J4" s="254"/>
      <c r="K4" s="254"/>
      <c r="L4" s="254"/>
      <c r="M4" s="254"/>
      <c r="N4" s="254"/>
      <c r="O4" s="254"/>
      <c r="P4" s="254"/>
      <c r="Q4" s="254"/>
      <c r="R4" s="254"/>
      <c r="S4" s="254"/>
      <c r="T4" s="254"/>
      <c r="U4" s="254"/>
      <c r="V4" s="254"/>
      <c r="W4" s="254"/>
      <c r="X4" s="254"/>
      <c r="Y4" s="254"/>
    </row>
    <row r="5" spans="1:25" s="257" customFormat="1" ht="14.25" customHeight="1">
      <c r="A5" s="254"/>
      <c r="B5" s="258"/>
      <c r="C5" s="256"/>
      <c r="D5" s="431"/>
      <c r="E5" s="431"/>
      <c r="F5" s="431"/>
      <c r="G5" s="431"/>
      <c r="H5" s="256"/>
      <c r="I5" s="256"/>
      <c r="J5" s="254"/>
      <c r="K5" s="254"/>
      <c r="L5" s="254"/>
      <c r="M5" s="254"/>
      <c r="N5" s="254"/>
      <c r="O5" s="254"/>
      <c r="P5" s="254"/>
      <c r="Q5" s="254"/>
      <c r="R5" s="254"/>
      <c r="S5" s="254"/>
      <c r="T5" s="254"/>
      <c r="U5" s="254"/>
      <c r="V5" s="254"/>
      <c r="W5" s="254"/>
      <c r="X5" s="254"/>
      <c r="Y5" s="254"/>
    </row>
    <row r="6" spans="1:25" s="257" customFormat="1" ht="14.25" customHeight="1">
      <c r="A6" s="254"/>
      <c r="B6" s="258"/>
      <c r="C6" s="256"/>
      <c r="D6" s="431"/>
      <c r="E6" s="431"/>
      <c r="F6" s="431"/>
      <c r="G6" s="431"/>
      <c r="H6" s="256"/>
      <c r="I6" s="256"/>
      <c r="J6" s="254"/>
      <c r="K6" s="254"/>
      <c r="L6" s="254"/>
      <c r="M6" s="254"/>
      <c r="N6" s="254"/>
      <c r="O6" s="254"/>
      <c r="P6" s="254"/>
      <c r="Q6" s="254"/>
      <c r="R6" s="254"/>
      <c r="S6" s="254"/>
      <c r="T6" s="254"/>
      <c r="U6" s="254"/>
      <c r="V6" s="254"/>
      <c r="W6" s="254"/>
      <c r="X6" s="254"/>
      <c r="Y6" s="254"/>
    </row>
    <row r="7" spans="1:25" s="257" customFormat="1" ht="14.25" customHeight="1">
      <c r="A7" s="254"/>
      <c r="B7" s="258"/>
      <c r="C7" s="256"/>
      <c r="D7" s="431"/>
      <c r="E7" s="431"/>
      <c r="F7" s="431"/>
      <c r="G7" s="431"/>
      <c r="H7" s="256"/>
      <c r="I7" s="256"/>
      <c r="J7" s="254"/>
      <c r="K7" s="254"/>
      <c r="L7" s="254"/>
      <c r="M7" s="254"/>
      <c r="N7" s="254"/>
      <c r="O7" s="254"/>
      <c r="P7" s="254"/>
      <c r="Q7" s="254"/>
      <c r="R7" s="254"/>
      <c r="S7" s="254"/>
      <c r="T7" s="254"/>
      <c r="U7" s="254"/>
      <c r="V7" s="254"/>
      <c r="W7" s="254"/>
      <c r="X7" s="254"/>
      <c r="Y7" s="254"/>
    </row>
    <row r="8" spans="1:25" s="257" customFormat="1" ht="14.25" customHeight="1">
      <c r="A8" s="254"/>
      <c r="B8" s="258"/>
      <c r="C8" s="256"/>
      <c r="D8" s="431"/>
      <c r="E8" s="431"/>
      <c r="F8" s="431"/>
      <c r="G8" s="431"/>
      <c r="H8" s="256"/>
      <c r="I8" s="256"/>
      <c r="J8" s="254"/>
      <c r="K8" s="254"/>
      <c r="L8" s="254"/>
      <c r="M8" s="254"/>
      <c r="N8" s="254"/>
      <c r="O8" s="254"/>
      <c r="P8" s="254"/>
      <c r="Q8" s="254"/>
      <c r="R8" s="254"/>
      <c r="S8" s="254"/>
      <c r="T8" s="254"/>
      <c r="U8" s="254"/>
      <c r="V8" s="254"/>
      <c r="W8" s="254"/>
      <c r="X8" s="254"/>
      <c r="Y8" s="254"/>
    </row>
    <row r="9" spans="1:25" s="257" customFormat="1" ht="14.25" customHeight="1">
      <c r="A9" s="254"/>
      <c r="B9" s="258"/>
      <c r="C9" s="256"/>
      <c r="D9" s="431"/>
      <c r="E9" s="431"/>
      <c r="F9" s="431"/>
      <c r="G9" s="431"/>
      <c r="H9" s="256"/>
      <c r="I9" s="256"/>
      <c r="J9" s="254"/>
      <c r="K9" s="254"/>
      <c r="L9" s="254"/>
      <c r="M9" s="254"/>
      <c r="N9" s="254"/>
      <c r="O9" s="254"/>
      <c r="P9" s="254"/>
      <c r="Q9" s="254"/>
      <c r="R9" s="254"/>
      <c r="S9" s="254"/>
      <c r="T9" s="254"/>
      <c r="U9" s="254"/>
      <c r="V9" s="254"/>
      <c r="W9" s="254"/>
      <c r="X9" s="254"/>
      <c r="Y9" s="254"/>
    </row>
    <row r="10" spans="1:25" s="257" customFormat="1" ht="14.25" customHeight="1">
      <c r="A10" s="254"/>
      <c r="B10" s="258"/>
      <c r="C10" s="256"/>
      <c r="D10" s="431"/>
      <c r="E10" s="431"/>
      <c r="F10" s="431"/>
      <c r="G10" s="431"/>
      <c r="H10" s="256"/>
      <c r="I10" s="256"/>
      <c r="J10" s="254"/>
      <c r="K10" s="254"/>
      <c r="M10" s="254"/>
      <c r="N10" s="254"/>
      <c r="O10" s="254"/>
      <c r="P10" s="254"/>
      <c r="Q10" s="254"/>
      <c r="R10" s="254"/>
      <c r="S10" s="254"/>
      <c r="T10" s="254"/>
      <c r="U10" s="254"/>
      <c r="V10" s="254"/>
      <c r="W10" s="254"/>
      <c r="X10" s="254"/>
      <c r="Y10" s="254"/>
    </row>
    <row r="11" spans="1:25" s="257" customFormat="1" ht="14.25" customHeight="1">
      <c r="A11" s="254"/>
      <c r="B11" s="258"/>
      <c r="C11" s="256"/>
      <c r="D11" s="431"/>
      <c r="E11" s="431"/>
      <c r="F11" s="431"/>
      <c r="G11" s="431"/>
      <c r="H11" s="256"/>
      <c r="I11" s="256"/>
      <c r="J11" s="254"/>
      <c r="K11" s="254"/>
      <c r="L11" s="254"/>
      <c r="M11" s="254"/>
      <c r="N11" s="254"/>
      <c r="O11" s="254"/>
      <c r="P11" s="254"/>
      <c r="Q11" s="254"/>
      <c r="R11" s="254"/>
      <c r="S11" s="254"/>
      <c r="T11" s="254"/>
      <c r="U11" s="254"/>
      <c r="V11" s="254"/>
      <c r="W11" s="254"/>
      <c r="X11" s="254"/>
      <c r="Y11" s="254"/>
    </row>
    <row r="12" spans="1:25" s="257" customFormat="1" ht="14.25" customHeight="1">
      <c r="A12" s="254"/>
      <c r="B12" s="258"/>
      <c r="C12" s="256"/>
      <c r="D12" s="431"/>
      <c r="E12" s="431"/>
      <c r="F12" s="431"/>
      <c r="G12" s="431"/>
      <c r="H12" s="256"/>
      <c r="I12" s="256"/>
      <c r="J12" s="254"/>
      <c r="K12" s="254"/>
      <c r="L12" s="254"/>
      <c r="M12" s="254"/>
      <c r="N12" s="254"/>
      <c r="O12" s="254"/>
      <c r="P12" s="254"/>
      <c r="Q12" s="254"/>
      <c r="R12" s="254"/>
      <c r="S12" s="254"/>
      <c r="T12" s="254"/>
      <c r="U12" s="254"/>
      <c r="V12" s="254"/>
      <c r="W12" s="254"/>
      <c r="X12" s="254"/>
      <c r="Y12" s="254"/>
    </row>
    <row r="13" spans="1:25" s="257" customFormat="1" ht="42.75" customHeight="1">
      <c r="A13" s="254"/>
      <c r="B13" s="258"/>
      <c r="C13" s="256"/>
      <c r="D13" s="256"/>
      <c r="E13" s="256"/>
      <c r="F13" s="256"/>
      <c r="G13" s="256"/>
      <c r="H13" s="254"/>
      <c r="I13" s="256"/>
      <c r="J13" s="254"/>
      <c r="K13" s="254"/>
      <c r="L13" s="254"/>
      <c r="M13" s="254"/>
      <c r="N13" s="254"/>
      <c r="O13" s="254"/>
      <c r="P13" s="254"/>
      <c r="Q13" s="254"/>
      <c r="R13" s="254"/>
      <c r="S13" s="254"/>
      <c r="T13" s="254"/>
      <c r="U13" s="254"/>
      <c r="V13" s="254"/>
      <c r="W13" s="254"/>
      <c r="X13" s="254"/>
      <c r="Y13" s="254"/>
    </row>
    <row r="14" spans="1:25" ht="39" customHeight="1">
      <c r="A14" s="471" t="s">
        <v>21</v>
      </c>
      <c r="B14" s="471" t="s">
        <v>11</v>
      </c>
      <c r="C14" s="460" t="s">
        <v>12</v>
      </c>
      <c r="D14" s="460" t="s">
        <v>20</v>
      </c>
      <c r="E14" s="460" t="s">
        <v>451</v>
      </c>
      <c r="F14" s="460" t="s">
        <v>19</v>
      </c>
      <c r="G14" s="460" t="s">
        <v>13</v>
      </c>
      <c r="H14" s="460" t="s">
        <v>14</v>
      </c>
      <c r="I14" s="462" t="s">
        <v>15</v>
      </c>
      <c r="J14" s="464" t="s">
        <v>17</v>
      </c>
      <c r="K14" s="466" t="s">
        <v>133</v>
      </c>
      <c r="L14" s="468" t="s">
        <v>869</v>
      </c>
      <c r="M14" s="462" t="s">
        <v>16</v>
      </c>
      <c r="N14" s="462" t="s">
        <v>868</v>
      </c>
      <c r="O14" s="432" t="s">
        <v>256</v>
      </c>
      <c r="P14" s="432"/>
      <c r="Q14" s="432"/>
      <c r="R14" s="432"/>
      <c r="S14" s="432"/>
      <c r="T14" s="432"/>
      <c r="U14" s="432"/>
      <c r="V14" s="432"/>
      <c r="W14" s="432"/>
      <c r="X14" s="432"/>
      <c r="Y14" s="432"/>
    </row>
    <row r="15" spans="1:25" s="36" customFormat="1" ht="114" customHeight="1">
      <c r="A15" s="471"/>
      <c r="B15" s="471"/>
      <c r="C15" s="472"/>
      <c r="D15" s="472"/>
      <c r="E15" s="461"/>
      <c r="F15" s="461"/>
      <c r="G15" s="461"/>
      <c r="H15" s="461"/>
      <c r="I15" s="463"/>
      <c r="J15" s="465"/>
      <c r="K15" s="467"/>
      <c r="L15" s="469"/>
      <c r="M15" s="463"/>
      <c r="N15" s="470"/>
      <c r="O15" s="259" t="s">
        <v>1247</v>
      </c>
      <c r="P15" s="259" t="s">
        <v>1248</v>
      </c>
      <c r="Q15" s="259" t="s">
        <v>1249</v>
      </c>
      <c r="R15" s="259" t="s">
        <v>1250</v>
      </c>
      <c r="S15" s="259" t="s">
        <v>1251</v>
      </c>
      <c r="T15" s="259" t="s">
        <v>1252</v>
      </c>
      <c r="U15" s="259" t="s">
        <v>1253</v>
      </c>
      <c r="V15" s="259" t="s">
        <v>1254</v>
      </c>
      <c r="W15" s="259" t="s">
        <v>1255</v>
      </c>
      <c r="X15" s="259" t="s">
        <v>1256</v>
      </c>
      <c r="Y15" s="260" t="s">
        <v>1257</v>
      </c>
    </row>
    <row r="16" spans="1:25" ht="39.6" customHeight="1">
      <c r="A16" s="424" t="s">
        <v>22</v>
      </c>
      <c r="B16" s="426" t="s">
        <v>255</v>
      </c>
      <c r="C16" s="424" t="s">
        <v>413</v>
      </c>
      <c r="D16" s="424" t="s">
        <v>23</v>
      </c>
      <c r="E16" s="250" t="s">
        <v>838</v>
      </c>
      <c r="F16" s="424" t="s">
        <v>24</v>
      </c>
      <c r="G16" s="424" t="s">
        <v>836</v>
      </c>
      <c r="H16" s="450">
        <v>44936</v>
      </c>
      <c r="I16" s="450">
        <v>45275</v>
      </c>
      <c r="J16" s="422" t="s">
        <v>25</v>
      </c>
      <c r="K16" s="422" t="s">
        <v>25</v>
      </c>
      <c r="L16" s="436">
        <v>0</v>
      </c>
      <c r="M16" s="436">
        <v>0</v>
      </c>
      <c r="N16" s="489" t="s">
        <v>1258</v>
      </c>
      <c r="O16" s="81"/>
      <c r="P16" s="81"/>
      <c r="Q16" s="81"/>
      <c r="R16" s="81"/>
      <c r="S16" s="81"/>
      <c r="T16" s="261"/>
      <c r="U16" s="261"/>
      <c r="V16" s="81"/>
      <c r="W16" s="81"/>
      <c r="X16" s="81"/>
      <c r="Y16" s="81"/>
    </row>
    <row r="17" spans="1:25" ht="39" customHeight="1">
      <c r="A17" s="425"/>
      <c r="B17" s="427"/>
      <c r="C17" s="425"/>
      <c r="D17" s="425"/>
      <c r="E17" s="250" t="s">
        <v>839</v>
      </c>
      <c r="F17" s="425"/>
      <c r="G17" s="425"/>
      <c r="H17" s="451"/>
      <c r="I17" s="451"/>
      <c r="J17" s="423"/>
      <c r="K17" s="423"/>
      <c r="L17" s="437"/>
      <c r="M17" s="437"/>
      <c r="N17" s="490"/>
      <c r="O17" s="81"/>
      <c r="P17" s="81"/>
      <c r="Q17" s="81"/>
      <c r="R17" s="81"/>
      <c r="S17" s="81"/>
      <c r="T17" s="81"/>
      <c r="U17" s="81"/>
      <c r="V17" s="81"/>
      <c r="W17" s="81"/>
      <c r="X17" s="81"/>
      <c r="Y17" s="81"/>
    </row>
    <row r="18" spans="1:25" ht="58.9" customHeight="1">
      <c r="A18" s="425"/>
      <c r="B18" s="427"/>
      <c r="C18" s="425"/>
      <c r="D18" s="425"/>
      <c r="E18" s="250" t="s">
        <v>840</v>
      </c>
      <c r="F18" s="425"/>
      <c r="G18" s="425"/>
      <c r="H18" s="451"/>
      <c r="I18" s="451"/>
      <c r="J18" s="423"/>
      <c r="K18" s="423"/>
      <c r="L18" s="437"/>
      <c r="M18" s="437"/>
      <c r="N18" s="490"/>
      <c r="O18" s="81"/>
      <c r="P18" s="81"/>
      <c r="Q18" s="81"/>
      <c r="R18" s="81"/>
      <c r="S18" s="81"/>
      <c r="T18" s="81"/>
      <c r="U18" s="81"/>
      <c r="V18" s="81"/>
      <c r="W18" s="81"/>
      <c r="X18" s="81"/>
      <c r="Y18" s="81"/>
    </row>
    <row r="19" spans="1:25" ht="42" customHeight="1">
      <c r="A19" s="425"/>
      <c r="B19" s="427"/>
      <c r="C19" s="425"/>
      <c r="D19" s="425"/>
      <c r="E19" s="250" t="s">
        <v>841</v>
      </c>
      <c r="F19" s="425"/>
      <c r="G19" s="425"/>
      <c r="H19" s="451"/>
      <c r="I19" s="451"/>
      <c r="J19" s="423"/>
      <c r="K19" s="423"/>
      <c r="L19" s="437"/>
      <c r="M19" s="437"/>
      <c r="N19" s="490"/>
      <c r="O19" s="81"/>
      <c r="P19" s="81"/>
      <c r="Q19" s="81"/>
      <c r="R19" s="81"/>
      <c r="S19" s="81"/>
      <c r="T19" s="81"/>
      <c r="U19" s="81"/>
      <c r="V19" s="81"/>
      <c r="W19" s="81"/>
      <c r="X19" s="81"/>
      <c r="Y19" s="81"/>
    </row>
    <row r="20" spans="1:25" ht="58.9" customHeight="1">
      <c r="A20" s="425"/>
      <c r="B20" s="427"/>
      <c r="C20" s="425"/>
      <c r="D20" s="425"/>
      <c r="E20" s="250" t="s">
        <v>842</v>
      </c>
      <c r="F20" s="425"/>
      <c r="G20" s="425"/>
      <c r="H20" s="451"/>
      <c r="I20" s="451"/>
      <c r="J20" s="423"/>
      <c r="K20" s="423"/>
      <c r="L20" s="437"/>
      <c r="M20" s="437"/>
      <c r="N20" s="490"/>
      <c r="O20" s="81"/>
      <c r="P20" s="81"/>
      <c r="Q20" s="81"/>
      <c r="R20" s="81"/>
      <c r="S20" s="81"/>
      <c r="T20" s="81"/>
      <c r="U20" s="81"/>
      <c r="V20" s="81"/>
      <c r="W20" s="81"/>
      <c r="X20" s="81"/>
      <c r="Y20" s="81"/>
    </row>
    <row r="21" spans="1:25" ht="39" customHeight="1">
      <c r="A21" s="425"/>
      <c r="B21" s="427"/>
      <c r="C21" s="425"/>
      <c r="D21" s="425"/>
      <c r="E21" s="250" t="s">
        <v>843</v>
      </c>
      <c r="F21" s="425"/>
      <c r="G21" s="425"/>
      <c r="H21" s="451"/>
      <c r="I21" s="451"/>
      <c r="J21" s="423"/>
      <c r="K21" s="423"/>
      <c r="L21" s="437"/>
      <c r="M21" s="437"/>
      <c r="N21" s="490"/>
      <c r="O21" s="81"/>
      <c r="P21" s="81"/>
      <c r="Q21" s="81"/>
      <c r="R21" s="81"/>
      <c r="S21" s="81"/>
      <c r="T21" s="81"/>
      <c r="U21" s="81"/>
      <c r="V21" s="81"/>
      <c r="W21" s="81"/>
      <c r="X21" s="81"/>
      <c r="Y21" s="81"/>
    </row>
    <row r="22" spans="1:25" ht="51" customHeight="1">
      <c r="A22" s="442"/>
      <c r="B22" s="443"/>
      <c r="C22" s="442"/>
      <c r="D22" s="442"/>
      <c r="E22" s="250" t="s">
        <v>844</v>
      </c>
      <c r="F22" s="442"/>
      <c r="G22" s="442"/>
      <c r="H22" s="452"/>
      <c r="I22" s="452"/>
      <c r="J22" s="435"/>
      <c r="K22" s="435"/>
      <c r="L22" s="438"/>
      <c r="M22" s="438"/>
      <c r="N22" s="491"/>
      <c r="O22" s="81"/>
      <c r="P22" s="81"/>
      <c r="Q22" s="81"/>
      <c r="R22" s="81"/>
      <c r="S22" s="81"/>
      <c r="T22" s="81"/>
      <c r="U22" s="261"/>
      <c r="V22" s="81"/>
      <c r="W22" s="81"/>
      <c r="X22" s="81"/>
      <c r="Y22" s="81"/>
    </row>
    <row r="23" spans="1:25" ht="75.75" customHeight="1">
      <c r="A23" s="424" t="s">
        <v>22</v>
      </c>
      <c r="B23" s="426" t="s">
        <v>355</v>
      </c>
      <c r="C23" s="424"/>
      <c r="D23" s="424" t="s">
        <v>26</v>
      </c>
      <c r="E23" s="250" t="s">
        <v>28</v>
      </c>
      <c r="F23" s="424" t="s">
        <v>27</v>
      </c>
      <c r="G23" s="424" t="s">
        <v>837</v>
      </c>
      <c r="H23" s="450">
        <v>44928</v>
      </c>
      <c r="I23" s="450">
        <v>45291</v>
      </c>
      <c r="J23" s="422" t="s">
        <v>25</v>
      </c>
      <c r="K23" s="422" t="s">
        <v>25</v>
      </c>
      <c r="L23" s="439">
        <v>0</v>
      </c>
      <c r="M23" s="439">
        <v>0</v>
      </c>
      <c r="N23" s="489" t="s">
        <v>1259</v>
      </c>
      <c r="O23" s="81"/>
      <c r="P23" s="81"/>
      <c r="Q23" s="81"/>
      <c r="R23" s="81"/>
      <c r="S23" s="81"/>
      <c r="T23" s="81"/>
      <c r="U23" s="81"/>
      <c r="V23" s="81"/>
      <c r="W23" s="81"/>
      <c r="X23" s="81"/>
      <c r="Y23" s="81"/>
    </row>
    <row r="24" spans="1:25" ht="57" customHeight="1">
      <c r="A24" s="425"/>
      <c r="B24" s="427"/>
      <c r="C24" s="425"/>
      <c r="D24" s="425"/>
      <c r="E24" s="250" t="s">
        <v>29</v>
      </c>
      <c r="F24" s="425"/>
      <c r="G24" s="425"/>
      <c r="H24" s="451"/>
      <c r="I24" s="451"/>
      <c r="J24" s="423"/>
      <c r="K24" s="423"/>
      <c r="L24" s="440"/>
      <c r="M24" s="440"/>
      <c r="N24" s="490"/>
      <c r="O24" s="81"/>
      <c r="P24" s="81"/>
      <c r="Q24" s="81"/>
      <c r="R24" s="81"/>
      <c r="S24" s="81"/>
      <c r="T24" s="81"/>
      <c r="U24" s="81"/>
      <c r="V24" s="81"/>
      <c r="W24" s="81"/>
      <c r="X24" s="81"/>
      <c r="Y24" s="81"/>
    </row>
    <row r="25" spans="1:25" ht="57" customHeight="1">
      <c r="A25" s="425"/>
      <c r="B25" s="427"/>
      <c r="C25" s="425"/>
      <c r="D25" s="425"/>
      <c r="E25" s="250" t="s">
        <v>30</v>
      </c>
      <c r="F25" s="425"/>
      <c r="G25" s="425"/>
      <c r="H25" s="451"/>
      <c r="I25" s="451"/>
      <c r="J25" s="423"/>
      <c r="K25" s="423"/>
      <c r="L25" s="440"/>
      <c r="M25" s="440"/>
      <c r="N25" s="490"/>
      <c r="O25" s="81"/>
      <c r="P25" s="81"/>
      <c r="Q25" s="81"/>
      <c r="R25" s="81"/>
      <c r="S25" s="81"/>
      <c r="T25" s="81"/>
      <c r="U25" s="81"/>
      <c r="V25" s="81"/>
      <c r="W25" s="81"/>
      <c r="X25" s="81"/>
      <c r="Y25" s="81"/>
    </row>
    <row r="26" spans="1:25" ht="96.75" customHeight="1">
      <c r="A26" s="425"/>
      <c r="B26" s="427"/>
      <c r="C26" s="425"/>
      <c r="D26" s="425"/>
      <c r="E26" s="250" t="s">
        <v>31</v>
      </c>
      <c r="F26" s="425"/>
      <c r="G26" s="425"/>
      <c r="H26" s="451"/>
      <c r="I26" s="451"/>
      <c r="J26" s="423"/>
      <c r="K26" s="423"/>
      <c r="L26" s="440"/>
      <c r="M26" s="440"/>
      <c r="N26" s="490"/>
      <c r="O26" s="81"/>
      <c r="P26" s="81"/>
      <c r="Q26" s="81"/>
      <c r="R26" s="81"/>
      <c r="S26" s="81"/>
      <c r="T26" s="81"/>
      <c r="U26" s="81"/>
      <c r="V26" s="81"/>
      <c r="W26" s="81"/>
      <c r="X26" s="81"/>
      <c r="Y26" s="81"/>
    </row>
    <row r="27" spans="1:25" ht="78.75" customHeight="1">
      <c r="A27" s="442"/>
      <c r="B27" s="443"/>
      <c r="C27" s="442"/>
      <c r="D27" s="442"/>
      <c r="E27" s="250" t="s">
        <v>32</v>
      </c>
      <c r="F27" s="442"/>
      <c r="G27" s="442"/>
      <c r="H27" s="452"/>
      <c r="I27" s="452"/>
      <c r="J27" s="435"/>
      <c r="K27" s="435"/>
      <c r="L27" s="441"/>
      <c r="M27" s="441"/>
      <c r="N27" s="491"/>
      <c r="O27" s="81"/>
      <c r="P27" s="81"/>
      <c r="Q27" s="81"/>
      <c r="R27" s="81"/>
      <c r="S27" s="81"/>
      <c r="T27" s="81"/>
      <c r="U27" s="261"/>
      <c r="V27" s="81"/>
      <c r="W27" s="81"/>
      <c r="X27" s="81"/>
      <c r="Y27" s="81"/>
    </row>
    <row r="28" spans="1:25" ht="51.75" customHeight="1">
      <c r="A28" s="424" t="s">
        <v>22</v>
      </c>
      <c r="B28" s="426" t="s">
        <v>257</v>
      </c>
      <c r="C28" s="424"/>
      <c r="D28" s="424" t="s">
        <v>33</v>
      </c>
      <c r="E28" s="250" t="s">
        <v>258</v>
      </c>
      <c r="F28" s="424" t="s">
        <v>34</v>
      </c>
      <c r="G28" s="424" t="s">
        <v>835</v>
      </c>
      <c r="H28" s="450">
        <v>44928</v>
      </c>
      <c r="I28" s="450">
        <v>45291</v>
      </c>
      <c r="J28" s="422" t="s">
        <v>25</v>
      </c>
      <c r="K28" s="422" t="s">
        <v>25</v>
      </c>
      <c r="L28" s="439">
        <v>0</v>
      </c>
      <c r="M28" s="439">
        <v>0</v>
      </c>
      <c r="N28" s="489" t="s">
        <v>1260</v>
      </c>
      <c r="O28" s="261"/>
      <c r="P28" s="261"/>
      <c r="Q28" s="261"/>
      <c r="R28" s="261"/>
      <c r="S28" s="261"/>
      <c r="T28" s="261"/>
      <c r="U28" s="261"/>
      <c r="V28" s="261"/>
      <c r="W28" s="261"/>
      <c r="X28" s="261"/>
      <c r="Y28" s="261"/>
    </row>
    <row r="29" spans="1:25" ht="57" customHeight="1">
      <c r="A29" s="425"/>
      <c r="B29" s="427"/>
      <c r="C29" s="425"/>
      <c r="D29" s="425"/>
      <c r="E29" s="250" t="s">
        <v>259</v>
      </c>
      <c r="F29" s="425"/>
      <c r="G29" s="425"/>
      <c r="H29" s="451"/>
      <c r="I29" s="451"/>
      <c r="J29" s="423"/>
      <c r="K29" s="423"/>
      <c r="L29" s="440"/>
      <c r="M29" s="440"/>
      <c r="N29" s="490"/>
      <c r="O29" s="81"/>
      <c r="P29" s="81"/>
      <c r="Q29" s="81"/>
      <c r="R29" s="81"/>
      <c r="S29" s="81"/>
      <c r="T29" s="81"/>
      <c r="U29" s="261"/>
      <c r="V29" s="81"/>
      <c r="W29" s="81"/>
      <c r="X29" s="81"/>
      <c r="Y29" s="81"/>
    </row>
    <row r="30" spans="1:25" ht="57" customHeight="1">
      <c r="A30" s="425"/>
      <c r="B30" s="427"/>
      <c r="C30" s="425"/>
      <c r="D30" s="425"/>
      <c r="E30" s="250"/>
      <c r="F30" s="425"/>
      <c r="G30" s="425"/>
      <c r="H30" s="451"/>
      <c r="I30" s="451"/>
      <c r="J30" s="423"/>
      <c r="K30" s="423"/>
      <c r="L30" s="440"/>
      <c r="M30" s="440"/>
      <c r="N30" s="490"/>
      <c r="O30" s="81"/>
      <c r="P30" s="81"/>
      <c r="Q30" s="81"/>
      <c r="R30" s="81"/>
      <c r="S30" s="81"/>
      <c r="T30" s="81"/>
      <c r="U30" s="81"/>
      <c r="V30" s="81"/>
      <c r="W30" s="81"/>
      <c r="X30" s="81"/>
      <c r="Y30" s="81"/>
    </row>
    <row r="31" spans="1:25" ht="57" customHeight="1">
      <c r="A31" s="425"/>
      <c r="B31" s="427"/>
      <c r="C31" s="425"/>
      <c r="D31" s="425"/>
      <c r="E31" s="250" t="s">
        <v>260</v>
      </c>
      <c r="F31" s="425"/>
      <c r="G31" s="425"/>
      <c r="H31" s="451"/>
      <c r="I31" s="451"/>
      <c r="J31" s="423"/>
      <c r="K31" s="423"/>
      <c r="L31" s="440"/>
      <c r="M31" s="440"/>
      <c r="N31" s="490"/>
      <c r="O31" s="81"/>
      <c r="P31" s="81"/>
      <c r="Q31" s="81"/>
      <c r="R31" s="81"/>
      <c r="S31" s="81"/>
      <c r="T31" s="81"/>
      <c r="U31" s="81"/>
      <c r="V31" s="81"/>
      <c r="W31" s="81"/>
      <c r="X31" s="81"/>
      <c r="Y31" s="81"/>
    </row>
    <row r="32" spans="1:25" ht="57" customHeight="1">
      <c r="A32" s="425"/>
      <c r="B32" s="427"/>
      <c r="C32" s="425"/>
      <c r="D32" s="425"/>
      <c r="E32" s="250" t="s">
        <v>845</v>
      </c>
      <c r="F32" s="425"/>
      <c r="G32" s="425"/>
      <c r="H32" s="451"/>
      <c r="I32" s="451"/>
      <c r="J32" s="423"/>
      <c r="K32" s="423"/>
      <c r="L32" s="440"/>
      <c r="M32" s="440"/>
      <c r="N32" s="490"/>
      <c r="O32" s="81"/>
      <c r="P32" s="81"/>
      <c r="Q32" s="81"/>
      <c r="R32" s="81"/>
      <c r="S32" s="81"/>
      <c r="T32" s="81"/>
      <c r="U32" s="81"/>
      <c r="V32" s="81"/>
      <c r="W32" s="81"/>
      <c r="X32" s="81"/>
      <c r="Y32" s="81"/>
    </row>
    <row r="33" spans="1:25" ht="57" customHeight="1">
      <c r="A33" s="442"/>
      <c r="B33" s="443"/>
      <c r="C33" s="442"/>
      <c r="D33" s="442"/>
      <c r="E33" s="250" t="s">
        <v>35</v>
      </c>
      <c r="F33" s="442"/>
      <c r="G33" s="442"/>
      <c r="H33" s="452"/>
      <c r="I33" s="452"/>
      <c r="J33" s="435"/>
      <c r="K33" s="435"/>
      <c r="L33" s="441"/>
      <c r="M33" s="441"/>
      <c r="N33" s="491"/>
      <c r="O33" s="81"/>
      <c r="P33" s="81"/>
      <c r="Q33" s="81"/>
      <c r="R33" s="81"/>
      <c r="S33" s="81"/>
      <c r="T33" s="81"/>
      <c r="U33" s="261"/>
      <c r="V33" s="81"/>
      <c r="W33" s="81"/>
      <c r="X33" s="81"/>
      <c r="Y33" s="81"/>
    </row>
    <row r="34" spans="1:25" ht="57" customHeight="1">
      <c r="A34" s="424" t="s">
        <v>22</v>
      </c>
      <c r="B34" s="426" t="s">
        <v>860</v>
      </c>
      <c r="C34" s="424"/>
      <c r="D34" s="424" t="s">
        <v>68</v>
      </c>
      <c r="E34" s="250" t="s">
        <v>861</v>
      </c>
      <c r="F34" s="424" t="s">
        <v>111</v>
      </c>
      <c r="G34" s="424"/>
      <c r="H34" s="450">
        <v>44928</v>
      </c>
      <c r="I34" s="450">
        <v>45291</v>
      </c>
      <c r="J34" s="422" t="s">
        <v>25</v>
      </c>
      <c r="K34" s="422" t="s">
        <v>25</v>
      </c>
      <c r="L34" s="439">
        <v>0</v>
      </c>
      <c r="M34" s="439">
        <v>0</v>
      </c>
      <c r="N34" s="489" t="s">
        <v>870</v>
      </c>
      <c r="O34" s="272"/>
      <c r="P34" s="272"/>
      <c r="Q34" s="272"/>
      <c r="R34" s="272"/>
      <c r="S34" s="272"/>
      <c r="T34" s="272"/>
      <c r="U34" s="272"/>
      <c r="V34" s="272"/>
      <c r="W34" s="272"/>
      <c r="X34" s="272"/>
      <c r="Y34" s="81"/>
    </row>
    <row r="35" spans="1:25" ht="57" customHeight="1">
      <c r="A35" s="425"/>
      <c r="B35" s="427"/>
      <c r="C35" s="425"/>
      <c r="D35" s="425"/>
      <c r="E35" s="250" t="s">
        <v>261</v>
      </c>
      <c r="F35" s="425"/>
      <c r="G35" s="425"/>
      <c r="H35" s="451"/>
      <c r="I35" s="451"/>
      <c r="J35" s="423"/>
      <c r="K35" s="423"/>
      <c r="L35" s="440"/>
      <c r="M35" s="440"/>
      <c r="N35" s="490"/>
      <c r="O35" s="272"/>
      <c r="P35" s="272"/>
      <c r="Q35" s="272"/>
      <c r="R35" s="272"/>
      <c r="S35" s="272"/>
      <c r="T35" s="272"/>
      <c r="U35" s="261"/>
      <c r="V35" s="272"/>
      <c r="W35" s="272"/>
      <c r="X35" s="272"/>
      <c r="Y35" s="81"/>
    </row>
    <row r="36" spans="1:25" ht="57" customHeight="1">
      <c r="A36" s="425"/>
      <c r="B36" s="427"/>
      <c r="C36" s="425"/>
      <c r="D36" s="425"/>
      <c r="E36" s="250" t="s">
        <v>862</v>
      </c>
      <c r="F36" s="425"/>
      <c r="G36" s="425"/>
      <c r="H36" s="451"/>
      <c r="I36" s="451"/>
      <c r="J36" s="423"/>
      <c r="K36" s="423"/>
      <c r="L36" s="440"/>
      <c r="M36" s="440"/>
      <c r="N36" s="490"/>
      <c r="O36" s="272"/>
      <c r="P36" s="272"/>
      <c r="Q36" s="272"/>
      <c r="R36" s="272"/>
      <c r="S36" s="272"/>
      <c r="T36" s="272"/>
      <c r="U36" s="261"/>
      <c r="V36" s="272"/>
      <c r="W36" s="272"/>
      <c r="X36" s="272"/>
      <c r="Y36" s="261"/>
    </row>
    <row r="37" spans="1:25" ht="57" customHeight="1">
      <c r="A37" s="425"/>
      <c r="B37" s="427"/>
      <c r="C37" s="425"/>
      <c r="D37" s="425"/>
      <c r="E37" s="250" t="s">
        <v>863</v>
      </c>
      <c r="F37" s="425"/>
      <c r="G37" s="425"/>
      <c r="H37" s="451"/>
      <c r="I37" s="451"/>
      <c r="J37" s="423"/>
      <c r="K37" s="423"/>
      <c r="L37" s="440"/>
      <c r="M37" s="440"/>
      <c r="N37" s="490"/>
      <c r="O37" s="272"/>
      <c r="P37" s="272"/>
      <c r="Q37" s="272"/>
      <c r="R37" s="272"/>
      <c r="S37" s="272"/>
      <c r="T37" s="272"/>
      <c r="U37" s="261"/>
      <c r="V37" s="272"/>
      <c r="W37" s="272"/>
      <c r="X37" s="272"/>
      <c r="Y37" s="261"/>
    </row>
    <row r="38" spans="1:25" ht="57" customHeight="1">
      <c r="A38" s="425"/>
      <c r="B38" s="427"/>
      <c r="C38" s="425"/>
      <c r="D38" s="425"/>
      <c r="E38" s="250" t="s">
        <v>864</v>
      </c>
      <c r="F38" s="425"/>
      <c r="G38" s="425"/>
      <c r="H38" s="451"/>
      <c r="I38" s="451"/>
      <c r="J38" s="423"/>
      <c r="K38" s="423"/>
      <c r="L38" s="440"/>
      <c r="M38" s="440"/>
      <c r="N38" s="490"/>
      <c r="O38" s="272"/>
      <c r="P38" s="272"/>
      <c r="Q38" s="272"/>
      <c r="R38" s="272"/>
      <c r="S38" s="272"/>
      <c r="T38" s="272"/>
      <c r="U38" s="262"/>
      <c r="V38" s="272"/>
      <c r="W38" s="272"/>
      <c r="X38" s="272"/>
      <c r="Y38" s="261"/>
    </row>
    <row r="39" spans="1:25" ht="57" customHeight="1">
      <c r="A39" s="424" t="s">
        <v>22</v>
      </c>
      <c r="B39" s="426" t="s">
        <v>54</v>
      </c>
      <c r="C39" s="424"/>
      <c r="D39" s="424" t="s">
        <v>55</v>
      </c>
      <c r="E39" s="250" t="s">
        <v>57</v>
      </c>
      <c r="F39" s="424" t="s">
        <v>56</v>
      </c>
      <c r="G39" s="424" t="s">
        <v>884</v>
      </c>
      <c r="H39" s="450">
        <v>44937</v>
      </c>
      <c r="I39" s="450">
        <v>45291</v>
      </c>
      <c r="J39" s="424" t="s">
        <v>173</v>
      </c>
      <c r="K39" s="454" t="s">
        <v>128</v>
      </c>
      <c r="L39" s="456">
        <v>7400000000</v>
      </c>
      <c r="M39" s="478" t="s">
        <v>1262</v>
      </c>
      <c r="N39" s="473"/>
      <c r="O39" s="263"/>
      <c r="P39" s="263"/>
      <c r="Q39" s="263"/>
      <c r="R39" s="263"/>
      <c r="S39" s="263"/>
      <c r="T39" s="263"/>
      <c r="U39" s="263"/>
      <c r="V39" s="263"/>
      <c r="W39" s="263"/>
      <c r="X39" s="263"/>
      <c r="Y39" s="263"/>
    </row>
    <row r="40" spans="1:25" ht="57" customHeight="1">
      <c r="A40" s="425"/>
      <c r="B40" s="427"/>
      <c r="C40" s="425"/>
      <c r="D40" s="425"/>
      <c r="E40" s="250" t="s">
        <v>58</v>
      </c>
      <c r="F40" s="425"/>
      <c r="G40" s="425"/>
      <c r="H40" s="450"/>
      <c r="I40" s="451"/>
      <c r="J40" s="425"/>
      <c r="K40" s="458"/>
      <c r="L40" s="457"/>
      <c r="M40" s="488"/>
      <c r="N40" s="492"/>
      <c r="O40" s="263"/>
      <c r="P40" s="263"/>
      <c r="Q40" s="263"/>
      <c r="R40" s="263"/>
      <c r="S40" s="263"/>
      <c r="T40" s="263"/>
      <c r="U40" s="263"/>
      <c r="V40" s="263"/>
      <c r="W40" s="263"/>
      <c r="X40" s="263"/>
      <c r="Y40" s="263"/>
    </row>
    <row r="41" spans="1:25" ht="57" customHeight="1">
      <c r="A41" s="442"/>
      <c r="B41" s="443"/>
      <c r="C41" s="442"/>
      <c r="D41" s="442"/>
      <c r="E41" s="250" t="s">
        <v>59</v>
      </c>
      <c r="F41" s="442"/>
      <c r="G41" s="442"/>
      <c r="H41" s="450"/>
      <c r="I41" s="452"/>
      <c r="J41" s="442"/>
      <c r="K41" s="455"/>
      <c r="L41" s="459"/>
      <c r="M41" s="479"/>
      <c r="N41" s="474"/>
      <c r="O41" s="263"/>
      <c r="P41" s="263"/>
      <c r="Q41" s="263"/>
      <c r="R41" s="263"/>
      <c r="S41" s="263"/>
      <c r="T41" s="263"/>
      <c r="U41" s="263"/>
      <c r="V41" s="263"/>
      <c r="W41" s="263"/>
      <c r="X41" s="263"/>
      <c r="Y41" s="261"/>
    </row>
    <row r="42" spans="1:25" ht="57" customHeight="1">
      <c r="A42" s="424" t="s">
        <v>167</v>
      </c>
      <c r="B42" s="426" t="s">
        <v>174</v>
      </c>
      <c r="C42" s="424"/>
      <c r="D42" s="424" t="s">
        <v>51</v>
      </c>
      <c r="E42" s="251" t="s">
        <v>175</v>
      </c>
      <c r="F42" s="424" t="s">
        <v>52</v>
      </c>
      <c r="G42" s="424" t="s">
        <v>855</v>
      </c>
      <c r="H42" s="453">
        <v>44937</v>
      </c>
      <c r="I42" s="450">
        <v>45291</v>
      </c>
      <c r="J42" s="424" t="s">
        <v>176</v>
      </c>
      <c r="K42" s="454" t="s">
        <v>129</v>
      </c>
      <c r="L42" s="456">
        <v>2400000000</v>
      </c>
      <c r="M42" s="478" t="s">
        <v>1262</v>
      </c>
      <c r="N42" s="473"/>
      <c r="O42" s="433"/>
      <c r="P42" s="423"/>
      <c r="Q42" s="433"/>
      <c r="R42" s="433"/>
      <c r="S42" s="423"/>
      <c r="T42" s="433"/>
      <c r="U42" s="423"/>
      <c r="V42" s="433"/>
      <c r="W42" s="433"/>
      <c r="X42" s="433"/>
      <c r="Y42" s="422"/>
    </row>
    <row r="43" spans="1:25" ht="57" customHeight="1">
      <c r="A43" s="442"/>
      <c r="B43" s="443"/>
      <c r="C43" s="442"/>
      <c r="D43" s="442"/>
      <c r="E43" s="250" t="s">
        <v>53</v>
      </c>
      <c r="F43" s="442"/>
      <c r="G43" s="442"/>
      <c r="H43" s="453"/>
      <c r="I43" s="451"/>
      <c r="J43" s="442"/>
      <c r="K43" s="455"/>
      <c r="L43" s="457"/>
      <c r="M43" s="488"/>
      <c r="N43" s="474"/>
      <c r="O43" s="434"/>
      <c r="P43" s="435"/>
      <c r="Q43" s="434"/>
      <c r="R43" s="434"/>
      <c r="S43" s="435"/>
      <c r="T43" s="434"/>
      <c r="U43" s="435"/>
      <c r="V43" s="434"/>
      <c r="W43" s="434"/>
      <c r="X43" s="434"/>
      <c r="Y43" s="435"/>
    </row>
    <row r="44" spans="1:25" ht="81.75" customHeight="1">
      <c r="A44" s="424" t="s">
        <v>167</v>
      </c>
      <c r="B44" s="426" t="s">
        <v>859</v>
      </c>
      <c r="C44" s="424"/>
      <c r="D44" s="424" t="s">
        <v>36</v>
      </c>
      <c r="E44" s="250" t="s">
        <v>262</v>
      </c>
      <c r="F44" s="424" t="s">
        <v>857</v>
      </c>
      <c r="G44" s="424" t="s">
        <v>853</v>
      </c>
      <c r="H44" s="450">
        <v>44928</v>
      </c>
      <c r="I44" s="450">
        <v>45290</v>
      </c>
      <c r="J44" s="422" t="s">
        <v>25</v>
      </c>
      <c r="K44" s="422" t="s">
        <v>25</v>
      </c>
      <c r="L44" s="439">
        <v>0</v>
      </c>
      <c r="M44" s="439">
        <v>0</v>
      </c>
      <c r="N44" s="489" t="s">
        <v>871</v>
      </c>
      <c r="O44" s="262"/>
      <c r="P44" s="81"/>
      <c r="Q44" s="81"/>
      <c r="R44" s="81"/>
      <c r="S44" s="81"/>
      <c r="T44" s="81"/>
      <c r="U44" s="81"/>
      <c r="V44" s="81"/>
      <c r="W44" s="81"/>
      <c r="X44" s="81"/>
      <c r="Y44" s="81"/>
    </row>
    <row r="45" spans="1:25" ht="57" customHeight="1">
      <c r="A45" s="425"/>
      <c r="B45" s="427"/>
      <c r="C45" s="425"/>
      <c r="D45" s="425"/>
      <c r="E45" s="250" t="s">
        <v>263</v>
      </c>
      <c r="F45" s="425"/>
      <c r="G45" s="425"/>
      <c r="H45" s="451"/>
      <c r="I45" s="451"/>
      <c r="J45" s="423"/>
      <c r="K45" s="423"/>
      <c r="L45" s="440"/>
      <c r="M45" s="440"/>
      <c r="N45" s="490"/>
      <c r="O45" s="262"/>
      <c r="P45" s="81"/>
      <c r="Q45" s="81"/>
      <c r="R45" s="81"/>
      <c r="S45" s="81"/>
      <c r="T45" s="81"/>
      <c r="U45" s="81"/>
      <c r="V45" s="81"/>
      <c r="W45" s="81"/>
      <c r="X45" s="81"/>
      <c r="Y45" s="81"/>
    </row>
    <row r="46" spans="1:25" ht="84" customHeight="1">
      <c r="A46" s="425"/>
      <c r="B46" s="427"/>
      <c r="C46" s="425"/>
      <c r="D46" s="425"/>
      <c r="E46" s="250" t="s">
        <v>846</v>
      </c>
      <c r="F46" s="425"/>
      <c r="G46" s="425"/>
      <c r="H46" s="451"/>
      <c r="I46" s="451"/>
      <c r="J46" s="423"/>
      <c r="K46" s="423"/>
      <c r="L46" s="440"/>
      <c r="M46" s="440"/>
      <c r="N46" s="490"/>
      <c r="O46" s="262"/>
      <c r="P46" s="81"/>
      <c r="Q46" s="81"/>
      <c r="R46" s="81"/>
      <c r="S46" s="81"/>
      <c r="T46" s="81"/>
      <c r="U46" s="81"/>
      <c r="V46" s="81"/>
      <c r="W46" s="81"/>
      <c r="X46" s="81"/>
      <c r="Y46" s="81"/>
    </row>
    <row r="47" spans="1:25" ht="57" customHeight="1">
      <c r="A47" s="425"/>
      <c r="B47" s="427"/>
      <c r="C47" s="425"/>
      <c r="D47" s="425"/>
      <c r="E47" s="250" t="s">
        <v>847</v>
      </c>
      <c r="F47" s="425"/>
      <c r="G47" s="425"/>
      <c r="H47" s="451"/>
      <c r="I47" s="451"/>
      <c r="J47" s="423"/>
      <c r="K47" s="423"/>
      <c r="L47" s="440"/>
      <c r="M47" s="440"/>
      <c r="N47" s="490"/>
      <c r="O47" s="262"/>
      <c r="P47" s="81"/>
      <c r="Q47" s="81"/>
      <c r="R47" s="81"/>
      <c r="S47" s="81"/>
      <c r="T47" s="81"/>
      <c r="U47" s="81"/>
      <c r="V47" s="81"/>
      <c r="W47" s="81"/>
      <c r="X47" s="81"/>
      <c r="Y47" s="81"/>
    </row>
    <row r="48" spans="1:25" ht="57" customHeight="1">
      <c r="A48" s="425"/>
      <c r="B48" s="427"/>
      <c r="C48" s="425"/>
      <c r="D48" s="425"/>
      <c r="E48" s="250" t="s">
        <v>848</v>
      </c>
      <c r="F48" s="425"/>
      <c r="G48" s="425"/>
      <c r="H48" s="451"/>
      <c r="I48" s="451"/>
      <c r="J48" s="423"/>
      <c r="K48" s="423"/>
      <c r="L48" s="440"/>
      <c r="M48" s="440"/>
      <c r="N48" s="490"/>
      <c r="O48" s="262"/>
      <c r="P48" s="81"/>
      <c r="Q48" s="81"/>
      <c r="R48" s="81"/>
      <c r="S48" s="81"/>
      <c r="T48" s="81"/>
      <c r="U48" s="81"/>
      <c r="V48" s="81"/>
      <c r="W48" s="81"/>
      <c r="X48" s="81"/>
      <c r="Y48" s="81"/>
    </row>
    <row r="49" spans="1:25" ht="57" customHeight="1">
      <c r="A49" s="442"/>
      <c r="B49" s="443"/>
      <c r="C49" s="442"/>
      <c r="D49" s="442"/>
      <c r="E49" s="250" t="s">
        <v>849</v>
      </c>
      <c r="F49" s="442"/>
      <c r="G49" s="442"/>
      <c r="H49" s="452"/>
      <c r="I49" s="452"/>
      <c r="J49" s="435"/>
      <c r="K49" s="435"/>
      <c r="L49" s="441"/>
      <c r="M49" s="441"/>
      <c r="N49" s="491"/>
      <c r="O49" s="262"/>
      <c r="P49" s="81"/>
      <c r="Q49" s="81"/>
      <c r="R49" s="81"/>
      <c r="S49" s="81"/>
      <c r="T49" s="81"/>
      <c r="U49" s="81"/>
      <c r="V49" s="81"/>
      <c r="W49" s="81"/>
      <c r="X49" s="81"/>
      <c r="Y49" s="81"/>
    </row>
    <row r="50" spans="1:25" ht="48" customHeight="1">
      <c r="A50" s="424" t="s">
        <v>167</v>
      </c>
      <c r="B50" s="426" t="s">
        <v>856</v>
      </c>
      <c r="C50" s="424"/>
      <c r="D50" s="424" t="s">
        <v>37</v>
      </c>
      <c r="E50" s="250" t="s">
        <v>850</v>
      </c>
      <c r="F50" s="424" t="s">
        <v>42</v>
      </c>
      <c r="G50" s="424" t="s">
        <v>854</v>
      </c>
      <c r="H50" s="450">
        <v>44928</v>
      </c>
      <c r="I50" s="450">
        <v>45291</v>
      </c>
      <c r="J50" s="422" t="s">
        <v>25</v>
      </c>
      <c r="K50" s="422" t="s">
        <v>25</v>
      </c>
      <c r="L50" s="439">
        <v>0</v>
      </c>
      <c r="M50" s="439">
        <v>0</v>
      </c>
      <c r="N50" s="489" t="s">
        <v>872</v>
      </c>
      <c r="O50" s="81"/>
      <c r="P50" s="81"/>
      <c r="Q50" s="81"/>
      <c r="R50" s="81"/>
      <c r="S50" s="81"/>
      <c r="T50" s="81"/>
      <c r="U50" s="81"/>
      <c r="V50" s="81"/>
      <c r="W50" s="81"/>
      <c r="X50" s="81"/>
      <c r="Y50" s="81"/>
    </row>
    <row r="51" spans="1:25" ht="45.6" customHeight="1">
      <c r="A51" s="425"/>
      <c r="B51" s="427"/>
      <c r="C51" s="425"/>
      <c r="D51" s="425"/>
      <c r="E51" s="250" t="s">
        <v>851</v>
      </c>
      <c r="F51" s="425"/>
      <c r="G51" s="425"/>
      <c r="H51" s="451"/>
      <c r="I51" s="451"/>
      <c r="J51" s="423"/>
      <c r="K51" s="423"/>
      <c r="L51" s="440"/>
      <c r="M51" s="440"/>
      <c r="N51" s="490"/>
      <c r="O51" s="81"/>
      <c r="P51" s="81"/>
      <c r="Q51" s="81"/>
      <c r="R51" s="81"/>
      <c r="S51" s="81"/>
      <c r="T51" s="81"/>
      <c r="U51" s="81"/>
      <c r="V51" s="81"/>
      <c r="W51" s="81"/>
      <c r="X51" s="81"/>
      <c r="Y51" s="81"/>
    </row>
    <row r="52" spans="1:25" ht="30" customHeight="1">
      <c r="A52" s="425"/>
      <c r="B52" s="427"/>
      <c r="C52" s="425"/>
      <c r="D52" s="425"/>
      <c r="E52" s="250" t="s">
        <v>852</v>
      </c>
      <c r="F52" s="425"/>
      <c r="G52" s="425"/>
      <c r="H52" s="451"/>
      <c r="I52" s="451"/>
      <c r="J52" s="423"/>
      <c r="K52" s="423"/>
      <c r="L52" s="440"/>
      <c r="M52" s="440"/>
      <c r="N52" s="490"/>
      <c r="O52" s="81"/>
      <c r="P52" s="81"/>
      <c r="Q52" s="81"/>
      <c r="R52" s="81"/>
      <c r="S52" s="81"/>
      <c r="T52" s="81"/>
      <c r="U52" s="81"/>
      <c r="V52" s="81"/>
      <c r="W52" s="81"/>
      <c r="X52" s="81"/>
      <c r="Y52" s="81"/>
    </row>
    <row r="53" spans="1:25" ht="39" customHeight="1">
      <c r="A53" s="442"/>
      <c r="B53" s="443"/>
      <c r="C53" s="442"/>
      <c r="D53" s="442"/>
      <c r="E53" s="250" t="s">
        <v>264</v>
      </c>
      <c r="F53" s="442"/>
      <c r="G53" s="442"/>
      <c r="H53" s="452"/>
      <c r="I53" s="452"/>
      <c r="J53" s="435"/>
      <c r="K53" s="435"/>
      <c r="L53" s="441"/>
      <c r="M53" s="441"/>
      <c r="N53" s="490"/>
      <c r="O53" s="81"/>
      <c r="P53" s="81"/>
      <c r="Q53" s="81"/>
      <c r="R53" s="81"/>
      <c r="S53" s="81"/>
      <c r="T53" s="81"/>
      <c r="U53" s="81"/>
      <c r="V53" s="81"/>
      <c r="W53" s="81"/>
      <c r="X53" s="81"/>
      <c r="Y53" s="81"/>
    </row>
    <row r="54" spans="1:25" ht="52.15" customHeight="1">
      <c r="A54" s="424" t="s">
        <v>167</v>
      </c>
      <c r="B54" s="426" t="s">
        <v>265</v>
      </c>
      <c r="C54" s="424"/>
      <c r="D54" s="424" t="s">
        <v>38</v>
      </c>
      <c r="E54" s="250" t="s">
        <v>266</v>
      </c>
      <c r="F54" s="424" t="s">
        <v>858</v>
      </c>
      <c r="G54" s="424" t="s">
        <v>867</v>
      </c>
      <c r="H54" s="450">
        <v>44928</v>
      </c>
      <c r="I54" s="450">
        <v>45291</v>
      </c>
      <c r="J54" s="422" t="s">
        <v>25</v>
      </c>
      <c r="K54" s="422" t="s">
        <v>25</v>
      </c>
      <c r="L54" s="439">
        <v>0</v>
      </c>
      <c r="M54" s="439">
        <v>0</v>
      </c>
      <c r="N54" s="480" t="s">
        <v>1261</v>
      </c>
      <c r="O54" s="81"/>
      <c r="P54" s="262"/>
      <c r="Q54" s="81"/>
      <c r="R54" s="81"/>
      <c r="S54" s="81"/>
      <c r="T54" s="81"/>
      <c r="U54" s="262"/>
      <c r="V54" s="81"/>
      <c r="W54" s="81"/>
      <c r="X54" s="81"/>
      <c r="Y54" s="81"/>
    </row>
    <row r="55" spans="1:25" ht="44.45" customHeight="1">
      <c r="A55" s="425"/>
      <c r="B55" s="427"/>
      <c r="C55" s="425"/>
      <c r="D55" s="425"/>
      <c r="E55" s="250" t="s">
        <v>168</v>
      </c>
      <c r="F55" s="425"/>
      <c r="G55" s="425"/>
      <c r="H55" s="451"/>
      <c r="I55" s="451"/>
      <c r="J55" s="423"/>
      <c r="K55" s="423"/>
      <c r="L55" s="440"/>
      <c r="M55" s="440"/>
      <c r="N55" s="481"/>
      <c r="O55" s="81"/>
      <c r="P55" s="81"/>
      <c r="Q55" s="81"/>
      <c r="R55" s="81"/>
      <c r="S55" s="81"/>
      <c r="T55" s="81"/>
      <c r="U55" s="81"/>
      <c r="V55" s="81"/>
      <c r="W55" s="81"/>
      <c r="X55" s="81"/>
      <c r="Y55" s="81"/>
    </row>
    <row r="56" spans="1:25" ht="44.45" customHeight="1">
      <c r="A56" s="425"/>
      <c r="B56" s="427"/>
      <c r="C56" s="425"/>
      <c r="D56" s="425"/>
      <c r="E56" s="250" t="s">
        <v>865</v>
      </c>
      <c r="F56" s="425"/>
      <c r="G56" s="425"/>
      <c r="H56" s="451"/>
      <c r="I56" s="451"/>
      <c r="J56" s="423"/>
      <c r="K56" s="423"/>
      <c r="L56" s="440"/>
      <c r="M56" s="440"/>
      <c r="N56" s="481"/>
      <c r="O56" s="81"/>
      <c r="P56" s="81"/>
      <c r="Q56" s="81"/>
      <c r="R56" s="81"/>
      <c r="S56" s="81"/>
      <c r="T56" s="81"/>
      <c r="U56" s="81"/>
      <c r="V56" s="81"/>
      <c r="W56" s="81"/>
      <c r="X56" s="81"/>
      <c r="Y56" s="81"/>
    </row>
    <row r="57" spans="1:25" ht="90.75" customHeight="1">
      <c r="A57" s="425"/>
      <c r="B57" s="443"/>
      <c r="C57" s="425"/>
      <c r="D57" s="425"/>
      <c r="E57" s="250" t="s">
        <v>866</v>
      </c>
      <c r="F57" s="425"/>
      <c r="G57" s="425"/>
      <c r="H57" s="451"/>
      <c r="I57" s="451"/>
      <c r="J57" s="423"/>
      <c r="K57" s="423"/>
      <c r="L57" s="440"/>
      <c r="M57" s="440"/>
      <c r="N57" s="481"/>
      <c r="O57" s="81"/>
      <c r="P57" s="81"/>
      <c r="Q57" s="81"/>
      <c r="R57" s="81"/>
      <c r="S57" s="81"/>
      <c r="T57" s="81"/>
      <c r="U57" s="81"/>
      <c r="V57" s="81"/>
      <c r="W57" s="81"/>
      <c r="X57" s="81"/>
      <c r="Y57" s="81"/>
    </row>
    <row r="58" spans="1:25" ht="54" customHeight="1">
      <c r="A58" s="424" t="s">
        <v>167</v>
      </c>
      <c r="B58" s="426" t="s">
        <v>39</v>
      </c>
      <c r="C58" s="424"/>
      <c r="D58" s="424" t="s">
        <v>40</v>
      </c>
      <c r="E58" s="250" t="s">
        <v>169</v>
      </c>
      <c r="F58" s="424" t="s">
        <v>41</v>
      </c>
      <c r="G58" s="424" t="s">
        <v>1265</v>
      </c>
      <c r="H58" s="450">
        <v>44928</v>
      </c>
      <c r="I58" s="450">
        <v>45291</v>
      </c>
      <c r="J58" s="422" t="s">
        <v>25</v>
      </c>
      <c r="K58" s="422" t="s">
        <v>25</v>
      </c>
      <c r="L58" s="439">
        <v>0</v>
      </c>
      <c r="M58" s="439">
        <v>0</v>
      </c>
      <c r="N58" s="480" t="s">
        <v>873</v>
      </c>
      <c r="O58" s="81"/>
      <c r="P58" s="81"/>
      <c r="Q58" s="81"/>
      <c r="R58" s="81"/>
      <c r="S58" s="81"/>
      <c r="T58" s="81"/>
      <c r="U58" s="81"/>
      <c r="V58" s="81"/>
      <c r="W58" s="81"/>
      <c r="X58" s="81"/>
      <c r="Y58" s="81"/>
    </row>
    <row r="59" spans="1:25" ht="49.5" customHeight="1">
      <c r="A59" s="425"/>
      <c r="B59" s="427"/>
      <c r="C59" s="425"/>
      <c r="D59" s="425"/>
      <c r="E59" s="252" t="s">
        <v>170</v>
      </c>
      <c r="F59" s="425"/>
      <c r="G59" s="425"/>
      <c r="H59" s="451"/>
      <c r="I59" s="451"/>
      <c r="J59" s="423"/>
      <c r="K59" s="423"/>
      <c r="L59" s="440"/>
      <c r="M59" s="440"/>
      <c r="N59" s="481"/>
      <c r="O59" s="81"/>
      <c r="P59" s="81"/>
      <c r="Q59" s="81"/>
      <c r="R59" s="81"/>
      <c r="S59" s="81"/>
      <c r="T59" s="81"/>
      <c r="U59" s="81"/>
      <c r="V59" s="81"/>
      <c r="W59" s="81"/>
      <c r="X59" s="81"/>
      <c r="Y59" s="81"/>
    </row>
    <row r="60" spans="1:25" ht="42" customHeight="1">
      <c r="A60" s="425"/>
      <c r="B60" s="427"/>
      <c r="C60" s="425"/>
      <c r="D60" s="425"/>
      <c r="E60" s="250" t="s">
        <v>43</v>
      </c>
      <c r="F60" s="425"/>
      <c r="G60" s="425"/>
      <c r="H60" s="451"/>
      <c r="I60" s="451"/>
      <c r="J60" s="423"/>
      <c r="K60" s="423"/>
      <c r="L60" s="440"/>
      <c r="M60" s="440"/>
      <c r="N60" s="481"/>
      <c r="O60" s="81"/>
      <c r="P60" s="81"/>
      <c r="Q60" s="81"/>
      <c r="R60" s="81"/>
      <c r="S60" s="81"/>
      <c r="T60" s="81"/>
      <c r="U60" s="81"/>
      <c r="V60" s="81"/>
      <c r="W60" s="81"/>
      <c r="X60" s="81"/>
      <c r="Y60" s="81"/>
    </row>
    <row r="61" spans="1:25" ht="50.25" customHeight="1">
      <c r="A61" s="424" t="s">
        <v>167</v>
      </c>
      <c r="B61" s="426" t="s">
        <v>253</v>
      </c>
      <c r="C61" s="424"/>
      <c r="D61" s="424" t="s">
        <v>44</v>
      </c>
      <c r="E61" s="250" t="s">
        <v>267</v>
      </c>
      <c r="F61" s="424" t="s">
        <v>47</v>
      </c>
      <c r="G61" s="424" t="s">
        <v>1266</v>
      </c>
      <c r="H61" s="450">
        <v>44928</v>
      </c>
      <c r="I61" s="450">
        <v>45291</v>
      </c>
      <c r="J61" s="422" t="s">
        <v>25</v>
      </c>
      <c r="K61" s="422" t="s">
        <v>25</v>
      </c>
      <c r="L61" s="439">
        <v>0</v>
      </c>
      <c r="M61" s="439">
        <v>0</v>
      </c>
      <c r="N61" s="480" t="s">
        <v>874</v>
      </c>
      <c r="O61" s="81"/>
      <c r="P61" s="81"/>
      <c r="Q61" s="81"/>
      <c r="R61" s="81"/>
      <c r="S61" s="81"/>
      <c r="T61" s="81"/>
      <c r="U61" s="81"/>
      <c r="V61" s="262"/>
      <c r="W61" s="262"/>
      <c r="X61" s="262"/>
      <c r="Y61" s="81"/>
    </row>
    <row r="62" spans="1:25" ht="30" customHeight="1">
      <c r="A62" s="425"/>
      <c r="B62" s="427"/>
      <c r="C62" s="425"/>
      <c r="D62" s="425"/>
      <c r="E62" s="250" t="s">
        <v>252</v>
      </c>
      <c r="F62" s="425"/>
      <c r="G62" s="425"/>
      <c r="H62" s="451"/>
      <c r="I62" s="451"/>
      <c r="J62" s="423"/>
      <c r="K62" s="423"/>
      <c r="L62" s="440"/>
      <c r="M62" s="440"/>
      <c r="N62" s="481"/>
      <c r="O62" s="81"/>
      <c r="P62" s="264"/>
      <c r="Q62" s="264"/>
      <c r="R62" s="264"/>
      <c r="S62" s="264"/>
      <c r="T62" s="264"/>
      <c r="U62" s="264"/>
      <c r="V62" s="262"/>
      <c r="W62" s="262"/>
      <c r="X62" s="262"/>
      <c r="Y62" s="81"/>
    </row>
    <row r="63" spans="1:25" ht="30" customHeight="1">
      <c r="A63" s="425"/>
      <c r="B63" s="427"/>
      <c r="C63" s="425"/>
      <c r="D63" s="425"/>
      <c r="E63" s="250" t="s">
        <v>268</v>
      </c>
      <c r="F63" s="425"/>
      <c r="G63" s="425"/>
      <c r="H63" s="451"/>
      <c r="I63" s="451"/>
      <c r="J63" s="423"/>
      <c r="K63" s="423"/>
      <c r="L63" s="440"/>
      <c r="M63" s="440"/>
      <c r="N63" s="481"/>
      <c r="O63" s="273"/>
      <c r="P63" s="273"/>
      <c r="Q63" s="273"/>
      <c r="R63" s="273"/>
      <c r="S63" s="273"/>
      <c r="T63" s="273"/>
      <c r="U63" s="273"/>
      <c r="V63" s="262"/>
      <c r="W63" s="262"/>
      <c r="X63" s="262"/>
      <c r="Y63" s="81"/>
    </row>
    <row r="64" spans="1:25" ht="30" customHeight="1">
      <c r="A64" s="425"/>
      <c r="B64" s="427"/>
      <c r="C64" s="425"/>
      <c r="D64" s="425"/>
      <c r="E64" s="250" t="s">
        <v>64</v>
      </c>
      <c r="F64" s="425"/>
      <c r="G64" s="425"/>
      <c r="H64" s="451"/>
      <c r="I64" s="451"/>
      <c r="J64" s="423"/>
      <c r="K64" s="423"/>
      <c r="L64" s="440"/>
      <c r="M64" s="440"/>
      <c r="N64" s="481"/>
      <c r="O64" s="273"/>
      <c r="P64" s="273"/>
      <c r="Q64" s="273"/>
      <c r="R64" s="273"/>
      <c r="S64" s="273"/>
      <c r="T64" s="273"/>
      <c r="U64" s="273"/>
      <c r="V64" s="262"/>
      <c r="W64" s="262"/>
      <c r="X64" s="262"/>
      <c r="Y64" s="81"/>
    </row>
    <row r="65" spans="1:25" ht="30" customHeight="1">
      <c r="A65" s="425"/>
      <c r="B65" s="427"/>
      <c r="C65" s="425"/>
      <c r="D65" s="425"/>
      <c r="E65" s="250" t="s">
        <v>875</v>
      </c>
      <c r="F65" s="425"/>
      <c r="G65" s="425"/>
      <c r="H65" s="451"/>
      <c r="I65" s="451"/>
      <c r="J65" s="423"/>
      <c r="K65" s="423"/>
      <c r="L65" s="440"/>
      <c r="M65" s="440"/>
      <c r="N65" s="481"/>
      <c r="O65" s="273"/>
      <c r="P65" s="273"/>
      <c r="Q65" s="273"/>
      <c r="R65" s="273"/>
      <c r="S65" s="273"/>
      <c r="T65" s="273"/>
      <c r="U65" s="273"/>
      <c r="V65" s="262"/>
      <c r="W65" s="262"/>
      <c r="X65" s="262"/>
      <c r="Y65" s="81"/>
    </row>
    <row r="66" spans="1:25" ht="54" customHeight="1">
      <c r="A66" s="442"/>
      <c r="B66" s="443"/>
      <c r="C66" s="442"/>
      <c r="D66" s="442"/>
      <c r="E66" s="250" t="s">
        <v>171</v>
      </c>
      <c r="F66" s="442"/>
      <c r="G66" s="442"/>
      <c r="H66" s="452"/>
      <c r="I66" s="452"/>
      <c r="J66" s="435"/>
      <c r="K66" s="435"/>
      <c r="L66" s="441"/>
      <c r="M66" s="441"/>
      <c r="N66" s="482"/>
      <c r="O66" s="273"/>
      <c r="P66" s="273" t="s">
        <v>442</v>
      </c>
      <c r="Q66" s="273"/>
      <c r="R66" s="273"/>
      <c r="S66" s="273"/>
      <c r="T66" s="273"/>
      <c r="U66" s="273"/>
      <c r="V66" s="262"/>
      <c r="W66" s="262"/>
      <c r="X66" s="262"/>
      <c r="Y66" s="81"/>
    </row>
    <row r="67" spans="1:25" ht="76.5" customHeight="1">
      <c r="A67" s="424" t="s">
        <v>167</v>
      </c>
      <c r="B67" s="426" t="s">
        <v>172</v>
      </c>
      <c r="C67" s="424"/>
      <c r="D67" s="424" t="s">
        <v>45</v>
      </c>
      <c r="E67" s="250" t="s">
        <v>876</v>
      </c>
      <c r="F67" s="424" t="s">
        <v>46</v>
      </c>
      <c r="G67" s="424" t="s">
        <v>1264</v>
      </c>
      <c r="H67" s="450">
        <v>44928</v>
      </c>
      <c r="I67" s="450">
        <v>45291</v>
      </c>
      <c r="J67" s="422" t="s">
        <v>25</v>
      </c>
      <c r="K67" s="422" t="s">
        <v>25</v>
      </c>
      <c r="L67" s="439">
        <v>0</v>
      </c>
      <c r="M67" s="439">
        <v>0</v>
      </c>
      <c r="N67" s="480" t="s">
        <v>883</v>
      </c>
      <c r="O67" s="273" t="s">
        <v>1379</v>
      </c>
      <c r="P67" s="273" t="s">
        <v>1380</v>
      </c>
      <c r="Q67" s="273"/>
      <c r="R67" s="273"/>
      <c r="S67" s="273"/>
      <c r="T67" s="262"/>
      <c r="U67" s="272"/>
      <c r="V67" s="272"/>
      <c r="W67" s="273"/>
      <c r="X67" s="273"/>
      <c r="Y67" s="81"/>
    </row>
    <row r="68" spans="1:25" ht="82.5" customHeight="1">
      <c r="A68" s="425"/>
      <c r="B68" s="427"/>
      <c r="C68" s="425"/>
      <c r="D68" s="425"/>
      <c r="E68" s="250" t="s">
        <v>877</v>
      </c>
      <c r="F68" s="425"/>
      <c r="G68" s="425"/>
      <c r="H68" s="451"/>
      <c r="I68" s="451"/>
      <c r="J68" s="423"/>
      <c r="K68" s="423"/>
      <c r="L68" s="440"/>
      <c r="M68" s="440"/>
      <c r="N68" s="481"/>
      <c r="O68" s="273"/>
      <c r="P68" s="273"/>
      <c r="Q68" s="262"/>
      <c r="R68" s="273"/>
      <c r="S68" s="273"/>
      <c r="T68" s="273"/>
      <c r="U68" s="273"/>
      <c r="V68" s="273"/>
      <c r="W68" s="273"/>
      <c r="X68" s="273"/>
      <c r="Y68" s="81"/>
    </row>
    <row r="69" spans="1:25" ht="81" customHeight="1">
      <c r="A69" s="425"/>
      <c r="B69" s="427"/>
      <c r="C69" s="425"/>
      <c r="D69" s="425"/>
      <c r="E69" s="250" t="s">
        <v>878</v>
      </c>
      <c r="F69" s="425"/>
      <c r="G69" s="425"/>
      <c r="H69" s="451"/>
      <c r="I69" s="451"/>
      <c r="J69" s="423"/>
      <c r="K69" s="423"/>
      <c r="L69" s="440"/>
      <c r="M69" s="440"/>
      <c r="N69" s="481"/>
      <c r="O69" s="273"/>
      <c r="P69" s="273"/>
      <c r="Q69" s="262"/>
      <c r="R69" s="273"/>
      <c r="S69" s="273"/>
      <c r="T69" s="273"/>
      <c r="U69" s="273"/>
      <c r="V69" s="273"/>
      <c r="W69" s="273"/>
      <c r="X69" s="273"/>
      <c r="Y69" s="81"/>
    </row>
    <row r="70" spans="1:25" ht="64.150000000000006" customHeight="1">
      <c r="A70" s="425"/>
      <c r="B70" s="427"/>
      <c r="C70" s="425"/>
      <c r="D70" s="425"/>
      <c r="E70" s="250" t="s">
        <v>879</v>
      </c>
      <c r="F70" s="425"/>
      <c r="G70" s="425"/>
      <c r="H70" s="451"/>
      <c r="I70" s="451"/>
      <c r="J70" s="423"/>
      <c r="K70" s="423"/>
      <c r="L70" s="440"/>
      <c r="M70" s="440"/>
      <c r="N70" s="481"/>
      <c r="O70" s="273"/>
      <c r="P70" s="273"/>
      <c r="Q70" s="262"/>
      <c r="R70" s="273"/>
      <c r="S70" s="273"/>
      <c r="T70" s="273"/>
      <c r="U70" s="273"/>
      <c r="V70" s="273"/>
      <c r="W70" s="273"/>
      <c r="X70" s="273"/>
      <c r="Y70" s="81"/>
    </row>
    <row r="71" spans="1:25" ht="63.75" customHeight="1">
      <c r="A71" s="425"/>
      <c r="B71" s="427"/>
      <c r="C71" s="425"/>
      <c r="D71" s="425"/>
      <c r="E71" s="250" t="s">
        <v>880</v>
      </c>
      <c r="F71" s="425"/>
      <c r="G71" s="425"/>
      <c r="H71" s="451"/>
      <c r="I71" s="451"/>
      <c r="J71" s="423"/>
      <c r="K71" s="423"/>
      <c r="L71" s="440"/>
      <c r="M71" s="440"/>
      <c r="N71" s="481"/>
      <c r="O71" s="273"/>
      <c r="P71" s="273"/>
      <c r="Q71" s="262"/>
      <c r="R71" s="262"/>
      <c r="S71" s="262"/>
      <c r="T71" s="273"/>
      <c r="U71" s="273"/>
      <c r="V71" s="273"/>
      <c r="W71" s="273"/>
      <c r="X71" s="273"/>
      <c r="Y71" s="81"/>
    </row>
    <row r="72" spans="1:25" ht="51" customHeight="1">
      <c r="A72" s="425"/>
      <c r="B72" s="427"/>
      <c r="C72" s="425"/>
      <c r="D72" s="425"/>
      <c r="E72" s="250" t="s">
        <v>881</v>
      </c>
      <c r="F72" s="425"/>
      <c r="G72" s="425"/>
      <c r="H72" s="451"/>
      <c r="I72" s="451"/>
      <c r="J72" s="423"/>
      <c r="K72" s="423"/>
      <c r="L72" s="440"/>
      <c r="M72" s="440"/>
      <c r="N72" s="481"/>
      <c r="O72" s="81"/>
      <c r="P72" s="264"/>
      <c r="Q72" s="264"/>
      <c r="R72" s="273"/>
      <c r="S72" s="273"/>
      <c r="T72" s="264"/>
      <c r="U72" s="262"/>
      <c r="V72" s="264"/>
      <c r="W72" s="264"/>
      <c r="X72" s="264"/>
      <c r="Y72" s="81"/>
    </row>
    <row r="73" spans="1:25" ht="48" customHeight="1">
      <c r="A73" s="442"/>
      <c r="B73" s="443"/>
      <c r="C73" s="442"/>
      <c r="D73" s="442"/>
      <c r="E73" s="250" t="s">
        <v>882</v>
      </c>
      <c r="F73" s="442"/>
      <c r="G73" s="442"/>
      <c r="H73" s="452"/>
      <c r="I73" s="452"/>
      <c r="J73" s="435"/>
      <c r="K73" s="435"/>
      <c r="L73" s="441"/>
      <c r="M73" s="441"/>
      <c r="N73" s="482"/>
      <c r="O73" s="81"/>
      <c r="P73" s="264"/>
      <c r="Q73" s="264"/>
      <c r="R73" s="264"/>
      <c r="S73" s="264"/>
      <c r="T73" s="264"/>
      <c r="U73" s="262"/>
      <c r="V73" s="264"/>
      <c r="W73" s="264"/>
      <c r="X73" s="264"/>
      <c r="Y73" s="81"/>
    </row>
    <row r="74" spans="1:25" ht="83.25" customHeight="1">
      <c r="A74" s="444" t="s">
        <v>48</v>
      </c>
      <c r="B74" s="447" t="s">
        <v>888</v>
      </c>
      <c r="C74" s="444" t="s">
        <v>429</v>
      </c>
      <c r="D74" s="444" t="s">
        <v>49</v>
      </c>
      <c r="E74" s="250" t="s">
        <v>885</v>
      </c>
      <c r="F74" s="444" t="s">
        <v>50</v>
      </c>
      <c r="G74" s="424" t="s">
        <v>1263</v>
      </c>
      <c r="H74" s="450">
        <v>44928</v>
      </c>
      <c r="I74" s="450">
        <v>45291</v>
      </c>
      <c r="J74" s="422" t="s">
        <v>25</v>
      </c>
      <c r="K74" s="422" t="s">
        <v>25</v>
      </c>
      <c r="L74" s="439">
        <v>0</v>
      </c>
      <c r="M74" s="439">
        <v>0</v>
      </c>
      <c r="N74" s="484" t="s">
        <v>889</v>
      </c>
      <c r="O74" s="81"/>
      <c r="P74" s="264"/>
      <c r="Q74" s="264"/>
      <c r="R74" s="264"/>
      <c r="S74" s="264"/>
      <c r="T74" s="264"/>
      <c r="U74" s="262"/>
      <c r="V74" s="264"/>
      <c r="W74" s="264"/>
      <c r="X74" s="264"/>
      <c r="Y74" s="262"/>
    </row>
    <row r="75" spans="1:25" ht="73.5" customHeight="1">
      <c r="A75" s="445"/>
      <c r="B75" s="448"/>
      <c r="C75" s="445"/>
      <c r="D75" s="445"/>
      <c r="E75" s="250" t="s">
        <v>178</v>
      </c>
      <c r="F75" s="445"/>
      <c r="G75" s="425"/>
      <c r="H75" s="451"/>
      <c r="I75" s="451"/>
      <c r="J75" s="423"/>
      <c r="K75" s="423"/>
      <c r="L75" s="440"/>
      <c r="M75" s="440"/>
      <c r="N75" s="485"/>
      <c r="O75" s="81"/>
      <c r="P75" s="264"/>
      <c r="Q75" s="264"/>
      <c r="R75" s="264"/>
      <c r="S75" s="264"/>
      <c r="T75" s="264"/>
      <c r="U75" s="264"/>
      <c r="V75" s="264"/>
      <c r="W75" s="264"/>
      <c r="X75" s="264"/>
      <c r="Y75" s="81"/>
    </row>
    <row r="76" spans="1:25" ht="77.25" customHeight="1">
      <c r="A76" s="445"/>
      <c r="B76" s="448"/>
      <c r="C76" s="445"/>
      <c r="D76" s="445"/>
      <c r="E76" s="250" t="s">
        <v>886</v>
      </c>
      <c r="F76" s="445"/>
      <c r="G76" s="425"/>
      <c r="H76" s="451"/>
      <c r="I76" s="451"/>
      <c r="J76" s="423"/>
      <c r="K76" s="423"/>
      <c r="L76" s="440"/>
      <c r="M76" s="440"/>
      <c r="N76" s="485"/>
      <c r="O76" s="81"/>
      <c r="P76" s="264"/>
      <c r="Q76" s="264"/>
      <c r="R76" s="264"/>
      <c r="S76" s="264"/>
      <c r="T76" s="264"/>
      <c r="U76" s="264"/>
      <c r="V76" s="264"/>
      <c r="W76" s="264"/>
      <c r="X76" s="264"/>
      <c r="Y76" s="81"/>
    </row>
    <row r="77" spans="1:25" ht="72" customHeight="1">
      <c r="A77" s="446"/>
      <c r="B77" s="449"/>
      <c r="C77" s="446"/>
      <c r="D77" s="446"/>
      <c r="E77" s="250" t="s">
        <v>887</v>
      </c>
      <c r="F77" s="446"/>
      <c r="G77" s="442"/>
      <c r="H77" s="452"/>
      <c r="I77" s="452"/>
      <c r="J77" s="435"/>
      <c r="K77" s="435"/>
      <c r="L77" s="441"/>
      <c r="M77" s="441"/>
      <c r="N77" s="486"/>
      <c r="O77" s="81"/>
      <c r="P77" s="264"/>
      <c r="Q77" s="264"/>
      <c r="R77" s="264"/>
      <c r="S77" s="264"/>
      <c r="T77" s="264"/>
      <c r="U77" s="264"/>
      <c r="V77" s="264"/>
      <c r="W77" s="264"/>
      <c r="X77" s="264"/>
      <c r="Y77" s="81"/>
    </row>
    <row r="78" spans="1:25" ht="72" customHeight="1">
      <c r="A78" s="475" t="s">
        <v>48</v>
      </c>
      <c r="B78" s="476" t="s">
        <v>245</v>
      </c>
      <c r="C78" s="475" t="s">
        <v>391</v>
      </c>
      <c r="D78" s="475" t="s">
        <v>60</v>
      </c>
      <c r="E78" s="253" t="s">
        <v>63</v>
      </c>
      <c r="F78" s="475" t="s">
        <v>61</v>
      </c>
      <c r="G78" s="475" t="s">
        <v>884</v>
      </c>
      <c r="H78" s="453">
        <v>44928</v>
      </c>
      <c r="I78" s="453">
        <v>45291</v>
      </c>
      <c r="J78" s="475" t="s">
        <v>177</v>
      </c>
      <c r="K78" s="483" t="s">
        <v>130</v>
      </c>
      <c r="L78" s="477">
        <v>1300000000</v>
      </c>
      <c r="M78" s="478" t="s">
        <v>1262</v>
      </c>
      <c r="N78" s="487"/>
      <c r="O78" s="81"/>
      <c r="P78" s="81"/>
      <c r="Q78" s="81"/>
      <c r="R78" s="81"/>
      <c r="S78" s="81"/>
      <c r="T78" s="264"/>
      <c r="U78" s="264"/>
      <c r="V78" s="81"/>
      <c r="W78" s="81"/>
      <c r="X78" s="81"/>
      <c r="Y78" s="81"/>
    </row>
    <row r="79" spans="1:25" ht="64.5" customHeight="1">
      <c r="A79" s="475"/>
      <c r="B79" s="476"/>
      <c r="C79" s="475"/>
      <c r="D79" s="475"/>
      <c r="E79" s="253" t="s">
        <v>62</v>
      </c>
      <c r="F79" s="475"/>
      <c r="G79" s="475"/>
      <c r="H79" s="453"/>
      <c r="I79" s="453"/>
      <c r="J79" s="475"/>
      <c r="K79" s="483"/>
      <c r="L79" s="477"/>
      <c r="M79" s="479"/>
      <c r="N79" s="487"/>
      <c r="O79" s="81"/>
      <c r="P79" s="81"/>
      <c r="Q79" s="81"/>
      <c r="R79" s="81"/>
      <c r="S79" s="81"/>
      <c r="T79" s="264"/>
      <c r="U79" s="264"/>
      <c r="V79" s="81"/>
      <c r="W79" s="81"/>
      <c r="X79" s="81"/>
      <c r="Y79" s="81"/>
    </row>
    <row r="80" spans="1:25" ht="13.5" customHeight="1">
      <c r="K80" s="428" t="s">
        <v>437</v>
      </c>
      <c r="L80" s="268">
        <f>SUM(L16:L79)</f>
        <v>11100000000</v>
      </c>
    </row>
    <row r="81" spans="1:14" ht="13.5" customHeight="1" thickBot="1">
      <c r="A81" s="430" t="s">
        <v>439</v>
      </c>
      <c r="B81" s="430"/>
      <c r="C81" s="430"/>
      <c r="D81" s="430"/>
      <c r="E81" s="430"/>
      <c r="F81" s="430"/>
      <c r="K81" s="429"/>
      <c r="L81" s="266"/>
    </row>
    <row r="82" spans="1:14">
      <c r="A82" s="430"/>
      <c r="B82" s="430"/>
      <c r="C82" s="430"/>
      <c r="D82" s="430"/>
      <c r="E82" s="430"/>
      <c r="F82" s="430"/>
      <c r="N82" s="267"/>
    </row>
    <row r="83" spans="1:14">
      <c r="A83" s="430"/>
      <c r="B83" s="430"/>
      <c r="C83" s="430"/>
      <c r="D83" s="430"/>
      <c r="E83" s="430"/>
      <c r="F83" s="430"/>
    </row>
    <row r="84" spans="1:14">
      <c r="A84" s="430"/>
      <c r="B84" s="430"/>
      <c r="C84" s="430"/>
      <c r="D84" s="430"/>
      <c r="E84" s="430"/>
      <c r="F84" s="430"/>
    </row>
    <row r="85" spans="1:14">
      <c r="A85" s="430"/>
      <c r="B85" s="430"/>
      <c r="C85" s="430"/>
      <c r="D85" s="430"/>
      <c r="E85" s="430"/>
      <c r="F85" s="430"/>
    </row>
    <row r="86" spans="1:14">
      <c r="A86" s="430"/>
      <c r="B86" s="430"/>
      <c r="C86" s="430"/>
      <c r="D86" s="430"/>
      <c r="E86" s="430"/>
      <c r="F86" s="430"/>
    </row>
    <row r="87" spans="1:14">
      <c r="A87" s="430"/>
      <c r="B87" s="430"/>
      <c r="C87" s="430"/>
      <c r="D87" s="430"/>
      <c r="E87" s="430"/>
      <c r="F87" s="430"/>
    </row>
    <row r="88" spans="1:14">
      <c r="A88" s="430"/>
      <c r="B88" s="430"/>
      <c r="C88" s="430"/>
      <c r="D88" s="430"/>
      <c r="E88" s="430"/>
      <c r="F88" s="430"/>
    </row>
  </sheetData>
  <autoFilter ref="A14:Y8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dataConsolidate/>
  <mergeCells count="211">
    <mergeCell ref="N54:N57"/>
    <mergeCell ref="N58:N60"/>
    <mergeCell ref="N16:N22"/>
    <mergeCell ref="N23:N27"/>
    <mergeCell ref="N28:N33"/>
    <mergeCell ref="N34:N38"/>
    <mergeCell ref="N39:N41"/>
    <mergeCell ref="N44:N49"/>
    <mergeCell ref="N50:N53"/>
    <mergeCell ref="M16:M22"/>
    <mergeCell ref="M23:M27"/>
    <mergeCell ref="M28:M33"/>
    <mergeCell ref="M34:M38"/>
    <mergeCell ref="M39:M41"/>
    <mergeCell ref="M42:M43"/>
    <mergeCell ref="M50:M53"/>
    <mergeCell ref="M54:M57"/>
    <mergeCell ref="M58:M60"/>
    <mergeCell ref="K50:K53"/>
    <mergeCell ref="M44:M49"/>
    <mergeCell ref="L78:L79"/>
    <mergeCell ref="M61:M66"/>
    <mergeCell ref="M67:M73"/>
    <mergeCell ref="M74:M77"/>
    <mergeCell ref="M78:M79"/>
    <mergeCell ref="N61:N66"/>
    <mergeCell ref="D58:D60"/>
    <mergeCell ref="J50:J53"/>
    <mergeCell ref="D50:D53"/>
    <mergeCell ref="F50:F53"/>
    <mergeCell ref="K78:K79"/>
    <mergeCell ref="G78:G79"/>
    <mergeCell ref="H78:H79"/>
    <mergeCell ref="I78:I79"/>
    <mergeCell ref="I54:I57"/>
    <mergeCell ref="J54:J57"/>
    <mergeCell ref="D54:D57"/>
    <mergeCell ref="F54:F57"/>
    <mergeCell ref="H54:H57"/>
    <mergeCell ref="N67:N73"/>
    <mergeCell ref="N74:N77"/>
    <mergeCell ref="N78:N79"/>
    <mergeCell ref="J78:J79"/>
    <mergeCell ref="K74:K77"/>
    <mergeCell ref="C78:C79"/>
    <mergeCell ref="I58:I60"/>
    <mergeCell ref="J58:J60"/>
    <mergeCell ref="F67:F73"/>
    <mergeCell ref="F58:F60"/>
    <mergeCell ref="A61:A66"/>
    <mergeCell ref="B61:B66"/>
    <mergeCell ref="D61:D66"/>
    <mergeCell ref="H58:H60"/>
    <mergeCell ref="A78:A79"/>
    <mergeCell ref="B78:B79"/>
    <mergeCell ref="D78:D79"/>
    <mergeCell ref="F78:F79"/>
    <mergeCell ref="F61:F66"/>
    <mergeCell ref="I74:I77"/>
    <mergeCell ref="J74:J77"/>
    <mergeCell ref="G58:G60"/>
    <mergeCell ref="K61:K66"/>
    <mergeCell ref="K67:K73"/>
    <mergeCell ref="C58:C60"/>
    <mergeCell ref="C61:C66"/>
    <mergeCell ref="C67:C73"/>
    <mergeCell ref="N14:N15"/>
    <mergeCell ref="A14:A15"/>
    <mergeCell ref="B14:B15"/>
    <mergeCell ref="C14:C15"/>
    <mergeCell ref="D14:D15"/>
    <mergeCell ref="A44:A49"/>
    <mergeCell ref="B44:B49"/>
    <mergeCell ref="D44:D49"/>
    <mergeCell ref="A28:A33"/>
    <mergeCell ref="B28:B33"/>
    <mergeCell ref="D28:D33"/>
    <mergeCell ref="C28:C33"/>
    <mergeCell ref="C39:C41"/>
    <mergeCell ref="C44:C49"/>
    <mergeCell ref="B39:B41"/>
    <mergeCell ref="A16:A22"/>
    <mergeCell ref="B16:B22"/>
    <mergeCell ref="D16:D22"/>
    <mergeCell ref="A42:A43"/>
    <mergeCell ref="A34:A38"/>
    <mergeCell ref="B34:B38"/>
    <mergeCell ref="C34:C38"/>
    <mergeCell ref="D34:D38"/>
    <mergeCell ref="N42:N43"/>
    <mergeCell ref="H14:H15"/>
    <mergeCell ref="I14:I15"/>
    <mergeCell ref="M14:M15"/>
    <mergeCell ref="E14:E15"/>
    <mergeCell ref="F14:F15"/>
    <mergeCell ref="G14:G15"/>
    <mergeCell ref="J14:J15"/>
    <mergeCell ref="K14:K15"/>
    <mergeCell ref="L14:L15"/>
    <mergeCell ref="G28:G33"/>
    <mergeCell ref="L44:L49"/>
    <mergeCell ref="F34:F38"/>
    <mergeCell ref="F16:F22"/>
    <mergeCell ref="A23:A27"/>
    <mergeCell ref="B23:B27"/>
    <mergeCell ref="D23:D27"/>
    <mergeCell ref="F23:F27"/>
    <mergeCell ref="C16:C22"/>
    <mergeCell ref="C23:C27"/>
    <mergeCell ref="H28:H33"/>
    <mergeCell ref="I28:I33"/>
    <mergeCell ref="K23:K27"/>
    <mergeCell ref="L23:L27"/>
    <mergeCell ref="G16:G22"/>
    <mergeCell ref="H16:H22"/>
    <mergeCell ref="I16:I22"/>
    <mergeCell ref="J16:J22"/>
    <mergeCell ref="K16:K22"/>
    <mergeCell ref="G23:G27"/>
    <mergeCell ref="H23:H27"/>
    <mergeCell ref="I23:I27"/>
    <mergeCell ref="J23:J27"/>
    <mergeCell ref="J28:J33"/>
    <mergeCell ref="K28:K33"/>
    <mergeCell ref="L28:L33"/>
    <mergeCell ref="I44:I49"/>
    <mergeCell ref="J44:J49"/>
    <mergeCell ref="K44:K49"/>
    <mergeCell ref="F44:F49"/>
    <mergeCell ref="J42:J43"/>
    <mergeCell ref="K42:K43"/>
    <mergeCell ref="L42:L43"/>
    <mergeCell ref="H34:H38"/>
    <mergeCell ref="I34:I38"/>
    <mergeCell ref="J34:J38"/>
    <mergeCell ref="K34:K38"/>
    <mergeCell ref="L34:L38"/>
    <mergeCell ref="H39:H41"/>
    <mergeCell ref="I39:I41"/>
    <mergeCell ref="J39:J41"/>
    <mergeCell ref="K39:K41"/>
    <mergeCell ref="L39:L41"/>
    <mergeCell ref="F28:F33"/>
    <mergeCell ref="G44:G49"/>
    <mergeCell ref="H44:H49"/>
    <mergeCell ref="G34:G38"/>
    <mergeCell ref="G39:G41"/>
    <mergeCell ref="H74:H77"/>
    <mergeCell ref="A50:A53"/>
    <mergeCell ref="B50:B53"/>
    <mergeCell ref="G42:G43"/>
    <mergeCell ref="H42:H43"/>
    <mergeCell ref="I42:I43"/>
    <mergeCell ref="C50:C53"/>
    <mergeCell ref="G50:G53"/>
    <mergeCell ref="H50:H53"/>
    <mergeCell ref="I50:I53"/>
    <mergeCell ref="A67:A73"/>
    <mergeCell ref="B67:B73"/>
    <mergeCell ref="D67:D73"/>
    <mergeCell ref="C54:C57"/>
    <mergeCell ref="C74:C77"/>
    <mergeCell ref="A54:A57"/>
    <mergeCell ref="L74:L77"/>
    <mergeCell ref="A39:A41"/>
    <mergeCell ref="D39:D41"/>
    <mergeCell ref="B42:B43"/>
    <mergeCell ref="C42:C43"/>
    <mergeCell ref="D42:D43"/>
    <mergeCell ref="F39:F41"/>
    <mergeCell ref="F42:F43"/>
    <mergeCell ref="K58:K60"/>
    <mergeCell ref="A74:A77"/>
    <mergeCell ref="B74:B77"/>
    <mergeCell ref="D74:D77"/>
    <mergeCell ref="F74:F77"/>
    <mergeCell ref="B54:B57"/>
    <mergeCell ref="H67:H73"/>
    <mergeCell ref="I67:I73"/>
    <mergeCell ref="J67:J73"/>
    <mergeCell ref="G61:G66"/>
    <mergeCell ref="H61:H66"/>
    <mergeCell ref="I61:I66"/>
    <mergeCell ref="J61:J66"/>
    <mergeCell ref="G67:G73"/>
    <mergeCell ref="G54:G57"/>
    <mergeCell ref="G74:G77"/>
    <mergeCell ref="K54:K57"/>
    <mergeCell ref="A58:A60"/>
    <mergeCell ref="B58:B60"/>
    <mergeCell ref="K80:K81"/>
    <mergeCell ref="A81:F88"/>
    <mergeCell ref="D2:G12"/>
    <mergeCell ref="O14:Y14"/>
    <mergeCell ref="T42:T43"/>
    <mergeCell ref="U42:U43"/>
    <mergeCell ref="V42:V43"/>
    <mergeCell ref="W42:W43"/>
    <mergeCell ref="X42:X43"/>
    <mergeCell ref="Q42:Q43"/>
    <mergeCell ref="R42:R43"/>
    <mergeCell ref="S42:S43"/>
    <mergeCell ref="L16:L22"/>
    <mergeCell ref="O42:O43"/>
    <mergeCell ref="P42:P43"/>
    <mergeCell ref="L50:L53"/>
    <mergeCell ref="Y42:Y43"/>
    <mergeCell ref="L54:L57"/>
    <mergeCell ref="L58:L60"/>
    <mergeCell ref="L61:L66"/>
    <mergeCell ref="L67:L73"/>
  </mergeCells>
  <dataValidations xWindow="1687" yWindow="563" count="19">
    <dataValidation allowBlank="1" showInputMessage="1" showErrorMessage="1" prompt="Corresponde al monto aprobado en el presupuesto para la ejecución del proyecto. Incluya la apropiación vigente por tarea." sqref="L16:M16 L54:M54 L58:M58 L61:M61 L67:M67 L74:M74 L78"/>
    <dataValidation allowBlank="1" showInputMessage="1" showErrorMessage="1" prompt="Indique la actividad del objetivo específico por la cual esta financiada la tarea del Plan de Acción" sqref="K16 N16"/>
    <dataValidation allowBlank="1" showInputMessage="1" showErrorMessage="1" prompt="2.Plan Anual de Adquisiciones" sqref="O23 P44:P53 P16:P25 P27 P29:P38 P55:P79"/>
    <dataValidation allowBlank="1" showInputMessage="1" showErrorMessage="1" prompt="1.Plan Institucional de Archivos de la Entidad – PINAR" sqref="P39:X39 O27:O39 O16:O22 U29 O24:O25 P28:Y28 O42:X42 O50:O79"/>
    <dataValidation allowBlank="1" showInputMessage="1" showErrorMessage="1" prompt="6.Plan Institucional de Capacitación" sqref="T31 R73:R79 R16:R25 R27 R29:R38 R44:R70"/>
    <dataValidation allowBlank="1" showInputMessage="1" showErrorMessage="1" prompt="10.Plan Estratégico de Tecnologías de la Información y las Comunicaciones – PETI" sqref="V68:V79 V16:V27 V29:V38 V44:V60"/>
    <dataValidation allowBlank="1" showInputMessage="1" showErrorMessage="1" prompt="9.Plan Anticorrupción y de Atención al Ciudadano" sqref="O44:O49 P54 U68:U77 R71:S71 T67:V67 U61:X66 Q68:Q71 U35:U38 Y36:Y38 Y41 Y74 T16 U31:U33 T78:U79 U16:U27 U44:U60"/>
    <dataValidation allowBlank="1" showInputMessage="1" showErrorMessage="1" promptTitle="Fecha Final" prompt="Corresponde la fecha en la cual se prevé termine la tarea dentro del Plan de Acción y se obtenga el producto o entregable establecido." sqref="I23 I16"/>
    <dataValidation allowBlank="1" showInputMessage="1" showErrorMessage="1" promptTitle="Fecha Inicial" prompt="Corresponde la fecha en la cual se prevé comience la tarea dentro del Plan de Acción" sqref="H23 H16"/>
    <dataValidation allowBlank="1" showInputMessage="1" showErrorMessage="1" promptTitle="Nombre de la Tarea" prompt="Son los pasos o actividades a ejecutar en el plan de acción y que se pueden medir en tiempo de ejecución, producto entregable y presupuesto." sqref="E39 E58 E60:E61 E63:E66 E41 E78"/>
    <dataValidation allowBlank="1" showInputMessage="1" showErrorMessage="1" promptTitle="Responsable de la Categoría" prompt="Indique el nombre del responsable de aprobación de la categoría, dadas sus funciones. _x000a_Solo se puede asignar un aprobador por categoría." sqref="F67:K67 F58:K58 F74:K74 F23:G23 F50:N50 F54:K54 F61:K61 F78:K78 F16 F44 N58 F28:N28 F39:N39 H42"/>
    <dataValidation allowBlank="1" showInputMessage="1" showErrorMessage="1" promptTitle="Categoría" prompt="En caso de ser necesario indique, el nombre de la etapa, categoría o fase, estas corresponden al agrupamiento de tareas, de las cuales esta compuesta el Plan de Acción. " sqref="D58 D74 D61 D54 D67 D39 D16 D23 D28 D44 D50 D78 N54"/>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44:N44"/>
    <dataValidation allowBlank="1" showInputMessage="1" showErrorMessage="1" promptTitle="Colaboradores" prompt="Indique la persona que apoya o entrega insumos para el cumplimiento de la tarea." sqref="G16"/>
    <dataValidation allowBlank="1" showInputMessage="1" showErrorMessage="1" prompt="8.Plan de Trabajo Anual en Seguridad y Salud en el Trabajo " sqref="T68:T77 T17:T27 T29:T30 T32:T38 U30 U34 T44:T66"/>
    <dataValidation allowBlank="1" showInputMessage="1" showErrorMessage="1" prompt="11.Plan de Tratamiento de Riesgos de Seguridad y Privacidad de la Información" sqref="W67:W79 W16:W27 W29:W38 W44:W60"/>
    <dataValidation allowBlank="1" showInputMessage="1" showErrorMessage="1" prompt="5.Plan Estratégico de Talento Humano" sqref="Q72:Q79 Q16:Q25 Q27 Q29:Q38 Q44:Q67"/>
    <dataValidation allowBlank="1" showInputMessage="1" showErrorMessage="1" prompt="7.Plan de Incentivos Institucionales" sqref="S72:S79 O26:R26 S16:S27 S29:S38 R72 S44:S70"/>
    <dataValidation allowBlank="1" showInputMessage="1" showErrorMessage="1" prompt="12.Plan de Seguridad y Privacidad de la Información " sqref="X67:X79 X16:X27 X29:X38 X44:X60"/>
  </dataValidations>
  <pageMargins left="0.35433070866141736" right="0.55118110236220474" top="0.74803149606299213" bottom="0.74803149606299213" header="0.31496062992125984" footer="0.31496062992125984"/>
  <pageSetup scale="12" orientation="landscape" r:id="rId1"/>
  <drawing r:id="rId2"/>
  <legacyDrawing r:id="rId3"/>
  <extLst>
    <ext xmlns:x14="http://schemas.microsoft.com/office/spreadsheetml/2009/9/main" uri="{CCE6A557-97BC-4b89-ADB6-D9C93CAAB3DF}">
      <x14:dataValidations xmlns:xm="http://schemas.microsoft.com/office/excel/2006/main" xWindow="1687" yWindow="563" count="1">
        <x14:dataValidation type="list" allowBlank="1" showInputMessage="1" showErrorMessage="1">
          <x14:formula1>
            <xm:f>'U:\OAP\Plan_Estrategica\Nuevo Esquema Repositorio Planeación\1) Planes Estratégicos Institucionales\5.15) Planes institucionales (PEI - PAA)\PEI 2019-2022\[Consolidado PEI - PA.xlsx]Hoja1'!#REF!</xm:f>
          </x14:formula1>
          <xm:sqref>C54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7"/>
  </sheetPr>
  <dimension ref="B2:P67"/>
  <sheetViews>
    <sheetView showGridLines="0" view="pageBreakPreview" zoomScale="80" zoomScaleNormal="80" zoomScaleSheetLayoutView="80" workbookViewId="0">
      <selection activeCell="O13" sqref="O13"/>
    </sheetView>
  </sheetViews>
  <sheetFormatPr baseColWidth="10" defaultColWidth="11.42578125" defaultRowHeight="13.5"/>
  <cols>
    <col min="1" max="1" width="1.42578125" style="6" customWidth="1"/>
    <col min="2" max="2" width="41.28515625" style="6" customWidth="1"/>
    <col min="3" max="3" width="64.42578125" style="6" customWidth="1"/>
    <col min="4" max="4" width="16.5703125" style="8" customWidth="1"/>
    <col min="5" max="5" width="17" style="8" customWidth="1"/>
    <col min="6" max="6" width="21.140625" style="8" customWidth="1"/>
    <col min="7" max="7" width="29.140625" style="6" customWidth="1"/>
    <col min="8" max="8" width="23" style="6" customWidth="1"/>
    <col min="9" max="16373" width="11.42578125" style="6"/>
    <col min="16374" max="16384" width="9.7109375" style="6" customWidth="1"/>
  </cols>
  <sheetData>
    <row r="2" spans="2:8" ht="15" customHeight="1">
      <c r="B2" s="13"/>
      <c r="C2" s="493" t="s">
        <v>3</v>
      </c>
      <c r="D2" s="493"/>
      <c r="E2" s="493"/>
      <c r="F2" s="493"/>
      <c r="G2" s="493"/>
      <c r="H2" s="24"/>
    </row>
    <row r="3" spans="2:8" ht="13.5" customHeight="1">
      <c r="B3" s="13"/>
      <c r="C3" s="493"/>
      <c r="D3" s="493"/>
      <c r="E3" s="493"/>
      <c r="F3" s="493"/>
      <c r="G3" s="493"/>
      <c r="H3" s="24"/>
    </row>
    <row r="4" spans="2:8" ht="13.5" customHeight="1">
      <c r="B4" s="13"/>
      <c r="C4" s="493"/>
      <c r="D4" s="493"/>
      <c r="E4" s="493"/>
      <c r="F4" s="493"/>
      <c r="G4" s="493"/>
      <c r="H4" s="24"/>
    </row>
    <row r="5" spans="2:8" ht="13.5" customHeight="1">
      <c r="B5" s="13"/>
      <c r="C5" s="493"/>
      <c r="D5" s="493"/>
      <c r="E5" s="493"/>
      <c r="F5" s="493"/>
      <c r="G5" s="493"/>
      <c r="H5" s="24"/>
    </row>
    <row r="6" spans="2:8" ht="13.5" customHeight="1">
      <c r="B6" s="13"/>
      <c r="C6" s="493"/>
      <c r="D6" s="493"/>
      <c r="E6" s="493"/>
      <c r="F6" s="493"/>
      <c r="G6" s="493"/>
      <c r="H6" s="24"/>
    </row>
    <row r="7" spans="2:8" ht="13.5" customHeight="1">
      <c r="B7" s="13"/>
      <c r="C7" s="493"/>
      <c r="D7" s="493"/>
      <c r="E7" s="493"/>
      <c r="F7" s="493"/>
      <c r="G7" s="493"/>
      <c r="H7" s="24"/>
    </row>
    <row r="8" spans="2:8" ht="13.5" customHeight="1">
      <c r="B8" s="13"/>
      <c r="C8" s="493"/>
      <c r="D8" s="493"/>
      <c r="E8" s="493"/>
      <c r="F8" s="493"/>
      <c r="G8" s="493"/>
      <c r="H8" s="24"/>
    </row>
    <row r="9" spans="2:8" ht="13.5" customHeight="1">
      <c r="B9" s="13"/>
      <c r="C9" s="493"/>
      <c r="D9" s="493"/>
      <c r="E9" s="493"/>
      <c r="F9" s="493"/>
      <c r="G9" s="493"/>
      <c r="H9" s="24"/>
    </row>
    <row r="10" spans="2:8" ht="13.5" customHeight="1">
      <c r="B10" s="13"/>
      <c r="C10" s="493"/>
      <c r="D10" s="493"/>
      <c r="E10" s="493"/>
      <c r="F10" s="493"/>
      <c r="G10" s="493"/>
      <c r="H10" s="24"/>
    </row>
    <row r="11" spans="2:8" s="4" customFormat="1" ht="18.75" customHeight="1">
      <c r="B11" s="13"/>
      <c r="C11" s="493"/>
      <c r="D11" s="493"/>
      <c r="E11" s="493"/>
      <c r="F11" s="493"/>
      <c r="G11" s="493"/>
      <c r="H11" s="24"/>
    </row>
    <row r="12" spans="2:8" s="4" customFormat="1" ht="25.5" customHeight="1">
      <c r="B12" s="13"/>
      <c r="C12" s="493"/>
      <c r="D12" s="493"/>
      <c r="E12" s="493"/>
      <c r="F12" s="493"/>
      <c r="G12" s="493"/>
      <c r="H12" s="24"/>
    </row>
    <row r="13" spans="2:8" s="4" customFormat="1" ht="14.25" customHeight="1">
      <c r="B13" s="13"/>
      <c r="C13" s="24"/>
      <c r="D13" s="24"/>
      <c r="E13" s="24"/>
      <c r="F13" s="24"/>
      <c r="G13" s="24"/>
    </row>
    <row r="14" spans="2:8" s="4" customFormat="1" ht="14.25" customHeight="1">
      <c r="B14" s="12"/>
      <c r="C14" s="24"/>
      <c r="D14" s="24"/>
      <c r="E14" s="24"/>
      <c r="F14" s="24"/>
      <c r="G14" s="24"/>
    </row>
    <row r="15" spans="2:8" s="4" customFormat="1" ht="14.25" customHeight="1">
      <c r="B15" s="12"/>
      <c r="C15" s="18" t="s">
        <v>5</v>
      </c>
      <c r="D15" s="18"/>
      <c r="E15" s="25"/>
      <c r="F15" s="46"/>
      <c r="G15" s="19"/>
    </row>
    <row r="16" spans="2:8" s="4" customFormat="1" ht="5.25" customHeight="1">
      <c r="B16" s="10"/>
      <c r="C16" s="10"/>
      <c r="D16" s="2"/>
      <c r="E16" s="2"/>
      <c r="F16" s="2"/>
      <c r="G16" s="11"/>
    </row>
    <row r="17" spans="2:8" ht="48" customHeight="1">
      <c r="B17" s="37" t="s">
        <v>9</v>
      </c>
      <c r="C17" s="37" t="s">
        <v>65</v>
      </c>
      <c r="D17" s="47" t="s">
        <v>0</v>
      </c>
      <c r="E17" s="47" t="s">
        <v>1</v>
      </c>
      <c r="F17" s="47" t="s">
        <v>127</v>
      </c>
      <c r="G17" s="37" t="s">
        <v>8</v>
      </c>
      <c r="H17" s="37" t="s">
        <v>2</v>
      </c>
    </row>
    <row r="18" spans="2:8" s="7" customFormat="1" ht="102.75" customHeight="1">
      <c r="B18" s="62" t="s">
        <v>126</v>
      </c>
      <c r="C18" s="62" t="s">
        <v>269</v>
      </c>
      <c r="D18" s="75">
        <v>44581</v>
      </c>
      <c r="E18" s="75">
        <v>45260</v>
      </c>
      <c r="F18" s="88" t="s">
        <v>270</v>
      </c>
      <c r="G18" s="239" t="s">
        <v>1236</v>
      </c>
      <c r="H18" s="239" t="s">
        <v>1237</v>
      </c>
    </row>
    <row r="19" spans="2:8" ht="148.5">
      <c r="B19" s="241" t="s">
        <v>1238</v>
      </c>
      <c r="C19" s="62" t="s">
        <v>1239</v>
      </c>
      <c r="D19" s="75">
        <v>44956</v>
      </c>
      <c r="E19" s="75">
        <v>45107</v>
      </c>
      <c r="F19" s="88" t="s">
        <v>270</v>
      </c>
      <c r="G19" s="239" t="s">
        <v>1236</v>
      </c>
      <c r="H19" s="239" t="s">
        <v>1237</v>
      </c>
    </row>
    <row r="20" spans="2:8" ht="82.5">
      <c r="B20" s="241" t="s">
        <v>1240</v>
      </c>
      <c r="C20" s="62" t="s">
        <v>1241</v>
      </c>
      <c r="D20" s="75">
        <v>45107</v>
      </c>
      <c r="E20" s="75">
        <v>45289</v>
      </c>
      <c r="F20" s="88" t="s">
        <v>270</v>
      </c>
      <c r="G20" s="239" t="s">
        <v>1236</v>
      </c>
      <c r="H20" s="239" t="s">
        <v>1237</v>
      </c>
    </row>
    <row r="66" spans="15:16">
      <c r="P66" s="6" t="s">
        <v>442</v>
      </c>
    </row>
    <row r="67" spans="15:16" ht="54">
      <c r="O67" s="6" t="s">
        <v>1379</v>
      </c>
      <c r="P67" s="6" t="s">
        <v>1380</v>
      </c>
    </row>
  </sheetData>
  <mergeCells count="1">
    <mergeCell ref="C2:G12"/>
  </mergeCells>
  <pageMargins left="0.70866141732283472" right="0.70866141732283472" top="0.74803149606299213" bottom="0.74803149606299213" header="0.31496062992125984" footer="0.31496062992125984"/>
  <pageSetup scale="5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CBF3FD"/>
  </sheetPr>
  <dimension ref="B2:P67"/>
  <sheetViews>
    <sheetView showGridLines="0" view="pageBreakPreview" zoomScale="60" zoomScaleNormal="80" workbookViewId="0">
      <selection activeCell="M19" sqref="M19"/>
    </sheetView>
  </sheetViews>
  <sheetFormatPr baseColWidth="10" defaultColWidth="11.42578125" defaultRowHeight="13.5"/>
  <cols>
    <col min="1" max="1" width="1.42578125" style="6" customWidth="1"/>
    <col min="2" max="2" width="29.85546875" style="6" customWidth="1"/>
    <col min="3" max="3" width="41.28515625" style="9" customWidth="1"/>
    <col min="4" max="4" width="15.140625" style="9" customWidth="1"/>
    <col min="5" max="5" width="55.140625" style="9" customWidth="1"/>
    <col min="6" max="6" width="9.42578125" style="8" customWidth="1"/>
    <col min="7" max="7" width="4.85546875" style="8" hidden="1" customWidth="1"/>
    <col min="8" max="8" width="16.7109375" style="6" hidden="1" customWidth="1"/>
    <col min="9" max="9" width="36.85546875" style="6" hidden="1" customWidth="1"/>
    <col min="10" max="10" width="18.28515625" style="6" hidden="1" customWidth="1"/>
    <col min="11" max="11" width="29.5703125" style="6" hidden="1" customWidth="1"/>
    <col min="12" max="12" width="1.42578125" style="6" customWidth="1"/>
    <col min="13" max="16384" width="11.42578125" style="6"/>
  </cols>
  <sheetData>
    <row r="2" spans="2:11" ht="15" customHeight="1">
      <c r="B2" s="13"/>
      <c r="D2" s="24"/>
      <c r="E2" s="24"/>
      <c r="F2" s="24"/>
      <c r="G2" s="24"/>
      <c r="H2" s="24"/>
      <c r="I2" s="24"/>
      <c r="J2" s="24"/>
      <c r="K2" s="24"/>
    </row>
    <row r="3" spans="2:11" ht="13.5" customHeight="1">
      <c r="B3" s="13"/>
      <c r="C3" s="24"/>
      <c r="D3" s="24"/>
      <c r="E3" s="24"/>
      <c r="F3" s="24"/>
      <c r="G3" s="24"/>
      <c r="H3" s="24"/>
      <c r="I3" s="24"/>
      <c r="J3" s="24"/>
      <c r="K3" s="24"/>
    </row>
    <row r="4" spans="2:11" ht="13.5" customHeight="1">
      <c r="B4" s="13"/>
      <c r="C4" s="493" t="s">
        <v>1284</v>
      </c>
      <c r="D4" s="493"/>
      <c r="E4" s="493"/>
      <c r="F4" s="493"/>
      <c r="G4" s="493"/>
      <c r="H4" s="493"/>
      <c r="I4" s="493"/>
      <c r="J4" s="24"/>
      <c r="K4" s="24"/>
    </row>
    <row r="5" spans="2:11" ht="13.5" customHeight="1">
      <c r="B5" s="13"/>
      <c r="C5" s="493"/>
      <c r="D5" s="493"/>
      <c r="E5" s="493"/>
      <c r="F5" s="493"/>
      <c r="G5" s="493"/>
      <c r="H5" s="493"/>
      <c r="I5" s="493"/>
      <c r="J5" s="24"/>
      <c r="K5" s="24"/>
    </row>
    <row r="6" spans="2:11" ht="13.5" customHeight="1">
      <c r="B6" s="13"/>
      <c r="C6" s="493"/>
      <c r="D6" s="493"/>
      <c r="E6" s="493"/>
      <c r="F6" s="493"/>
      <c r="G6" s="493"/>
      <c r="H6" s="493"/>
      <c r="I6" s="493"/>
      <c r="J6" s="24"/>
      <c r="K6" s="24"/>
    </row>
    <row r="7" spans="2:11" ht="13.5" customHeight="1">
      <c r="B7" s="13"/>
      <c r="C7" s="493"/>
      <c r="D7" s="493"/>
      <c r="E7" s="493"/>
      <c r="F7" s="493"/>
      <c r="G7" s="493"/>
      <c r="H7" s="493"/>
      <c r="I7" s="493"/>
      <c r="J7" s="24"/>
      <c r="K7" s="24"/>
    </row>
    <row r="8" spans="2:11" ht="13.5" customHeight="1">
      <c r="B8" s="13"/>
      <c r="C8" s="493"/>
      <c r="D8" s="493"/>
      <c r="E8" s="493"/>
      <c r="F8" s="493"/>
      <c r="G8" s="493"/>
      <c r="H8" s="493"/>
      <c r="I8" s="493"/>
      <c r="J8" s="24"/>
      <c r="K8" s="24"/>
    </row>
    <row r="9" spans="2:11" ht="13.5" customHeight="1">
      <c r="B9" s="13"/>
      <c r="C9" s="493"/>
      <c r="D9" s="493"/>
      <c r="E9" s="493"/>
      <c r="F9" s="493"/>
      <c r="G9" s="493"/>
      <c r="H9" s="493"/>
      <c r="I9" s="493"/>
      <c r="J9" s="24"/>
      <c r="K9" s="24"/>
    </row>
    <row r="10" spans="2:11" ht="13.5" customHeight="1">
      <c r="B10" s="13"/>
      <c r="C10" s="493"/>
      <c r="D10" s="493"/>
      <c r="E10" s="493"/>
      <c r="F10" s="493"/>
      <c r="G10" s="493"/>
      <c r="H10" s="493"/>
      <c r="I10" s="493"/>
      <c r="J10" s="24"/>
      <c r="K10" s="24"/>
    </row>
    <row r="11" spans="2:11" s="4" customFormat="1" ht="18.75" customHeight="1">
      <c r="B11" s="13"/>
      <c r="C11" s="493"/>
      <c r="D11" s="493"/>
      <c r="E11" s="493"/>
      <c r="F11" s="493"/>
      <c r="G11" s="493"/>
      <c r="H11" s="493"/>
      <c r="I11" s="493"/>
      <c r="J11" s="24"/>
      <c r="K11" s="24"/>
    </row>
    <row r="12" spans="2:11" s="4" customFormat="1" ht="25.5" customHeight="1">
      <c r="B12" s="13"/>
      <c r="C12" s="24"/>
      <c r="D12" s="24"/>
      <c r="E12" s="24"/>
      <c r="F12" s="24"/>
      <c r="G12" s="24"/>
      <c r="H12" s="24"/>
      <c r="I12" s="24"/>
      <c r="J12" s="24"/>
      <c r="K12" s="24"/>
    </row>
    <row r="13" spans="2:11" s="4" customFormat="1" ht="27" customHeight="1">
      <c r="B13" s="17"/>
      <c r="C13" s="16"/>
      <c r="D13" s="17"/>
      <c r="E13" s="16"/>
      <c r="F13" s="2"/>
      <c r="G13" s="2"/>
    </row>
    <row r="14" spans="2:11" s="4" customFormat="1" ht="27" customHeight="1">
      <c r="B14" s="23"/>
      <c r="C14" s="22"/>
      <c r="D14" s="23"/>
      <c r="E14" s="22"/>
      <c r="F14" s="2"/>
      <c r="G14" s="2"/>
    </row>
    <row r="15" spans="2:11" ht="41.45" customHeight="1">
      <c r="B15" s="399"/>
      <c r="C15" s="494" t="s">
        <v>5</v>
      </c>
      <c r="D15" s="494"/>
      <c r="E15" s="494"/>
      <c r="F15" s="494"/>
    </row>
    <row r="16" spans="2:11" ht="34.5">
      <c r="B16" s="399"/>
      <c r="C16" s="400"/>
      <c r="D16" s="400"/>
      <c r="E16" s="400"/>
      <c r="F16" s="401"/>
    </row>
    <row r="17" spans="2:6" ht="34.5">
      <c r="B17" s="399"/>
      <c r="C17" s="400"/>
      <c r="D17" s="400"/>
      <c r="E17" s="400"/>
      <c r="F17" s="401"/>
    </row>
    <row r="18" spans="2:6" ht="36">
      <c r="B18" s="399"/>
      <c r="C18" s="402" t="s">
        <v>66</v>
      </c>
      <c r="D18" s="400"/>
      <c r="E18" s="400"/>
      <c r="F18" s="401"/>
    </row>
    <row r="19" spans="2:6" ht="34.5">
      <c r="B19" s="399"/>
      <c r="C19" s="400"/>
      <c r="D19" s="400"/>
      <c r="E19" s="400"/>
      <c r="F19" s="401"/>
    </row>
    <row r="66" spans="15:16">
      <c r="P66" s="6" t="s">
        <v>442</v>
      </c>
    </row>
    <row r="67" spans="15:16" ht="54">
      <c r="O67" s="6" t="s">
        <v>1379</v>
      </c>
      <c r="P67" s="6" t="s">
        <v>1380</v>
      </c>
    </row>
  </sheetData>
  <mergeCells count="2">
    <mergeCell ref="C15:F15"/>
    <mergeCell ref="C4:I11"/>
  </mergeCells>
  <hyperlinks>
    <hyperlink ref="C18" r:id="rId1" tooltip="Este enlace redirecciona al sitio web Informes de Actividades"/>
  </hyperlinks>
  <pageMargins left="0.70866141732283472" right="0.70866141732283472" top="0.74803149606299213" bottom="0.74803149606299213" header="0.31496062992125984" footer="0.31496062992125984"/>
  <pageSetup scale="75"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tabColor theme="9" tint="0.79998168889431442"/>
  </sheetPr>
  <dimension ref="B2:K20"/>
  <sheetViews>
    <sheetView showGridLines="0" view="pageBreakPreview" zoomScale="60" zoomScaleNormal="80" workbookViewId="0">
      <selection activeCell="K18" sqref="K18"/>
    </sheetView>
  </sheetViews>
  <sheetFormatPr baseColWidth="10" defaultColWidth="11.42578125" defaultRowHeight="13.5"/>
  <cols>
    <col min="1" max="1" width="1.42578125" style="6" customWidth="1"/>
    <col min="2" max="2" width="38.140625" style="6" customWidth="1"/>
    <col min="3" max="3" width="36.7109375" style="9" customWidth="1"/>
    <col min="4" max="4" width="39.5703125" style="9" customWidth="1"/>
    <col min="5" max="5" width="26.28515625" style="9" customWidth="1"/>
    <col min="6" max="6" width="27.85546875" style="8" customWidth="1"/>
    <col min="7" max="7" width="25.7109375" style="8" customWidth="1"/>
    <col min="8" max="8" width="18" style="6" customWidth="1"/>
    <col min="9" max="9" width="25.7109375" style="6" customWidth="1"/>
    <col min="10" max="10" width="20.5703125" style="6" customWidth="1"/>
    <col min="11" max="11" width="27.140625" style="6" customWidth="1"/>
    <col min="12" max="12" width="20.5703125" style="6" customWidth="1"/>
    <col min="13" max="16384" width="11.42578125" style="6"/>
  </cols>
  <sheetData>
    <row r="2" spans="2:11" ht="15" customHeight="1">
      <c r="B2" s="13"/>
      <c r="F2" s="24"/>
      <c r="G2" s="24"/>
      <c r="H2" s="24"/>
      <c r="I2" s="24"/>
      <c r="J2" s="24"/>
      <c r="K2" s="24"/>
    </row>
    <row r="3" spans="2:11" ht="13.5" customHeight="1">
      <c r="B3" s="13"/>
      <c r="C3" s="24"/>
      <c r="D3" s="24"/>
      <c r="E3" s="24"/>
      <c r="F3" s="24"/>
      <c r="G3" s="24"/>
      <c r="H3" s="24"/>
      <c r="I3" s="24"/>
      <c r="J3" s="24"/>
      <c r="K3" s="24"/>
    </row>
    <row r="4" spans="2:11" ht="13.5" customHeight="1">
      <c r="B4" s="13"/>
      <c r="C4" s="493" t="s">
        <v>112</v>
      </c>
      <c r="D4" s="493"/>
      <c r="E4" s="493"/>
      <c r="F4" s="493"/>
      <c r="G4" s="493"/>
      <c r="H4" s="24"/>
      <c r="I4" s="24"/>
      <c r="J4" s="24"/>
      <c r="K4" s="24"/>
    </row>
    <row r="5" spans="2:11" ht="13.5" customHeight="1">
      <c r="B5" s="13"/>
      <c r="C5" s="493"/>
      <c r="D5" s="493"/>
      <c r="E5" s="493"/>
      <c r="F5" s="493"/>
      <c r="G5" s="493"/>
      <c r="H5" s="24"/>
      <c r="I5" s="24"/>
      <c r="J5" s="24"/>
      <c r="K5" s="24"/>
    </row>
    <row r="6" spans="2:11" ht="13.5" customHeight="1">
      <c r="B6" s="13"/>
      <c r="C6" s="493"/>
      <c r="D6" s="493"/>
      <c r="E6" s="493"/>
      <c r="F6" s="493"/>
      <c r="G6" s="493"/>
      <c r="H6" s="24"/>
      <c r="I6" s="24"/>
      <c r="J6" s="24"/>
      <c r="K6" s="24"/>
    </row>
    <row r="7" spans="2:11" ht="13.5" customHeight="1">
      <c r="B7" s="13"/>
      <c r="C7" s="493"/>
      <c r="D7" s="493"/>
      <c r="E7" s="493"/>
      <c r="F7" s="493"/>
      <c r="G7" s="493"/>
      <c r="H7" s="24"/>
      <c r="I7" s="24"/>
      <c r="J7" s="24"/>
      <c r="K7" s="24"/>
    </row>
    <row r="8" spans="2:11" ht="13.5" customHeight="1">
      <c r="B8" s="13"/>
      <c r="C8" s="493"/>
      <c r="D8" s="493"/>
      <c r="E8" s="493"/>
      <c r="F8" s="493"/>
      <c r="G8" s="493"/>
      <c r="H8" s="24"/>
      <c r="I8" s="24"/>
      <c r="J8" s="24"/>
      <c r="K8" s="24"/>
    </row>
    <row r="9" spans="2:11" ht="13.5" customHeight="1">
      <c r="B9" s="13"/>
      <c r="C9" s="493"/>
      <c r="D9" s="493"/>
      <c r="E9" s="493"/>
      <c r="F9" s="493"/>
      <c r="G9" s="493"/>
      <c r="H9" s="24"/>
      <c r="I9" s="24"/>
      <c r="J9" s="24"/>
      <c r="K9" s="24"/>
    </row>
    <row r="10" spans="2:11" ht="13.5" customHeight="1">
      <c r="B10" s="13"/>
      <c r="C10" s="24"/>
      <c r="D10" s="24"/>
      <c r="E10" s="24"/>
      <c r="F10" s="24"/>
      <c r="G10" s="24"/>
      <c r="H10" s="24"/>
      <c r="I10" s="24"/>
      <c r="J10" s="24"/>
      <c r="K10" s="24"/>
    </row>
    <row r="11" spans="2:11" s="4" customFormat="1" ht="18.75" customHeight="1">
      <c r="B11" s="13"/>
      <c r="C11" s="24"/>
      <c r="D11" s="24"/>
      <c r="E11" s="24"/>
      <c r="F11" s="24"/>
      <c r="G11" s="24"/>
      <c r="H11" s="24"/>
      <c r="I11" s="24"/>
      <c r="J11" s="24"/>
      <c r="K11" s="24"/>
    </row>
    <row r="12" spans="2:11" s="4" customFormat="1" ht="25.5" customHeight="1">
      <c r="B12" s="13"/>
      <c r="C12" s="24"/>
      <c r="D12" s="24"/>
      <c r="E12" s="24"/>
      <c r="F12" s="24"/>
      <c r="G12" s="24"/>
      <c r="H12" s="24"/>
      <c r="I12" s="24"/>
      <c r="J12" s="24"/>
      <c r="K12" s="24"/>
    </row>
    <row r="15" spans="2:11" ht="18.75">
      <c r="B15" s="495" t="s">
        <v>193</v>
      </c>
      <c r="C15" s="495"/>
      <c r="D15" s="495"/>
      <c r="E15" s="495"/>
      <c r="F15" s="495"/>
      <c r="G15" s="495"/>
      <c r="H15" s="495"/>
    </row>
    <row r="16" spans="2:11" ht="33" customHeight="1">
      <c r="B16" s="496" t="s">
        <v>194</v>
      </c>
      <c r="C16" s="496"/>
      <c r="D16" s="497"/>
      <c r="E16" s="497"/>
      <c r="F16" s="497"/>
      <c r="G16" s="497"/>
      <c r="H16" s="497"/>
    </row>
    <row r="17" spans="2:8" ht="30" customHeight="1">
      <c r="B17" s="109" t="s">
        <v>113</v>
      </c>
      <c r="C17" s="110" t="s">
        <v>114</v>
      </c>
      <c r="D17" s="110" t="s">
        <v>115</v>
      </c>
      <c r="E17" s="110" t="s">
        <v>116</v>
      </c>
      <c r="F17" s="110" t="s">
        <v>109</v>
      </c>
      <c r="G17" s="110" t="s">
        <v>71</v>
      </c>
      <c r="H17" s="110" t="s">
        <v>72</v>
      </c>
    </row>
    <row r="18" spans="2:8" ht="132.75" customHeight="1">
      <c r="B18" s="111" t="s">
        <v>117</v>
      </c>
      <c r="C18" s="89" t="s">
        <v>811</v>
      </c>
      <c r="D18" s="89" t="s">
        <v>118</v>
      </c>
      <c r="E18" s="274" t="s">
        <v>195</v>
      </c>
      <c r="F18" s="86" t="s">
        <v>119</v>
      </c>
      <c r="G18" s="92" t="s">
        <v>343</v>
      </c>
      <c r="H18" s="88">
        <v>44949</v>
      </c>
    </row>
    <row r="19" spans="2:8" ht="121.5" customHeight="1">
      <c r="B19" s="111" t="s">
        <v>121</v>
      </c>
      <c r="C19" s="89" t="s">
        <v>344</v>
      </c>
      <c r="D19" s="89" t="s">
        <v>345</v>
      </c>
      <c r="E19" s="89" t="s">
        <v>196</v>
      </c>
      <c r="F19" s="239" t="s">
        <v>346</v>
      </c>
      <c r="G19" s="92" t="s">
        <v>120</v>
      </c>
      <c r="H19" s="239" t="s">
        <v>1282</v>
      </c>
    </row>
    <row r="20" spans="2:8" ht="77.25" customHeight="1">
      <c r="B20" s="111" t="s">
        <v>122</v>
      </c>
      <c r="C20" s="89" t="s">
        <v>197</v>
      </c>
      <c r="D20" s="274" t="s">
        <v>198</v>
      </c>
      <c r="E20" s="274" t="s">
        <v>199</v>
      </c>
      <c r="F20" s="86" t="s">
        <v>347</v>
      </c>
      <c r="G20" s="274" t="s">
        <v>200</v>
      </c>
      <c r="H20" s="275" t="s">
        <v>1283</v>
      </c>
    </row>
  </sheetData>
  <mergeCells count="3">
    <mergeCell ref="B15:H15"/>
    <mergeCell ref="B16:H16"/>
    <mergeCell ref="C4:G9"/>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tint="0.39997558519241921"/>
  </sheetPr>
  <dimension ref="A1:AC67"/>
  <sheetViews>
    <sheetView showGridLines="0" view="pageBreakPreview" zoomScale="60" zoomScaleNormal="80" workbookViewId="0">
      <selection activeCell="S30" sqref="S30"/>
    </sheetView>
  </sheetViews>
  <sheetFormatPr baseColWidth="10" defaultColWidth="0" defaultRowHeight="15" zeroHeight="1"/>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spans="3:3"/>
    <row r="2" spans="3:3"/>
    <row r="3" spans="3:3"/>
    <row r="4" spans="3:3"/>
    <row r="5" spans="3:3"/>
    <row r="6" spans="3:3"/>
    <row r="7" spans="3:3"/>
    <row r="8" spans="3:3"/>
    <row r="9" spans="3:3"/>
    <row r="10" spans="3:3"/>
    <row r="11" spans="3:3"/>
    <row r="12" spans="3:3"/>
    <row r="13" spans="3:3"/>
    <row r="14" spans="3:3"/>
    <row r="15" spans="3:3">
      <c r="C15" t="s">
        <v>5</v>
      </c>
    </row>
    <row r="16" spans="3:3"/>
    <row r="17"/>
    <row r="18"/>
    <row r="19"/>
    <row r="20"/>
    <row r="21"/>
    <row r="22"/>
    <row r="23"/>
    <row r="24"/>
    <row r="25"/>
    <row r="26"/>
    <row r="27"/>
    <row r="28"/>
    <row r="29"/>
    <row r="30"/>
    <row r="31"/>
    <row r="32"/>
    <row r="33" spans="2:20"/>
    <row r="34" spans="2:20"/>
    <row r="35" spans="2:20"/>
    <row r="36" spans="2:20"/>
    <row r="37" spans="2:20"/>
    <row r="38" spans="2:20"/>
    <row r="39" spans="2:20"/>
    <row r="40" spans="2:20">
      <c r="B40" s="5"/>
      <c r="C40" s="5"/>
      <c r="D40" s="5"/>
      <c r="E40" s="5"/>
      <c r="F40" s="5"/>
      <c r="G40" s="5"/>
      <c r="H40" s="5"/>
      <c r="I40" s="5"/>
      <c r="J40" s="5"/>
      <c r="K40" s="5"/>
      <c r="L40" s="5"/>
      <c r="M40" s="5"/>
      <c r="N40" s="5"/>
      <c r="O40" s="5"/>
      <c r="P40" s="5"/>
      <c r="Q40" s="5"/>
    </row>
    <row r="41" spans="2:20" ht="15" customHeight="1">
      <c r="B41" s="5"/>
      <c r="C41" s="498"/>
      <c r="D41" s="498"/>
      <c r="E41" s="498"/>
      <c r="F41" s="498"/>
      <c r="G41" s="498"/>
      <c r="H41" s="498"/>
      <c r="I41" s="498"/>
      <c r="J41" s="498"/>
      <c r="K41" s="498"/>
      <c r="L41" s="498"/>
      <c r="M41" s="498"/>
      <c r="N41" s="498"/>
      <c r="O41" s="498"/>
      <c r="P41" s="498"/>
      <c r="Q41" s="498"/>
      <c r="R41" s="498"/>
      <c r="S41" s="498"/>
      <c r="T41" s="498"/>
    </row>
    <row r="42" spans="2:20">
      <c r="B42" s="5"/>
      <c r="C42" s="5"/>
      <c r="D42" s="5"/>
      <c r="E42" s="5"/>
      <c r="F42" s="5"/>
      <c r="G42" s="5"/>
      <c r="H42" s="5"/>
      <c r="I42" s="5"/>
      <c r="J42" s="5"/>
      <c r="K42" s="5"/>
      <c r="L42" s="5"/>
      <c r="M42" s="5"/>
      <c r="N42" s="5"/>
      <c r="O42" s="5"/>
      <c r="P42" s="5"/>
      <c r="Q42" s="5"/>
    </row>
    <row r="43" spans="2:20">
      <c r="B43" s="5"/>
      <c r="C43" s="5"/>
      <c r="D43" s="5"/>
      <c r="E43" s="5"/>
      <c r="F43" s="5"/>
      <c r="G43" s="5"/>
      <c r="H43" s="5"/>
      <c r="I43" s="5"/>
      <c r="J43" s="5"/>
      <c r="K43" s="5"/>
      <c r="L43" s="5"/>
      <c r="M43" s="5"/>
      <c r="N43" s="5"/>
      <c r="O43" s="5"/>
      <c r="P43" s="5"/>
      <c r="Q43" s="5"/>
    </row>
    <row r="44" spans="2:20" hidden="1">
      <c r="B44" s="5"/>
      <c r="C44" s="5"/>
      <c r="D44" s="5"/>
      <c r="E44" s="5"/>
      <c r="F44" s="5"/>
      <c r="G44" s="5"/>
      <c r="H44" s="5"/>
      <c r="I44" s="5"/>
      <c r="J44" s="5"/>
      <c r="K44" s="5"/>
      <c r="L44" s="5"/>
      <c r="M44" s="5"/>
      <c r="N44" s="5"/>
      <c r="O44" s="5"/>
      <c r="P44" s="5"/>
      <c r="Q44" s="5"/>
    </row>
    <row r="45" spans="2:20" hidden="1"/>
    <row r="46" spans="2:20" hidden="1"/>
    <row r="47" spans="2:20" hidden="1"/>
    <row r="48" spans="2:20" hidden="1"/>
    <row r="49" hidden="1"/>
    <row r="50" hidden="1"/>
    <row r="66" spans="15:16" hidden="1">
      <c r="P66" t="s">
        <v>442</v>
      </c>
    </row>
    <row r="67" spans="15:16" hidden="1">
      <c r="O67" t="s">
        <v>1379</v>
      </c>
      <c r="P67" t="s">
        <v>1380</v>
      </c>
    </row>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E76EE"/>
  </sheetPr>
  <dimension ref="A1:P67"/>
  <sheetViews>
    <sheetView showGridLines="0" view="pageBreakPreview" zoomScale="60" zoomScaleNormal="80" workbookViewId="0">
      <selection activeCell="A16" sqref="A16"/>
    </sheetView>
  </sheetViews>
  <sheetFormatPr baseColWidth="10" defaultColWidth="60.28515625" defaultRowHeight="84" customHeight="1"/>
  <cols>
    <col min="1" max="1" width="37.140625" style="91" customWidth="1"/>
    <col min="2" max="2" width="60.28515625" style="91" customWidth="1"/>
    <col min="3" max="3" width="43.28515625" style="91" customWidth="1"/>
    <col min="4" max="4" width="33.42578125" style="91" customWidth="1"/>
    <col min="5" max="5" width="35.85546875" style="8" customWidth="1"/>
    <col min="6" max="6" width="60.28515625" style="8"/>
    <col min="7" max="16384" width="60.28515625" style="91"/>
  </cols>
  <sheetData>
    <row r="1" spans="1:7" ht="14.25" customHeight="1"/>
    <row r="2" spans="1:7" ht="21" customHeight="1">
      <c r="B2" s="13"/>
      <c r="C2" s="24"/>
      <c r="F2" s="24"/>
      <c r="G2" s="24"/>
    </row>
    <row r="3" spans="1:7" ht="17.25" customHeight="1">
      <c r="B3" s="13"/>
      <c r="C3" s="24"/>
      <c r="D3" s="32"/>
      <c r="E3" s="24"/>
      <c r="F3" s="24"/>
      <c r="G3" s="24"/>
    </row>
    <row r="4" spans="1:7" ht="18" customHeight="1">
      <c r="B4" s="13"/>
      <c r="C4" s="24"/>
      <c r="D4" s="32"/>
      <c r="E4" s="24"/>
      <c r="F4" s="24"/>
      <c r="G4" s="24"/>
    </row>
    <row r="5" spans="1:7" ht="17.25" customHeight="1">
      <c r="B5" s="493" t="s">
        <v>348</v>
      </c>
      <c r="C5" s="493"/>
      <c r="D5" s="493"/>
      <c r="E5" s="493"/>
      <c r="F5" s="24"/>
      <c r="G5" s="24"/>
    </row>
    <row r="6" spans="1:7" ht="15.75" customHeight="1">
      <c r="B6" s="493"/>
      <c r="C6" s="493"/>
      <c r="D6" s="493"/>
      <c r="E6" s="493"/>
      <c r="F6" s="24"/>
      <c r="G6" s="24"/>
    </row>
    <row r="7" spans="1:7" ht="6" customHeight="1">
      <c r="B7" s="493"/>
      <c r="C7" s="493"/>
      <c r="D7" s="493"/>
      <c r="E7" s="493"/>
      <c r="F7" s="24"/>
      <c r="G7" s="24"/>
    </row>
    <row r="8" spans="1:7" ht="9.75" customHeight="1">
      <c r="B8" s="493"/>
      <c r="C8" s="493"/>
      <c r="D8" s="493"/>
      <c r="E8" s="493"/>
      <c r="F8" s="24"/>
      <c r="G8" s="24"/>
    </row>
    <row r="9" spans="1:7" ht="14.25" customHeight="1">
      <c r="B9" s="493"/>
      <c r="C9" s="493"/>
      <c r="D9" s="493"/>
      <c r="E9" s="493"/>
      <c r="F9" s="24"/>
      <c r="G9" s="24"/>
    </row>
    <row r="10" spans="1:7" ht="13.5" customHeight="1">
      <c r="B10" s="493"/>
      <c r="C10" s="493"/>
      <c r="D10" s="493"/>
      <c r="E10" s="493"/>
      <c r="F10" s="24"/>
      <c r="G10" s="24"/>
    </row>
    <row r="11" spans="1:7" s="4" customFormat="1" ht="10.5" customHeight="1">
      <c r="B11" s="493"/>
      <c r="C11" s="493"/>
      <c r="D11" s="493"/>
      <c r="E11" s="493"/>
      <c r="F11" s="24"/>
      <c r="G11" s="24"/>
    </row>
    <row r="12" spans="1:7" s="4" customFormat="1" ht="9.75" customHeight="1">
      <c r="B12" s="13"/>
      <c r="C12" s="24"/>
      <c r="D12" s="32"/>
      <c r="E12" s="24"/>
      <c r="F12" s="24"/>
      <c r="G12" s="24"/>
    </row>
    <row r="13" spans="1:7" s="4" customFormat="1" ht="18" customHeight="1">
      <c r="B13" s="13"/>
      <c r="C13" s="24"/>
      <c r="D13" s="24"/>
      <c r="E13" s="24"/>
      <c r="F13" s="24"/>
      <c r="G13" s="24"/>
    </row>
    <row r="14" spans="1:7" s="4" customFormat="1" ht="24.75" customHeight="1">
      <c r="B14" s="12"/>
      <c r="C14" s="24"/>
      <c r="D14" s="24"/>
      <c r="E14" s="24"/>
      <c r="F14" s="24"/>
      <c r="G14" s="24"/>
    </row>
    <row r="15" spans="1:7" ht="29.25" customHeight="1">
      <c r="A15" s="501" t="s">
        <v>1113</v>
      </c>
      <c r="B15" s="502"/>
      <c r="C15" s="502"/>
      <c r="D15" s="502"/>
      <c r="E15" s="503"/>
    </row>
    <row r="16" spans="1:7" ht="48" customHeight="1">
      <c r="A16" s="172" t="s">
        <v>1114</v>
      </c>
      <c r="B16" s="172" t="s">
        <v>1115</v>
      </c>
      <c r="C16" s="172" t="s">
        <v>1116</v>
      </c>
      <c r="D16" s="172" t="s">
        <v>1117</v>
      </c>
      <c r="E16" s="172" t="s">
        <v>1118</v>
      </c>
    </row>
    <row r="17" spans="1:5" ht="84" customHeight="1">
      <c r="A17" s="499" t="s">
        <v>1119</v>
      </c>
      <c r="B17" s="177" t="s">
        <v>1120</v>
      </c>
      <c r="C17" s="173" t="s">
        <v>1121</v>
      </c>
      <c r="D17" s="174">
        <v>2</v>
      </c>
      <c r="E17" s="174">
        <v>2</v>
      </c>
    </row>
    <row r="18" spans="1:5" ht="84" customHeight="1">
      <c r="A18" s="504"/>
      <c r="B18" s="177" t="s">
        <v>1120</v>
      </c>
      <c r="C18" s="173" t="s">
        <v>1122</v>
      </c>
      <c r="D18" s="174">
        <v>4</v>
      </c>
      <c r="E18" s="174">
        <v>2</v>
      </c>
    </row>
    <row r="19" spans="1:5" ht="84" customHeight="1">
      <c r="A19" s="500"/>
      <c r="B19" s="177" t="s">
        <v>1123</v>
      </c>
      <c r="C19" s="173" t="s">
        <v>1124</v>
      </c>
      <c r="D19" s="174">
        <v>1</v>
      </c>
      <c r="E19" s="174">
        <v>2</v>
      </c>
    </row>
    <row r="20" spans="1:5" ht="84" customHeight="1">
      <c r="A20" s="499" t="s">
        <v>1125</v>
      </c>
      <c r="B20" s="173" t="s">
        <v>1126</v>
      </c>
      <c r="C20" s="173" t="s">
        <v>1121</v>
      </c>
      <c r="D20" s="174">
        <v>1</v>
      </c>
      <c r="E20" s="174">
        <v>1</v>
      </c>
    </row>
    <row r="21" spans="1:5" ht="84" customHeight="1">
      <c r="A21" s="500"/>
      <c r="B21" s="173" t="s">
        <v>1127</v>
      </c>
      <c r="C21" s="173" t="s">
        <v>1128</v>
      </c>
      <c r="D21" s="174">
        <v>2</v>
      </c>
      <c r="E21" s="174">
        <v>2</v>
      </c>
    </row>
    <row r="22" spans="1:5" ht="84" customHeight="1">
      <c r="A22" s="499" t="s">
        <v>1129</v>
      </c>
      <c r="B22" s="173" t="s">
        <v>1130</v>
      </c>
      <c r="C22" s="173" t="s">
        <v>1128</v>
      </c>
      <c r="D22" s="174">
        <v>1</v>
      </c>
      <c r="E22" s="174">
        <v>1</v>
      </c>
    </row>
    <row r="23" spans="1:5" ht="84" customHeight="1">
      <c r="A23" s="504"/>
      <c r="B23" s="173" t="s">
        <v>1131</v>
      </c>
      <c r="C23" s="173" t="s">
        <v>1128</v>
      </c>
      <c r="D23" s="174">
        <v>1</v>
      </c>
      <c r="E23" s="174">
        <v>1</v>
      </c>
    </row>
    <row r="24" spans="1:5" ht="84" customHeight="1">
      <c r="A24" s="504"/>
      <c r="B24" s="173" t="s">
        <v>1132</v>
      </c>
      <c r="C24" s="173" t="s">
        <v>1128</v>
      </c>
      <c r="D24" s="174">
        <v>1</v>
      </c>
      <c r="E24" s="174">
        <v>2</v>
      </c>
    </row>
    <row r="25" spans="1:5" ht="84" customHeight="1">
      <c r="A25" s="500"/>
      <c r="B25" s="173" t="s">
        <v>1133</v>
      </c>
      <c r="C25" s="173" t="s">
        <v>1128</v>
      </c>
      <c r="D25" s="174">
        <v>1</v>
      </c>
      <c r="E25" s="174">
        <v>1</v>
      </c>
    </row>
    <row r="26" spans="1:5" ht="84" customHeight="1">
      <c r="A26" s="499" t="s">
        <v>1134</v>
      </c>
      <c r="B26" s="173" t="s">
        <v>1135</v>
      </c>
      <c r="C26" s="173" t="s">
        <v>1121</v>
      </c>
      <c r="D26" s="174">
        <v>1</v>
      </c>
      <c r="E26" s="174">
        <v>1</v>
      </c>
    </row>
    <row r="27" spans="1:5" ht="84" customHeight="1">
      <c r="A27" s="504"/>
      <c r="B27" s="177" t="s">
        <v>1136</v>
      </c>
      <c r="C27" s="173" t="s">
        <v>1128</v>
      </c>
      <c r="D27" s="174">
        <v>1</v>
      </c>
      <c r="E27" s="174">
        <v>1</v>
      </c>
    </row>
    <row r="28" spans="1:5" ht="84" customHeight="1">
      <c r="A28" s="500"/>
      <c r="B28" s="173" t="s">
        <v>1137</v>
      </c>
      <c r="C28" s="173" t="s">
        <v>1121</v>
      </c>
      <c r="D28" s="174">
        <v>2</v>
      </c>
      <c r="E28" s="174">
        <v>1</v>
      </c>
    </row>
    <row r="29" spans="1:5" ht="84" customHeight="1">
      <c r="A29" s="173" t="s">
        <v>1138</v>
      </c>
      <c r="B29" s="173" t="s">
        <v>1139</v>
      </c>
      <c r="C29" s="173" t="s">
        <v>1128</v>
      </c>
      <c r="D29" s="174">
        <v>1</v>
      </c>
      <c r="E29" s="174">
        <v>8</v>
      </c>
    </row>
    <row r="30" spans="1:5" ht="84" customHeight="1">
      <c r="A30" s="173" t="s">
        <v>1140</v>
      </c>
      <c r="B30" s="173" t="s">
        <v>1141</v>
      </c>
      <c r="C30" s="173" t="s">
        <v>1142</v>
      </c>
      <c r="D30" s="174">
        <v>2</v>
      </c>
      <c r="E30" s="174">
        <v>2</v>
      </c>
    </row>
    <row r="31" spans="1:5" ht="84" customHeight="1">
      <c r="A31" s="173" t="s">
        <v>1140</v>
      </c>
      <c r="B31" s="177" t="s">
        <v>1143</v>
      </c>
      <c r="C31" s="173" t="s">
        <v>1142</v>
      </c>
      <c r="D31" s="174">
        <v>1</v>
      </c>
      <c r="E31" s="174">
        <v>1</v>
      </c>
    </row>
    <row r="32" spans="1:5" ht="84" customHeight="1">
      <c r="A32" s="173" t="s">
        <v>1140</v>
      </c>
      <c r="B32" s="173" t="s">
        <v>1144</v>
      </c>
      <c r="C32" s="173" t="s">
        <v>1145</v>
      </c>
      <c r="D32" s="174">
        <v>1</v>
      </c>
      <c r="E32" s="174">
        <v>10</v>
      </c>
    </row>
    <row r="33" spans="1:5" ht="84" customHeight="1">
      <c r="A33" s="173" t="s">
        <v>1140</v>
      </c>
      <c r="B33" s="173" t="s">
        <v>1146</v>
      </c>
      <c r="C33" s="173" t="s">
        <v>1128</v>
      </c>
      <c r="D33" s="174">
        <v>1</v>
      </c>
      <c r="E33" s="174">
        <v>3</v>
      </c>
    </row>
    <row r="34" spans="1:5" ht="84" customHeight="1">
      <c r="A34" s="173" t="s">
        <v>1140</v>
      </c>
      <c r="B34" s="173" t="s">
        <v>1147</v>
      </c>
      <c r="C34" s="173" t="s">
        <v>1128</v>
      </c>
      <c r="D34" s="174">
        <v>1</v>
      </c>
      <c r="E34" s="174">
        <v>10</v>
      </c>
    </row>
    <row r="35" spans="1:5" ht="84" customHeight="1">
      <c r="A35" s="173" t="s">
        <v>1140</v>
      </c>
      <c r="B35" s="173" t="s">
        <v>1148</v>
      </c>
      <c r="C35" s="173" t="s">
        <v>1149</v>
      </c>
      <c r="D35" s="174">
        <v>1</v>
      </c>
      <c r="E35" s="174">
        <v>2</v>
      </c>
    </row>
    <row r="36" spans="1:5" ht="84" customHeight="1">
      <c r="A36" s="173" t="s">
        <v>1140</v>
      </c>
      <c r="B36" s="177" t="s">
        <v>1150</v>
      </c>
      <c r="C36" s="173" t="s">
        <v>1128</v>
      </c>
      <c r="D36" s="174">
        <v>1</v>
      </c>
      <c r="E36" s="174">
        <v>1</v>
      </c>
    </row>
    <row r="37" spans="1:5" ht="84" customHeight="1">
      <c r="A37" s="173" t="s">
        <v>1140</v>
      </c>
      <c r="B37" s="173" t="s">
        <v>1151</v>
      </c>
      <c r="C37" s="173" t="s">
        <v>1152</v>
      </c>
      <c r="D37" s="174">
        <v>2</v>
      </c>
      <c r="E37" s="174">
        <v>2</v>
      </c>
    </row>
    <row r="38" spans="1:5" ht="84" customHeight="1">
      <c r="A38" s="173" t="s">
        <v>1140</v>
      </c>
      <c r="B38" s="177" t="s">
        <v>1153</v>
      </c>
      <c r="C38" s="173" t="s">
        <v>1154</v>
      </c>
      <c r="D38" s="174">
        <v>1</v>
      </c>
      <c r="E38" s="174">
        <v>10</v>
      </c>
    </row>
    <row r="39" spans="1:5" ht="84" customHeight="1">
      <c r="A39" s="173" t="s">
        <v>1140</v>
      </c>
      <c r="B39" s="177" t="s">
        <v>1155</v>
      </c>
      <c r="C39" s="173" t="s">
        <v>1142</v>
      </c>
      <c r="D39" s="174">
        <v>2</v>
      </c>
      <c r="E39" s="174">
        <v>1</v>
      </c>
    </row>
    <row r="40" spans="1:5" ht="84" customHeight="1">
      <c r="A40" s="173" t="s">
        <v>1140</v>
      </c>
      <c r="B40" s="177" t="s">
        <v>1156</v>
      </c>
      <c r="C40" s="173" t="s">
        <v>1128</v>
      </c>
      <c r="D40" s="174">
        <v>1</v>
      </c>
      <c r="E40" s="174">
        <v>1</v>
      </c>
    </row>
    <row r="41" spans="1:5" ht="84" customHeight="1">
      <c r="A41" s="173" t="s">
        <v>1140</v>
      </c>
      <c r="B41" s="177" t="s">
        <v>1157</v>
      </c>
      <c r="C41" s="173" t="s">
        <v>1128</v>
      </c>
      <c r="D41" s="174">
        <v>1</v>
      </c>
      <c r="E41" s="174">
        <v>1</v>
      </c>
    </row>
    <row r="42" spans="1:5" ht="84" customHeight="1">
      <c r="A42" s="175" t="s">
        <v>1158</v>
      </c>
      <c r="B42" s="177" t="s">
        <v>1159</v>
      </c>
      <c r="C42" s="173" t="s">
        <v>1128</v>
      </c>
      <c r="D42" s="174">
        <v>1</v>
      </c>
      <c r="E42" s="174">
        <v>6</v>
      </c>
    </row>
    <row r="43" spans="1:5" ht="84" customHeight="1">
      <c r="A43" s="176"/>
      <c r="B43" s="177" t="s">
        <v>1160</v>
      </c>
      <c r="C43" s="173" t="s">
        <v>1128</v>
      </c>
      <c r="D43" s="174">
        <v>1</v>
      </c>
      <c r="E43" s="174">
        <v>6</v>
      </c>
    </row>
    <row r="44" spans="1:5" ht="84" customHeight="1">
      <c r="A44" s="499" t="s">
        <v>1161</v>
      </c>
      <c r="B44" s="173" t="s">
        <v>1162</v>
      </c>
      <c r="C44" s="173" t="s">
        <v>1128</v>
      </c>
      <c r="D44" s="174">
        <v>1</v>
      </c>
      <c r="E44" s="174">
        <v>3</v>
      </c>
    </row>
    <row r="45" spans="1:5" ht="84" customHeight="1">
      <c r="A45" s="500"/>
      <c r="B45" s="173" t="s">
        <v>1163</v>
      </c>
      <c r="C45" s="173" t="s">
        <v>1128</v>
      </c>
      <c r="D45" s="174">
        <v>1</v>
      </c>
      <c r="E45" s="174">
        <v>2</v>
      </c>
    </row>
    <row r="46" spans="1:5" ht="84" customHeight="1">
      <c r="A46" s="499" t="s">
        <v>1164</v>
      </c>
      <c r="B46" s="173" t="s">
        <v>1165</v>
      </c>
      <c r="C46" s="173" t="s">
        <v>1166</v>
      </c>
      <c r="D46" s="174">
        <v>1</v>
      </c>
      <c r="E46" s="174">
        <v>1</v>
      </c>
    </row>
    <row r="47" spans="1:5" ht="84" customHeight="1">
      <c r="A47" s="500"/>
      <c r="B47" s="173" t="s">
        <v>1167</v>
      </c>
      <c r="C47" s="173" t="s">
        <v>1166</v>
      </c>
      <c r="D47" s="174">
        <v>1</v>
      </c>
      <c r="E47" s="174">
        <v>2</v>
      </c>
    </row>
    <row r="48" spans="1:5" ht="84" customHeight="1">
      <c r="A48" s="173" t="s">
        <v>1168</v>
      </c>
      <c r="B48" s="173" t="s">
        <v>1169</v>
      </c>
      <c r="C48" s="173" t="s">
        <v>1170</v>
      </c>
      <c r="D48" s="174">
        <v>1</v>
      </c>
      <c r="E48" s="174">
        <v>2</v>
      </c>
    </row>
    <row r="49" spans="1:5" ht="84" customHeight="1">
      <c r="A49" s="173" t="s">
        <v>1171</v>
      </c>
      <c r="B49" s="177" t="s">
        <v>1172</v>
      </c>
      <c r="C49" s="173" t="s">
        <v>1128</v>
      </c>
      <c r="D49" s="174">
        <v>1</v>
      </c>
      <c r="E49" s="174">
        <v>2</v>
      </c>
    </row>
    <row r="50" spans="1:5" ht="84" customHeight="1">
      <c r="A50" s="173" t="s">
        <v>1173</v>
      </c>
      <c r="B50" s="173" t="s">
        <v>1174</v>
      </c>
      <c r="C50" s="173" t="s">
        <v>1175</v>
      </c>
      <c r="D50" s="174">
        <v>1</v>
      </c>
      <c r="E50" s="174">
        <v>1</v>
      </c>
    </row>
    <row r="51" spans="1:5" ht="84" customHeight="1">
      <c r="A51" s="173" t="s">
        <v>1176</v>
      </c>
      <c r="B51" s="173" t="s">
        <v>1177</v>
      </c>
      <c r="C51" s="173" t="s">
        <v>1128</v>
      </c>
      <c r="D51" s="174">
        <v>1</v>
      </c>
      <c r="E51" s="174">
        <v>2</v>
      </c>
    </row>
    <row r="52" spans="1:5" ht="84" customHeight="1">
      <c r="D52" s="178"/>
      <c r="E52" s="178"/>
    </row>
    <row r="66" spans="15:16" ht="84" customHeight="1">
      <c r="P66" s="91" t="s">
        <v>442</v>
      </c>
    </row>
    <row r="67" spans="15:16" ht="84" customHeight="1">
      <c r="O67" s="91" t="s">
        <v>1379</v>
      </c>
      <c r="P67" s="91" t="s">
        <v>1380</v>
      </c>
    </row>
  </sheetData>
  <mergeCells count="8">
    <mergeCell ref="B5:E11"/>
    <mergeCell ref="A44:A45"/>
    <mergeCell ref="A46:A47"/>
    <mergeCell ref="A15:E15"/>
    <mergeCell ref="A17:A19"/>
    <mergeCell ref="A20:A21"/>
    <mergeCell ref="A22:A25"/>
    <mergeCell ref="A26:A28"/>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6477C"/>
  </sheetPr>
  <dimension ref="B2:L36"/>
  <sheetViews>
    <sheetView showGridLines="0" view="pageBreakPreview" zoomScale="80" zoomScaleNormal="80" zoomScaleSheetLayoutView="80" workbookViewId="0"/>
  </sheetViews>
  <sheetFormatPr baseColWidth="10" defaultColWidth="11.42578125" defaultRowHeight="13.5"/>
  <cols>
    <col min="1" max="1" width="1.42578125" style="6" customWidth="1"/>
    <col min="2" max="2" width="24.85546875" style="6" customWidth="1"/>
    <col min="3" max="3" width="2.28515625" style="6" customWidth="1"/>
    <col min="4" max="4" width="59" style="6" customWidth="1"/>
    <col min="5" max="5" width="33.140625" style="8" customWidth="1"/>
    <col min="6" max="6" width="37.140625" style="8" customWidth="1"/>
    <col min="7" max="7" width="8.7109375" style="6" hidden="1" customWidth="1"/>
    <col min="8" max="16384" width="11.42578125" style="6"/>
  </cols>
  <sheetData>
    <row r="2" spans="2:8" ht="15" customHeight="1">
      <c r="B2" s="13"/>
      <c r="C2" s="24"/>
      <c r="F2" s="24"/>
      <c r="G2" s="24"/>
    </row>
    <row r="3" spans="2:8" ht="13.5" customHeight="1">
      <c r="B3" s="13"/>
      <c r="C3" s="24"/>
      <c r="D3" s="32"/>
      <c r="E3" s="24"/>
      <c r="F3" s="24"/>
      <c r="G3" s="24"/>
    </row>
    <row r="4" spans="2:8" ht="13.5" customHeight="1">
      <c r="B4" s="13"/>
      <c r="C4" s="24"/>
      <c r="D4" s="32"/>
      <c r="E4" s="24"/>
      <c r="F4" s="24"/>
      <c r="G4" s="24"/>
    </row>
    <row r="5" spans="2:8" ht="13.5" customHeight="1">
      <c r="B5" s="13"/>
      <c r="C5" s="493" t="s">
        <v>386</v>
      </c>
      <c r="D5" s="493"/>
      <c r="E5" s="493"/>
      <c r="F5" s="493"/>
      <c r="G5" s="493"/>
      <c r="H5" s="493"/>
    </row>
    <row r="6" spans="2:8" ht="13.5" customHeight="1">
      <c r="B6" s="13"/>
      <c r="C6" s="493"/>
      <c r="D6" s="493"/>
      <c r="E6" s="493"/>
      <c r="F6" s="493"/>
      <c r="G6" s="493"/>
      <c r="H6" s="493"/>
    </row>
    <row r="7" spans="2:8" ht="13.5" customHeight="1">
      <c r="B7" s="13"/>
      <c r="C7" s="493"/>
      <c r="D7" s="493"/>
      <c r="E7" s="493"/>
      <c r="F7" s="493"/>
      <c r="G7" s="493"/>
      <c r="H7" s="493"/>
    </row>
    <row r="8" spans="2:8" ht="13.5" customHeight="1">
      <c r="B8" s="13"/>
      <c r="C8" s="493"/>
      <c r="D8" s="493"/>
      <c r="E8" s="493"/>
      <c r="F8" s="493"/>
      <c r="G8" s="493"/>
      <c r="H8" s="493"/>
    </row>
    <row r="9" spans="2:8" ht="13.5" customHeight="1">
      <c r="B9" s="13"/>
      <c r="C9" s="493"/>
      <c r="D9" s="493"/>
      <c r="E9" s="493"/>
      <c r="F9" s="493"/>
      <c r="G9" s="493"/>
      <c r="H9" s="493"/>
    </row>
    <row r="10" spans="2:8" ht="13.5" customHeight="1">
      <c r="B10" s="13"/>
      <c r="C10" s="493"/>
      <c r="D10" s="493"/>
      <c r="E10" s="493"/>
      <c r="F10" s="493"/>
      <c r="G10" s="493"/>
      <c r="H10" s="493"/>
    </row>
    <row r="11" spans="2:8" s="4" customFormat="1" ht="18.75" customHeight="1">
      <c r="B11" s="13"/>
      <c r="C11" s="493"/>
      <c r="D11" s="493"/>
      <c r="E11" s="493"/>
      <c r="F11" s="493"/>
      <c r="G11" s="493"/>
      <c r="H11" s="493"/>
    </row>
    <row r="12" spans="2:8" s="4" customFormat="1" ht="25.5" customHeight="1">
      <c r="B12" s="13"/>
      <c r="C12" s="493"/>
      <c r="D12" s="493"/>
      <c r="E12" s="493"/>
      <c r="F12" s="493"/>
      <c r="G12" s="493"/>
      <c r="H12" s="493"/>
    </row>
    <row r="13" spans="2:8" s="4" customFormat="1" ht="14.25" customHeight="1">
      <c r="B13" s="13"/>
      <c r="C13" s="24"/>
      <c r="D13" s="24"/>
      <c r="E13" s="24"/>
      <c r="F13" s="24"/>
      <c r="G13" s="24"/>
    </row>
    <row r="14" spans="2:8" s="4" customFormat="1" ht="14.25" customHeight="1">
      <c r="B14" s="12"/>
      <c r="C14" s="24"/>
      <c r="D14" s="24"/>
      <c r="E14" s="24"/>
      <c r="F14" s="24"/>
      <c r="G14" s="24"/>
    </row>
    <row r="15" spans="2:8" s="4" customFormat="1" ht="5.25" customHeight="1">
      <c r="B15" s="15"/>
      <c r="C15" s="14" t="s">
        <v>5</v>
      </c>
      <c r="D15" s="15"/>
      <c r="E15" s="2"/>
      <c r="F15" s="2"/>
      <c r="G15" s="14"/>
    </row>
    <row r="17" spans="2:12" ht="36" customHeight="1">
      <c r="B17" s="117" t="s">
        <v>375</v>
      </c>
      <c r="C17" s="508" t="s">
        <v>376</v>
      </c>
      <c r="D17" s="509"/>
      <c r="E17" s="509"/>
      <c r="F17" s="509"/>
      <c r="G17" s="510"/>
      <c r="H17" s="508" t="s">
        <v>377</v>
      </c>
      <c r="I17" s="509"/>
      <c r="J17" s="509"/>
      <c r="K17" s="509"/>
      <c r="L17" s="510"/>
    </row>
    <row r="18" spans="2:12" ht="30.75" customHeight="1">
      <c r="B18" s="511" t="s">
        <v>378</v>
      </c>
      <c r="C18" s="512"/>
      <c r="D18" s="512"/>
      <c r="E18" s="512"/>
      <c r="F18" s="512"/>
      <c r="G18" s="512"/>
      <c r="H18" s="512"/>
      <c r="I18" s="512"/>
      <c r="J18" s="512"/>
      <c r="K18" s="512"/>
      <c r="L18" s="513"/>
    </row>
    <row r="19" spans="2:12" ht="72" customHeight="1">
      <c r="B19" s="115" t="s">
        <v>131</v>
      </c>
      <c r="C19" s="505" t="s">
        <v>1091</v>
      </c>
      <c r="D19" s="506"/>
      <c r="E19" s="506"/>
      <c r="F19" s="506"/>
      <c r="G19" s="507"/>
      <c r="H19" s="514" t="s">
        <v>1092</v>
      </c>
      <c r="I19" s="515"/>
      <c r="J19" s="515"/>
      <c r="K19" s="515"/>
      <c r="L19" s="516"/>
    </row>
    <row r="20" spans="2:12" ht="52.5" customHeight="1">
      <c r="B20" s="115" t="s">
        <v>353</v>
      </c>
      <c r="C20" s="505" t="s">
        <v>1093</v>
      </c>
      <c r="D20" s="506"/>
      <c r="E20" s="506"/>
      <c r="F20" s="506"/>
      <c r="G20" s="507"/>
      <c r="H20" s="514" t="s">
        <v>1094</v>
      </c>
      <c r="I20" s="515"/>
      <c r="J20" s="515"/>
      <c r="K20" s="515"/>
      <c r="L20" s="516"/>
    </row>
    <row r="21" spans="2:12" ht="42.75" customHeight="1">
      <c r="B21" s="116" t="s">
        <v>131</v>
      </c>
      <c r="C21" s="505" t="s">
        <v>1099</v>
      </c>
      <c r="D21" s="506"/>
      <c r="E21" s="506"/>
      <c r="F21" s="506"/>
      <c r="G21" s="507"/>
      <c r="H21" s="514" t="s">
        <v>1095</v>
      </c>
      <c r="I21" s="515"/>
      <c r="J21" s="515"/>
      <c r="K21" s="515"/>
      <c r="L21" s="516"/>
    </row>
    <row r="22" spans="2:12" ht="69" customHeight="1">
      <c r="B22" s="115" t="s">
        <v>131</v>
      </c>
      <c r="C22" s="505" t="s">
        <v>1096</v>
      </c>
      <c r="D22" s="506"/>
      <c r="E22" s="506"/>
      <c r="F22" s="506"/>
      <c r="G22" s="507"/>
      <c r="H22" s="514" t="s">
        <v>1097</v>
      </c>
      <c r="I22" s="515"/>
      <c r="J22" s="515"/>
      <c r="K22" s="515"/>
      <c r="L22" s="516"/>
    </row>
    <row r="23" spans="2:12" ht="51.75" customHeight="1">
      <c r="B23" s="115" t="s">
        <v>131</v>
      </c>
      <c r="C23" s="505" t="s">
        <v>1098</v>
      </c>
      <c r="D23" s="506"/>
      <c r="E23" s="506"/>
      <c r="F23" s="506"/>
      <c r="G23" s="507"/>
      <c r="H23" s="514" t="s">
        <v>1100</v>
      </c>
      <c r="I23" s="515"/>
      <c r="J23" s="515"/>
      <c r="K23" s="515"/>
      <c r="L23" s="516"/>
    </row>
    <row r="24" spans="2:12" ht="45.75" customHeight="1">
      <c r="B24" s="115" t="s">
        <v>131</v>
      </c>
      <c r="C24" s="505" t="s">
        <v>1101</v>
      </c>
      <c r="D24" s="506"/>
      <c r="E24" s="506"/>
      <c r="F24" s="506"/>
      <c r="G24" s="507"/>
      <c r="H24" s="514" t="s">
        <v>1102</v>
      </c>
      <c r="I24" s="515"/>
      <c r="J24" s="515"/>
      <c r="K24" s="515"/>
      <c r="L24" s="516"/>
    </row>
    <row r="25" spans="2:12" ht="26.25" customHeight="1">
      <c r="B25" s="517" t="s">
        <v>379</v>
      </c>
      <c r="C25" s="518"/>
      <c r="D25" s="518"/>
      <c r="E25" s="518"/>
      <c r="F25" s="518"/>
      <c r="G25" s="518"/>
      <c r="H25" s="518"/>
      <c r="I25" s="518"/>
      <c r="J25" s="518"/>
      <c r="K25" s="518"/>
      <c r="L25" s="519"/>
    </row>
    <row r="26" spans="2:12" ht="63" customHeight="1">
      <c r="B26" s="115" t="s">
        <v>131</v>
      </c>
      <c r="C26" s="505" t="s">
        <v>1103</v>
      </c>
      <c r="D26" s="506"/>
      <c r="E26" s="506"/>
      <c r="F26" s="506"/>
      <c r="G26" s="507"/>
      <c r="H26" s="514" t="s">
        <v>380</v>
      </c>
      <c r="I26" s="515"/>
      <c r="J26" s="515"/>
      <c r="K26" s="515"/>
      <c r="L26" s="516"/>
    </row>
    <row r="27" spans="2:12" ht="69.75" customHeight="1">
      <c r="B27" s="115" t="s">
        <v>131</v>
      </c>
      <c r="C27" s="505" t="s">
        <v>1104</v>
      </c>
      <c r="D27" s="506"/>
      <c r="E27" s="506"/>
      <c r="F27" s="506"/>
      <c r="G27" s="507"/>
      <c r="H27" s="514" t="s">
        <v>1105</v>
      </c>
      <c r="I27" s="515"/>
      <c r="J27" s="515"/>
      <c r="K27" s="515"/>
      <c r="L27" s="516"/>
    </row>
    <row r="28" spans="2:12" ht="82.5" customHeight="1">
      <c r="B28" s="115" t="s">
        <v>131</v>
      </c>
      <c r="C28" s="505" t="s">
        <v>1106</v>
      </c>
      <c r="D28" s="506"/>
      <c r="E28" s="506"/>
      <c r="F28" s="506"/>
      <c r="G28" s="507"/>
      <c r="H28" s="514" t="s">
        <v>1107</v>
      </c>
      <c r="I28" s="515"/>
      <c r="J28" s="515"/>
      <c r="K28" s="515"/>
      <c r="L28" s="516"/>
    </row>
    <row r="29" spans="2:12" ht="54.75" customHeight="1">
      <c r="B29" s="115" t="s">
        <v>131</v>
      </c>
      <c r="C29" s="505" t="s">
        <v>1108</v>
      </c>
      <c r="D29" s="506"/>
      <c r="E29" s="506"/>
      <c r="F29" s="506"/>
      <c r="G29" s="507"/>
      <c r="H29" s="514" t="s">
        <v>1109</v>
      </c>
      <c r="I29" s="515"/>
      <c r="J29" s="515"/>
      <c r="K29" s="515"/>
      <c r="L29" s="516"/>
    </row>
    <row r="30" spans="2:12" ht="68.25" customHeight="1">
      <c r="B30" s="115" t="s">
        <v>131</v>
      </c>
      <c r="C30" s="505" t="s">
        <v>1110</v>
      </c>
      <c r="D30" s="506"/>
      <c r="E30" s="506"/>
      <c r="F30" s="506"/>
      <c r="G30" s="507"/>
      <c r="H30" s="514" t="s">
        <v>1111</v>
      </c>
      <c r="I30" s="515"/>
      <c r="J30" s="515"/>
      <c r="K30" s="515"/>
      <c r="L30" s="516"/>
    </row>
    <row r="31" spans="2:12" ht="30" customHeight="1">
      <c r="B31" s="517" t="s">
        <v>381</v>
      </c>
      <c r="C31" s="518"/>
      <c r="D31" s="518"/>
      <c r="E31" s="518"/>
      <c r="F31" s="518"/>
      <c r="G31" s="518"/>
      <c r="H31" s="518"/>
      <c r="I31" s="518"/>
      <c r="J31" s="518"/>
      <c r="K31" s="518"/>
      <c r="L31" s="519"/>
    </row>
    <row r="32" spans="2:12" ht="36.75" customHeight="1">
      <c r="B32" s="115" t="s">
        <v>131</v>
      </c>
      <c r="C32" s="520" t="s">
        <v>382</v>
      </c>
      <c r="D32" s="521"/>
      <c r="E32" s="521"/>
      <c r="F32" s="521"/>
      <c r="G32" s="522"/>
      <c r="H32" s="514" t="s">
        <v>383</v>
      </c>
      <c r="I32" s="515"/>
      <c r="J32" s="515"/>
      <c r="K32" s="515"/>
      <c r="L32" s="516"/>
    </row>
    <row r="33" spans="2:12" ht="19.5" customHeight="1">
      <c r="B33" s="523" t="s">
        <v>384</v>
      </c>
      <c r="C33" s="524"/>
      <c r="D33" s="524"/>
      <c r="E33" s="524"/>
      <c r="F33" s="524"/>
      <c r="G33" s="524"/>
      <c r="H33" s="524"/>
      <c r="I33" s="524"/>
      <c r="J33" s="524"/>
      <c r="K33" s="524"/>
      <c r="L33" s="525"/>
    </row>
    <row r="34" spans="2:12" ht="78" customHeight="1">
      <c r="B34" s="115" t="s">
        <v>385</v>
      </c>
      <c r="C34" s="520" t="s">
        <v>1093</v>
      </c>
      <c r="D34" s="521"/>
      <c r="E34" s="521"/>
      <c r="F34" s="521"/>
      <c r="G34" s="522"/>
      <c r="H34" s="514" t="s">
        <v>1112</v>
      </c>
      <c r="I34" s="515"/>
      <c r="J34" s="515"/>
      <c r="K34" s="515"/>
      <c r="L34" s="516"/>
    </row>
    <row r="35" spans="2:12" ht="51.75" customHeight="1">
      <c r="B35" s="115" t="s">
        <v>131</v>
      </c>
      <c r="C35" s="520" t="s">
        <v>1099</v>
      </c>
      <c r="D35" s="521"/>
      <c r="E35" s="521"/>
      <c r="F35" s="521"/>
      <c r="G35" s="522"/>
      <c r="H35" s="514" t="s">
        <v>1095</v>
      </c>
      <c r="I35" s="515"/>
      <c r="J35" s="515"/>
      <c r="K35" s="515"/>
      <c r="L35" s="516"/>
    </row>
    <row r="36" spans="2:12" ht="63.75" customHeight="1">
      <c r="B36" s="115" t="s">
        <v>131</v>
      </c>
      <c r="C36" s="520" t="s">
        <v>1096</v>
      </c>
      <c r="D36" s="521"/>
      <c r="E36" s="521"/>
      <c r="F36" s="521"/>
      <c r="G36" s="522"/>
      <c r="H36" s="514" t="s">
        <v>1097</v>
      </c>
      <c r="I36" s="515"/>
      <c r="J36" s="515"/>
      <c r="K36" s="515"/>
      <c r="L36" s="516"/>
    </row>
  </sheetData>
  <mergeCells count="37">
    <mergeCell ref="C35:G35"/>
    <mergeCell ref="H35:L35"/>
    <mergeCell ref="C36:G36"/>
    <mergeCell ref="H36:L36"/>
    <mergeCell ref="B33:L33"/>
    <mergeCell ref="C34:G34"/>
    <mergeCell ref="H34:L34"/>
    <mergeCell ref="C30:G30"/>
    <mergeCell ref="H30:L30"/>
    <mergeCell ref="B31:L31"/>
    <mergeCell ref="C32:G32"/>
    <mergeCell ref="H32:L32"/>
    <mergeCell ref="C27:G27"/>
    <mergeCell ref="H27:L27"/>
    <mergeCell ref="C28:G28"/>
    <mergeCell ref="H28:L28"/>
    <mergeCell ref="C29:G29"/>
    <mergeCell ref="H29:L29"/>
    <mergeCell ref="C24:G24"/>
    <mergeCell ref="H24:L24"/>
    <mergeCell ref="B25:L25"/>
    <mergeCell ref="C26:G26"/>
    <mergeCell ref="H26:L26"/>
    <mergeCell ref="C5:H12"/>
    <mergeCell ref="C23:G23"/>
    <mergeCell ref="C17:G17"/>
    <mergeCell ref="C19:G19"/>
    <mergeCell ref="C20:G20"/>
    <mergeCell ref="C22:G22"/>
    <mergeCell ref="C21:G21"/>
    <mergeCell ref="H17:L17"/>
    <mergeCell ref="B18:L18"/>
    <mergeCell ref="H19:L19"/>
    <mergeCell ref="H20:L20"/>
    <mergeCell ref="H21:L21"/>
    <mergeCell ref="H22:L22"/>
    <mergeCell ref="H23:L23"/>
  </mergeCells>
  <pageMargins left="0.70866141732283472" right="0.70866141732283472" top="0.74803149606299213" bottom="0.74803149606299213"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14</vt:i4>
      </vt:variant>
    </vt:vector>
  </HeadingPairs>
  <TitlesOfParts>
    <vt:vector size="39" baseType="lpstr">
      <vt:lpstr>Iniciativas Estrategicas</vt:lpstr>
      <vt:lpstr>Integración_PAA</vt:lpstr>
      <vt:lpstr>Plan_de_Acción_Año</vt:lpstr>
      <vt:lpstr>PINAR</vt:lpstr>
      <vt:lpstr>Informe de actividades</vt:lpstr>
      <vt:lpstr>Plan de participación ciudadana</vt:lpstr>
      <vt:lpstr>Plan Capacitación e Incentivos</vt:lpstr>
      <vt:lpstr>PIC</vt:lpstr>
      <vt:lpstr>Plan Incentivos y bienestar</vt:lpstr>
      <vt:lpstr>PSST</vt:lpstr>
      <vt:lpstr>Plan de mantenimiento</vt:lpstr>
      <vt:lpstr>Plan conservación digital</vt:lpstr>
      <vt:lpstr>PAAC</vt:lpstr>
      <vt:lpstr>Riesgos de corrupción</vt:lpstr>
      <vt:lpstr>Racionalización de tramites</vt:lpstr>
      <vt:lpstr>Rendición de cuentas</vt:lpstr>
      <vt:lpstr>Atención al ciudadano</vt:lpstr>
      <vt:lpstr>Transparencia y acceso</vt:lpstr>
      <vt:lpstr>mapa riesgos corrupcion</vt:lpstr>
      <vt:lpstr>Estrategia Conflicto de Interés</vt:lpstr>
      <vt:lpstr>PETI</vt:lpstr>
      <vt:lpstr>Plan de austeridad y Gestión am</vt:lpstr>
      <vt:lpstr>Seguridad_de_Información</vt:lpstr>
      <vt:lpstr>Gobierno digital</vt:lpstr>
      <vt:lpstr>Otras</vt:lpstr>
      <vt:lpstr>'Atención al ciudadano'!Área_de_impresión</vt:lpstr>
      <vt:lpstr>'Estrategia Conflicto de Interés'!Área_de_impresión</vt:lpstr>
      <vt:lpstr>'Informe de actividades'!Área_de_impresión</vt:lpstr>
      <vt:lpstr>Integración_PAA!Área_de_impresión</vt:lpstr>
      <vt:lpstr>PAAC!Área_de_impresión</vt:lpstr>
      <vt:lpstr>PIC!Área_de_impresión</vt:lpstr>
      <vt:lpstr>PINAR!Área_de_impresión</vt:lpstr>
      <vt:lpstr>Plan_de_Acción_Año!Área_de_impresión</vt:lpstr>
      <vt:lpstr>PSST!Área_de_impresión</vt:lpstr>
      <vt:lpstr>'Racionalización de tramites'!Área_de_impresión</vt:lpstr>
      <vt:lpstr>'Rendición de cuentas'!Área_de_impresión</vt:lpstr>
      <vt:lpstr>'Riesgos de corrupción'!Área_de_impresión</vt:lpstr>
      <vt:lpstr>'Transparencia y acceso'!Área_de_impresión</vt:lpstr>
      <vt:lpstr>Plan_de_Acción_Año!Títulos_a_imprimir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02</cp:lastModifiedBy>
  <cp:lastPrinted>2023-06-22T18:59:41Z</cp:lastPrinted>
  <dcterms:created xsi:type="dcterms:W3CDTF">2018-01-05T11:47:46Z</dcterms:created>
  <dcterms:modified xsi:type="dcterms:W3CDTF">2023-09-19T15:29:46Z</dcterms:modified>
</cp:coreProperties>
</file>