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omments4.xml" ContentType="application/vnd.openxmlformats-officedocument.spreadsheetml.comments+xml"/>
  <Override PartName="/xl/charts/chart1.xml" ContentType="application/vnd.openxmlformats-officedocument.drawingml.chart+xml"/>
  <Override PartName="/xl/drawings/drawing11.xml" ContentType="application/vnd.openxmlformats-officedocument.drawing+xml"/>
  <Override PartName="/xl/comments5.xml" ContentType="application/vnd.openxmlformats-officedocument.spreadsheetml.comments+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12.xml" ContentType="application/vnd.openxmlformats-officedocument.drawing+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drawings/drawing13.xml" ContentType="application/vnd.openxmlformats-officedocument.drawing+xml"/>
  <Override PartName="/xl/comments6.xml" ContentType="application/vnd.openxmlformats-officedocument.spreadsheetml.comments+xml"/>
  <Override PartName="/xl/drawings/drawing14.xml" ContentType="application/vnd.openxmlformats-officedocument.drawing+xml"/>
  <Override PartName="/xl/comments7.xml" ContentType="application/vnd.openxmlformats-officedocument.spreadsheetml.comments+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omments8.xml" ContentType="application/vnd.openxmlformats-officedocument.spreadsheetml.comments+xml"/>
  <Override PartName="/xl/drawings/drawing19.xml" ContentType="application/vnd.openxmlformats-officedocument.drawing+xml"/>
  <Override PartName="/xl/comments9.xml" ContentType="application/vnd.openxmlformats-officedocument.spreadsheetml.comments+xml"/>
  <Override PartName="/xl/drawings/drawing20.xml" ContentType="application/vnd.openxmlformats-officedocument.drawing+xml"/>
  <Override PartName="/xl/comments10.xml" ContentType="application/vnd.openxmlformats-officedocument.spreadsheetml.comments+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comments11.xml" ContentType="application/vnd.openxmlformats-officedocument.spreadsheetml.comments+xml"/>
  <Override PartName="/xl/drawings/drawing26.xml" ContentType="application/vnd.openxmlformats-officedocument.drawing+xml"/>
  <Override PartName="/xl/comments12.xml" ContentType="application/vnd.openxmlformats-officedocument.spreadsheetml.comments+xml"/>
  <Override PartName="/xl/drawings/drawing2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64011"/>
  <mc:AlternateContent xmlns:mc="http://schemas.openxmlformats.org/markup-compatibility/2006">
    <mc:Choice Requires="x15">
      <x15ac:absPath xmlns:x15ac="http://schemas.microsoft.com/office/spreadsheetml/2010/11/ac" url="C:\Users\usrpla02\Desktop\RV_ Planes de Acción y Temáticos\"/>
    </mc:Choice>
  </mc:AlternateContent>
  <bookViews>
    <workbookView xWindow="0" yWindow="0" windowWidth="28800" windowHeight="12000" firstSheet="22" activeTab="1"/>
  </bookViews>
  <sheets>
    <sheet name="Iniciativas Estrategicas" sheetId="46" state="hidden" r:id="rId1"/>
    <sheet name="Integración_PAA" sheetId="21" r:id="rId2"/>
    <sheet name="Plan_de_Acción_Año" sheetId="66" r:id="rId3"/>
    <sheet name="PINAR" sheetId="13" r:id="rId4"/>
    <sheet name="Informe de actividades" sheetId="20" r:id="rId5"/>
    <sheet name="Plan de participación ciudadana" sheetId="23" r:id="rId6"/>
    <sheet name="Plan Capacitación e Incentivos" sheetId="18" r:id="rId7"/>
    <sheet name="PIC" sheetId="45" r:id="rId8"/>
    <sheet name="Plan Incentivos y bienestar" sheetId="16" r:id="rId9"/>
    <sheet name="PSST" sheetId="54" r:id="rId10"/>
    <sheet name="Actividades" sheetId="55" r:id="rId11"/>
    <sheet name="Inspecciones" sheetId="56" r:id="rId12"/>
    <sheet name="Capacitacion" sheetId="57" r:id="rId13"/>
    <sheet name="Plan de mantenimiento" sheetId="31" r:id="rId14"/>
    <sheet name="Plan conservación digital" sheetId="15" r:id="rId15"/>
    <sheet name="PAAC" sheetId="3" r:id="rId16"/>
    <sheet name="Riesgos de corrupción" sheetId="59" r:id="rId17"/>
    <sheet name="Racionalización de tramites" sheetId="60" r:id="rId18"/>
    <sheet name="Rendición de cuentas" sheetId="61" r:id="rId19"/>
    <sheet name="Atención al ciudadano" sheetId="62" r:id="rId20"/>
    <sheet name="Transparencia y acceso" sheetId="63" r:id="rId21"/>
    <sheet name="Estrategia Conflicto de Interés" sheetId="65" r:id="rId22"/>
    <sheet name="mapa riesgos corrupcion" sheetId="64" r:id="rId23"/>
    <sheet name="PETI" sheetId="25" r:id="rId24"/>
    <sheet name="Plan de austeridad y Gestión am" sheetId="27" r:id="rId25"/>
    <sheet name="Plan de Seguridad de la Informa" sheetId="58" r:id="rId26"/>
    <sheet name="Gobierno Digital" sheetId="26" r:id="rId27"/>
    <sheet name="Otras" sheetId="9" state="hidden" r:id="rId28"/>
  </sheets>
  <externalReferences>
    <externalReference r:id="rId29"/>
    <externalReference r:id="rId30"/>
    <externalReference r:id="rId31"/>
    <externalReference r:id="rId32"/>
  </externalReferences>
  <definedNames>
    <definedName name="_xlnm._FilterDatabase" localSheetId="10" hidden="1">Actividades!$A$16:$AK$140</definedName>
    <definedName name="_xlnm._FilterDatabase" localSheetId="12" hidden="1">Capacitacion!$A$13:$AP$35</definedName>
    <definedName name="_xlnm._FilterDatabase" localSheetId="26" hidden="1">'Gobierno Digital'!$A$14:$G$14</definedName>
    <definedName name="_xlnm._FilterDatabase" localSheetId="11" hidden="1">Inspecciones!$A$10:$AO$34</definedName>
    <definedName name="_xlnm._FilterDatabase" localSheetId="22" hidden="1">'mapa riesgos corrupcion'!$B$5:$AO$24</definedName>
    <definedName name="_xlnm._FilterDatabase" localSheetId="23" hidden="1">PETI!#REF!</definedName>
    <definedName name="_xlnm._FilterDatabase" localSheetId="3" hidden="1">PINAR!$A$17:$G$18</definedName>
    <definedName name="_xlnm._FilterDatabase" localSheetId="14" hidden="1">'Plan conservación digital'!#REF!</definedName>
    <definedName name="_xlnm._FilterDatabase" localSheetId="25" hidden="1">'Plan de Seguridad de la Informa'!$A$14:$G$14</definedName>
    <definedName name="_xlnm._FilterDatabase" localSheetId="8" hidden="1">'Plan Incentivos y bienestar'!#REF!</definedName>
    <definedName name="_xlnm._FilterDatabase" localSheetId="2" hidden="1">Plan_de_Acción_Año!$A$14:$Y$85</definedName>
    <definedName name="_Toc26969226" localSheetId="24">'Plan de austeridad y Gestión am'!#REF!</definedName>
    <definedName name="_xlnm.Print_Area" localSheetId="10">Actividades!$A$1:$AJ$171</definedName>
    <definedName name="_xlnm.Print_Area" localSheetId="19">'Atención al ciudadano'!$A$1:$H$24</definedName>
    <definedName name="_xlnm.Print_Area" localSheetId="21">'Estrategia Conflicto de Interés'!$A$1:$F$17</definedName>
    <definedName name="_xlnm.Print_Area" localSheetId="4">'Informe de actividades'!$A$1:$L$30</definedName>
    <definedName name="_xlnm.Print_Area" localSheetId="11">Inspecciones!$A$1:$AD$65</definedName>
    <definedName name="_xlnm.Print_Area" localSheetId="1">Integración_PAA!$A$1:$XFA$69</definedName>
    <definedName name="_xlnm.Print_Area" localSheetId="15">PAAC!$A$1:$O$47</definedName>
    <definedName name="_xlnm.Print_Area" localSheetId="7">PIC!$A$1:$E$44</definedName>
    <definedName name="_xlnm.Print_Area" localSheetId="3">PINAR!$A$1:$H$22</definedName>
    <definedName name="_xlnm.Print_Area" localSheetId="2">Plan_de_Acción_Año!$A$1:$Y$93</definedName>
    <definedName name="_xlnm.Print_Area" localSheetId="17">'Racionalización de tramites'!$B$1:$AA$34</definedName>
    <definedName name="_xlnm.Print_Area" localSheetId="18">'Rendición de cuentas'!$A$1:$H$19</definedName>
    <definedName name="_xlnm.Print_Area" localSheetId="16">'Riesgos de corrupción'!$A$1:$F$26</definedName>
    <definedName name="_xlnm.Print_Area" localSheetId="20">'Transparencia y acceso'!$A$1:$H$16</definedName>
    <definedName name="DEPENDENCIA">'[1] ACTIVOS'!$A$2:$A$448</definedName>
    <definedName name="ENERO" localSheetId="25">#REF!</definedName>
    <definedName name="ENERO" localSheetId="2">#REF!</definedName>
    <definedName name="ENERO">#REF!</definedName>
    <definedName name="_xlnm.Print_Titles" localSheetId="10">Actividades!$2:$4</definedName>
    <definedName name="_xlnm.Print_Titles" localSheetId="12">Capacitacion!$1:$2</definedName>
    <definedName name="_xlnm.Print_Titles" localSheetId="11">Inspecciones!$1:$2</definedName>
    <definedName name="_xlnm.Print_Titles" localSheetId="2">Plan_de_Acción_Año!$14:$15</definedName>
    <definedName name="valor" localSheetId="25">#REF!</definedName>
    <definedName name="valor" localSheetId="2">#REF!</definedName>
    <definedName name="valor">#REF!</definedName>
    <definedName name="valor2" localSheetId="25">#REF!</definedName>
    <definedName name="valor2" localSheetId="2">#REF!</definedName>
    <definedName name="valor2">#REF!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85" i="66" l="1"/>
  <c r="AJ35" i="57" l="1"/>
  <c r="AD35" i="57"/>
  <c r="AB35" i="57"/>
  <c r="AL34" i="57"/>
  <c r="AL35" i="57" s="1"/>
  <c r="AJ34" i="57"/>
  <c r="AH34" i="57"/>
  <c r="AH35" i="57" s="1"/>
  <c r="AF34" i="57"/>
  <c r="AD34" i="57"/>
  <c r="AB34" i="57"/>
  <c r="Z34" i="57"/>
  <c r="Z35" i="57" s="1"/>
  <c r="X34" i="57"/>
  <c r="X35" i="57" s="1"/>
  <c r="V34" i="57"/>
  <c r="AN34" i="57" s="1"/>
  <c r="T34" i="57"/>
  <c r="R34" i="57"/>
  <c r="R35" i="57" s="1"/>
  <c r="P34" i="57"/>
  <c r="L34" i="57"/>
  <c r="J34" i="57"/>
  <c r="AL33" i="57"/>
  <c r="AJ33" i="57"/>
  <c r="AH33" i="57"/>
  <c r="AF33" i="57"/>
  <c r="AF35" i="57" s="1"/>
  <c r="AD33" i="57"/>
  <c r="AB33" i="57"/>
  <c r="Z33" i="57"/>
  <c r="X33" i="57"/>
  <c r="AN33" i="57" s="1"/>
  <c r="V33" i="57"/>
  <c r="T33" i="57"/>
  <c r="T35" i="57" s="1"/>
  <c r="R33" i="57"/>
  <c r="P33" i="57"/>
  <c r="P35" i="57" s="1"/>
  <c r="L33" i="57"/>
  <c r="J33" i="57"/>
  <c r="AO32" i="57"/>
  <c r="AP32" i="57" s="1"/>
  <c r="AP31" i="57"/>
  <c r="AO31" i="57"/>
  <c r="AO30" i="57"/>
  <c r="AP30" i="57" s="1"/>
  <c r="AO29" i="57"/>
  <c r="AP29" i="57" s="1"/>
  <c r="AO28" i="57"/>
  <c r="AP28" i="57" s="1"/>
  <c r="AP27" i="57"/>
  <c r="AO27" i="57"/>
  <c r="AO26" i="57"/>
  <c r="AP26" i="57" s="1"/>
  <c r="AO25" i="57"/>
  <c r="AP25" i="57" s="1"/>
  <c r="AO24" i="57"/>
  <c r="AP24" i="57" s="1"/>
  <c r="AP23" i="57"/>
  <c r="AO23" i="57"/>
  <c r="AO22" i="57"/>
  <c r="AP22" i="57" s="1"/>
  <c r="AO21" i="57"/>
  <c r="AP21" i="57" s="1"/>
  <c r="AO20" i="57"/>
  <c r="AP20" i="57" s="1"/>
  <c r="AP19" i="57"/>
  <c r="AO19" i="57"/>
  <c r="AO18" i="57"/>
  <c r="AP18" i="57" s="1"/>
  <c r="AO16" i="57"/>
  <c r="AP16" i="57" s="1"/>
  <c r="AN15" i="57"/>
  <c r="AP14" i="57"/>
  <c r="AO14" i="57"/>
  <c r="V33" i="56"/>
  <c r="V34" i="56" s="1"/>
  <c r="T33" i="56"/>
  <c r="T34" i="56" s="1"/>
  <c r="F33" i="56"/>
  <c r="F34" i="56" s="1"/>
  <c r="D33" i="56"/>
  <c r="D34" i="56" s="1"/>
  <c r="Z32" i="56"/>
  <c r="X32" i="56"/>
  <c r="X33" i="56" s="1"/>
  <c r="X34" i="56" s="1"/>
  <c r="V32" i="56"/>
  <c r="T32" i="56"/>
  <c r="R32" i="56"/>
  <c r="R33" i="56" s="1"/>
  <c r="R34" i="56" s="1"/>
  <c r="P32" i="56"/>
  <c r="N32" i="56"/>
  <c r="N33" i="56" s="1"/>
  <c r="N34" i="56" s="1"/>
  <c r="L32" i="56"/>
  <c r="L33" i="56" s="1"/>
  <c r="L34" i="56" s="1"/>
  <c r="J32" i="56"/>
  <c r="H32" i="56"/>
  <c r="H33" i="56" s="1"/>
  <c r="H34" i="56" s="1"/>
  <c r="F32" i="56"/>
  <c r="D32" i="56"/>
  <c r="AB31" i="56" s="1"/>
  <c r="AC31" i="56" s="1"/>
  <c r="Z31" i="56"/>
  <c r="Z33" i="56" s="1"/>
  <c r="Z34" i="56" s="1"/>
  <c r="X31" i="56"/>
  <c r="V31" i="56"/>
  <c r="T31" i="56"/>
  <c r="R31" i="56"/>
  <c r="P31" i="56"/>
  <c r="P33" i="56" s="1"/>
  <c r="P34" i="56" s="1"/>
  <c r="N31" i="56"/>
  <c r="L31" i="56"/>
  <c r="J31" i="56"/>
  <c r="J33" i="56" s="1"/>
  <c r="J34" i="56" s="1"/>
  <c r="H31" i="56"/>
  <c r="F31" i="56"/>
  <c r="D31" i="56"/>
  <c r="AB30" i="56"/>
  <c r="AC30" i="56" s="1"/>
  <c r="AB29" i="56"/>
  <c r="AC29" i="56" s="1"/>
  <c r="AB28" i="56"/>
  <c r="AC28" i="56" s="1"/>
  <c r="AB27" i="56"/>
  <c r="AC27" i="56" s="1"/>
  <c r="AB26" i="56"/>
  <c r="AC26" i="56" s="1"/>
  <c r="AB25" i="56"/>
  <c r="AC25" i="56" s="1"/>
  <c r="AB24" i="56"/>
  <c r="AC24" i="56" s="1"/>
  <c r="AB23" i="56"/>
  <c r="AC23" i="56" s="1"/>
  <c r="AB22" i="56"/>
  <c r="AC22" i="56" s="1"/>
  <c r="AB21" i="56"/>
  <c r="AC21" i="56" s="1"/>
  <c r="AB20" i="56"/>
  <c r="AC20" i="56" s="1"/>
  <c r="AB19" i="56"/>
  <c r="AC19" i="56" s="1"/>
  <c r="AB18" i="56"/>
  <c r="AC18" i="56" s="1"/>
  <c r="AB17" i="56"/>
  <c r="AC17" i="56" s="1"/>
  <c r="AB16" i="56"/>
  <c r="AC16" i="56" s="1"/>
  <c r="AB15" i="56"/>
  <c r="AC15" i="56" s="1"/>
  <c r="AB14" i="56"/>
  <c r="AC14" i="56" s="1"/>
  <c r="AB13" i="56"/>
  <c r="AC13" i="56" s="1"/>
  <c r="AB12" i="56"/>
  <c r="AC12" i="56" s="1"/>
  <c r="AB11" i="56"/>
  <c r="AC11" i="56" s="1"/>
  <c r="Z139" i="55"/>
  <c r="Z140" i="55" s="1"/>
  <c r="AF138" i="55"/>
  <c r="AF139" i="55" s="1"/>
  <c r="AF140" i="55" s="1"/>
  <c r="AD138" i="55"/>
  <c r="AD139" i="55" s="1"/>
  <c r="AD140" i="55" s="1"/>
  <c r="AB138" i="55"/>
  <c r="AB139" i="55" s="1"/>
  <c r="AB140" i="55" s="1"/>
  <c r="Z138" i="55"/>
  <c r="X138" i="55"/>
  <c r="X139" i="55" s="1"/>
  <c r="X140" i="55" s="1"/>
  <c r="V138" i="55"/>
  <c r="V139" i="55" s="1"/>
  <c r="V140" i="55" s="1"/>
  <c r="T138" i="55"/>
  <c r="T139" i="55" s="1"/>
  <c r="T140" i="55" s="1"/>
  <c r="R138" i="55"/>
  <c r="R139" i="55" s="1"/>
  <c r="R140" i="55" s="1"/>
  <c r="P138" i="55"/>
  <c r="P139" i="55" s="1"/>
  <c r="P140" i="55" s="1"/>
  <c r="N138" i="55"/>
  <c r="N139" i="55" s="1"/>
  <c r="N140" i="55" s="1"/>
  <c r="L138" i="55"/>
  <c r="L139" i="55" s="1"/>
  <c r="L140" i="55" s="1"/>
  <c r="J138" i="55"/>
  <c r="AH137" i="55" s="1"/>
  <c r="AI137" i="55" s="1"/>
  <c r="AF137" i="55"/>
  <c r="AD137" i="55"/>
  <c r="AB137" i="55"/>
  <c r="Z137" i="55"/>
  <c r="X137" i="55"/>
  <c r="V137" i="55"/>
  <c r="T137" i="55"/>
  <c r="R137" i="55"/>
  <c r="P137" i="55"/>
  <c r="N137" i="55"/>
  <c r="L137" i="55"/>
  <c r="J137" i="55"/>
  <c r="AH136" i="55"/>
  <c r="AI136" i="55" s="1"/>
  <c r="AH135" i="55"/>
  <c r="AI135" i="55" s="1"/>
  <c r="AH134" i="55"/>
  <c r="AI134" i="55" s="1"/>
  <c r="AH133" i="55"/>
  <c r="AI133" i="55" s="1"/>
  <c r="AH132" i="55"/>
  <c r="AI132" i="55" s="1"/>
  <c r="AH131" i="55"/>
  <c r="AI131" i="55" s="1"/>
  <c r="AH130" i="55"/>
  <c r="AI130" i="55" s="1"/>
  <c r="AH129" i="55"/>
  <c r="AI129" i="55" s="1"/>
  <c r="AH128" i="55"/>
  <c r="AI128" i="55" s="1"/>
  <c r="AH127" i="55"/>
  <c r="AI127" i="55" s="1"/>
  <c r="AH126" i="55"/>
  <c r="AI126" i="55" s="1"/>
  <c r="AH125" i="55"/>
  <c r="AI125" i="55" s="1"/>
  <c r="AH124" i="55"/>
  <c r="AI124" i="55" s="1"/>
  <c r="AH123" i="55"/>
  <c r="AI123" i="55" s="1"/>
  <c r="AH122" i="55"/>
  <c r="AI122" i="55" s="1"/>
  <c r="AH121" i="55"/>
  <c r="AI121" i="55" s="1"/>
  <c r="AH120" i="55"/>
  <c r="AI120" i="55" s="1"/>
  <c r="AH119" i="55"/>
  <c r="AI119" i="55" s="1"/>
  <c r="AH118" i="55"/>
  <c r="AI118" i="55" s="1"/>
  <c r="AH117" i="55"/>
  <c r="AI117" i="55" s="1"/>
  <c r="AH116" i="55"/>
  <c r="AI116" i="55" s="1"/>
  <c r="AH115" i="55"/>
  <c r="AI115" i="55" s="1"/>
  <c r="AH114" i="55"/>
  <c r="AI114" i="55" s="1"/>
  <c r="AH113" i="55"/>
  <c r="AI113" i="55" s="1"/>
  <c r="AH112" i="55"/>
  <c r="AI112" i="55" s="1"/>
  <c r="AH111" i="55"/>
  <c r="AI111" i="55" s="1"/>
  <c r="AH110" i="55"/>
  <c r="AI110" i="55" s="1"/>
  <c r="AH109" i="55"/>
  <c r="AI109" i="55" s="1"/>
  <c r="AH108" i="55"/>
  <c r="AI108" i="55" s="1"/>
  <c r="AH107" i="55"/>
  <c r="AI107" i="55" s="1"/>
  <c r="AH106" i="55"/>
  <c r="AI106" i="55" s="1"/>
  <c r="AH105" i="55"/>
  <c r="AI105" i="55" s="1"/>
  <c r="AH104" i="55"/>
  <c r="AI104" i="55" s="1"/>
  <c r="AH103" i="55"/>
  <c r="AI103" i="55" s="1"/>
  <c r="AH102" i="55"/>
  <c r="AI102" i="55" s="1"/>
  <c r="AH101" i="55"/>
  <c r="AI101" i="55" s="1"/>
  <c r="AH100" i="55"/>
  <c r="AI100" i="55" s="1"/>
  <c r="AH99" i="55"/>
  <c r="AI99" i="55" s="1"/>
  <c r="AH98" i="55"/>
  <c r="AI98" i="55" s="1"/>
  <c r="AH97" i="55"/>
  <c r="AI97" i="55" s="1"/>
  <c r="AH96" i="55"/>
  <c r="AI96" i="55" s="1"/>
  <c r="AH95" i="55"/>
  <c r="AI95" i="55" s="1"/>
  <c r="AH94" i="55"/>
  <c r="AI94" i="55" s="1"/>
  <c r="AH93" i="55"/>
  <c r="AI93" i="55" s="1"/>
  <c r="AH92" i="55"/>
  <c r="AI92" i="55" s="1"/>
  <c r="AH91" i="55"/>
  <c r="AI91" i="55" s="1"/>
  <c r="AH90" i="55"/>
  <c r="AI90" i="55" s="1"/>
  <c r="AH89" i="55"/>
  <c r="AI89" i="55" s="1"/>
  <c r="AH88" i="55"/>
  <c r="AI88" i="55" s="1"/>
  <c r="AH87" i="55"/>
  <c r="AI87" i="55" s="1"/>
  <c r="AH86" i="55"/>
  <c r="AI86" i="55" s="1"/>
  <c r="AH85" i="55"/>
  <c r="AI85" i="55" s="1"/>
  <c r="AH84" i="55"/>
  <c r="AI84" i="55" s="1"/>
  <c r="AH83" i="55"/>
  <c r="AI83" i="55" s="1"/>
  <c r="AH82" i="55"/>
  <c r="AI82" i="55" s="1"/>
  <c r="AH81" i="55"/>
  <c r="AI81" i="55" s="1"/>
  <c r="AH80" i="55"/>
  <c r="AI80" i="55" s="1"/>
  <c r="AH79" i="55"/>
  <c r="AI79" i="55" s="1"/>
  <c r="AH78" i="55"/>
  <c r="AI78" i="55" s="1"/>
  <c r="AH77" i="55"/>
  <c r="AI77" i="55" s="1"/>
  <c r="AH76" i="55"/>
  <c r="AI76" i="55" s="1"/>
  <c r="AH75" i="55"/>
  <c r="AI75" i="55" s="1"/>
  <c r="AH74" i="55"/>
  <c r="AI74" i="55" s="1"/>
  <c r="AH73" i="55"/>
  <c r="AI73" i="55" s="1"/>
  <c r="AH72" i="55"/>
  <c r="AI72" i="55" s="1"/>
  <c r="AH71" i="55"/>
  <c r="AI71" i="55" s="1"/>
  <c r="AH70" i="55"/>
  <c r="AI70" i="55" s="1"/>
  <c r="AH69" i="55"/>
  <c r="AI69" i="55" s="1"/>
  <c r="AH68" i="55"/>
  <c r="AI68" i="55" s="1"/>
  <c r="AH67" i="55"/>
  <c r="AI67" i="55" s="1"/>
  <c r="AH66" i="55"/>
  <c r="AI66" i="55" s="1"/>
  <c r="AH65" i="55"/>
  <c r="AI65" i="55" s="1"/>
  <c r="AH64" i="55"/>
  <c r="AI64" i="55" s="1"/>
  <c r="AH63" i="55"/>
  <c r="AI63" i="55" s="1"/>
  <c r="AH62" i="55"/>
  <c r="AI62" i="55" s="1"/>
  <c r="AH61" i="55"/>
  <c r="AI61" i="55" s="1"/>
  <c r="AH60" i="55"/>
  <c r="AI60" i="55" s="1"/>
  <c r="AH59" i="55"/>
  <c r="AI59" i="55" s="1"/>
  <c r="AH58" i="55"/>
  <c r="AI58" i="55" s="1"/>
  <c r="AH57" i="55"/>
  <c r="AI57" i="55" s="1"/>
  <c r="AH56" i="55"/>
  <c r="AI56" i="55" s="1"/>
  <c r="AH55" i="55"/>
  <c r="AI55" i="55" s="1"/>
  <c r="AH54" i="55"/>
  <c r="AI54" i="55" s="1"/>
  <c r="AH53" i="55"/>
  <c r="AI53" i="55" s="1"/>
  <c r="AH52" i="55"/>
  <c r="AI52" i="55" s="1"/>
  <c r="AH51" i="55"/>
  <c r="AI51" i="55" s="1"/>
  <c r="AH50" i="55"/>
  <c r="AI50" i="55" s="1"/>
  <c r="AH49" i="55"/>
  <c r="AI49" i="55" s="1"/>
  <c r="AH48" i="55"/>
  <c r="AI48" i="55" s="1"/>
  <c r="AH47" i="55"/>
  <c r="AI47" i="55" s="1"/>
  <c r="AH46" i="55"/>
  <c r="AI46" i="55" s="1"/>
  <c r="AH45" i="55"/>
  <c r="AI45" i="55" s="1"/>
  <c r="AH44" i="55"/>
  <c r="AI44" i="55" s="1"/>
  <c r="AH43" i="55"/>
  <c r="AI43" i="55" s="1"/>
  <c r="AH42" i="55"/>
  <c r="AI42" i="55" s="1"/>
  <c r="AH41" i="55"/>
  <c r="AI41" i="55" s="1"/>
  <c r="AH40" i="55"/>
  <c r="AI40" i="55" s="1"/>
  <c r="AH38" i="55"/>
  <c r="AI38" i="55" s="1"/>
  <c r="AH37" i="55"/>
  <c r="AI37" i="55" s="1"/>
  <c r="AH36" i="55"/>
  <c r="AI36" i="55" s="1"/>
  <c r="AH35" i="55"/>
  <c r="AI35" i="55" s="1"/>
  <c r="AH34" i="55"/>
  <c r="AI34" i="55" s="1"/>
  <c r="AH33" i="55"/>
  <c r="AI33" i="55" s="1"/>
  <c r="AH32" i="55"/>
  <c r="AI32" i="55" s="1"/>
  <c r="AH31" i="55"/>
  <c r="AI31" i="55" s="1"/>
  <c r="AH30" i="55"/>
  <c r="AI30" i="55" s="1"/>
  <c r="AH29" i="55"/>
  <c r="AI29" i="55" s="1"/>
  <c r="AH28" i="55"/>
  <c r="AI28" i="55" s="1"/>
  <c r="AH27" i="55"/>
  <c r="AI27" i="55" s="1"/>
  <c r="AH26" i="55"/>
  <c r="AI26" i="55" s="1"/>
  <c r="AH25" i="55"/>
  <c r="AI25" i="55" s="1"/>
  <c r="AH24" i="55"/>
  <c r="AI24" i="55" s="1"/>
  <c r="AH23" i="55"/>
  <c r="AI23" i="55" s="1"/>
  <c r="AH22" i="55"/>
  <c r="AI22" i="55" s="1"/>
  <c r="AH21" i="55"/>
  <c r="AI21" i="55" s="1"/>
  <c r="AH20" i="55"/>
  <c r="AI20" i="55" s="1"/>
  <c r="AH19" i="55"/>
  <c r="AI19" i="55" s="1"/>
  <c r="AH18" i="55"/>
  <c r="AI18" i="55" s="1"/>
  <c r="AH17" i="55"/>
  <c r="AI17" i="55" s="1"/>
  <c r="AN35" i="57" l="1"/>
  <c r="AO35" i="57" s="1"/>
  <c r="AO33" i="57"/>
  <c r="AP33" i="57" s="1"/>
  <c r="V35" i="57"/>
  <c r="J139" i="55"/>
  <c r="J140" i="55" s="1"/>
  <c r="K53" i="31" l="1"/>
  <c r="K51" i="31"/>
  <c r="K49" i="31"/>
  <c r="K47" i="31"/>
  <c r="K45" i="31"/>
  <c r="K43" i="31"/>
  <c r="K41" i="31"/>
  <c r="K39" i="31"/>
  <c r="K37" i="31"/>
  <c r="K35" i="31"/>
  <c r="K33" i="31"/>
  <c r="K31" i="31"/>
  <c r="K29" i="31"/>
  <c r="K27" i="31"/>
  <c r="K25" i="31"/>
  <c r="K23" i="31"/>
  <c r="K21" i="31"/>
  <c r="K19" i="31"/>
  <c r="K17" i="31"/>
  <c r="K15" i="31"/>
  <c r="K13" i="31"/>
</calcChain>
</file>

<file path=xl/comments1.xml><?xml version="1.0" encoding="utf-8"?>
<comments xmlns="http://schemas.openxmlformats.org/spreadsheetml/2006/main">
  <authors>
    <author>USR PEC COORD</author>
  </authors>
  <commentList>
    <comment ref="B14" authorId="0" shapeId="0">
      <text>
        <r>
          <rPr>
            <b/>
            <sz val="9"/>
            <color indexed="81"/>
            <rFont val="Tahoma"/>
            <family val="2"/>
          </rPr>
          <t>Objetivo de los grupos, programas, coordinaciones, oficinas</t>
        </r>
        <r>
          <rPr>
            <sz val="9"/>
            <color indexed="81"/>
            <rFont val="Tahoma"/>
            <family val="2"/>
          </rPr>
          <t xml:space="preserve">
o proyecto de inversion</t>
        </r>
      </text>
    </comment>
  </commentList>
</comments>
</file>

<file path=xl/comments10.xml><?xml version="1.0" encoding="utf-8"?>
<comments xmlns="http://schemas.openxmlformats.org/spreadsheetml/2006/main">
  <authors>
    <author>Rosa Valentina Aceros Garcia</author>
    <author>usrcoord pec</author>
  </authors>
  <commentList>
    <comment ref="D6" authorId="0" shapeId="0">
      <text>
        <r>
          <rPr>
            <sz val="9"/>
            <color indexed="81"/>
            <rFont val="Tahoma"/>
            <family val="2"/>
          </rPr>
          <t>Precise los objetivos que la entidad desea lograr en la vigencia y Enuncie una a una las actividades que se realizarán  al logro de cada objetivo planteado.</t>
        </r>
      </text>
    </comment>
    <comment ref="C7" authorId="1" shapeId="0">
      <text>
        <r>
          <rPr>
            <b/>
            <sz val="9"/>
            <color indexed="81"/>
            <rFont val="Tahoma"/>
            <family val="2"/>
          </rPr>
          <t>usrcoord pec:</t>
        </r>
        <r>
          <rPr>
            <sz val="9"/>
            <color indexed="81"/>
            <rFont val="Tahoma"/>
            <family val="2"/>
          </rPr>
          <t xml:space="preserve">
La transparencia activa implica la disponibilidad de información a través de medios físicos y electrónicos. Los
sujetos obligados deben publicar una información mínima en los sitios web oficiales, de acuerdo con los parámetros
establecidos por la ley en su artículo 9º y por la Estrategia de Gobierno en Línea</t>
        </r>
      </text>
    </comment>
    <comment ref="C9" authorId="1" shapeId="0">
      <text>
        <r>
          <rPr>
            <sz val="9"/>
            <color indexed="81"/>
            <rFont val="Tahoma"/>
            <family val="2"/>
          </rPr>
          <t xml:space="preserve">
La transparencia pasiva se refiere a la obligación de responder las solicitudes de acceso a la información en los
términos establecidos en la Ley. Para este propósito se debe garantizar una adecuada gestión de las solicitudes de
información siguiendo los lineamientos del Programa Nacional de Servicio al Ciudadano establecidos en el Cuarto
Componente.</t>
        </r>
      </text>
    </comment>
    <comment ref="C11" authorId="1" shapeId="0">
      <text>
        <r>
          <rPr>
            <sz val="9"/>
            <color rgb="FF000000"/>
            <rFont val="Tahoma"/>
            <family val="2"/>
          </rPr>
          <t xml:space="preserve">La Ley estableció tres (3) instrumentos para apoyar el proceso de gestión de información de las entidades. Estos son:
</t>
        </r>
        <r>
          <rPr>
            <sz val="9"/>
            <color rgb="FF000000"/>
            <rFont val="Tahoma"/>
            <family val="2"/>
          </rPr>
          <t xml:space="preserve">• El Registro o inventario de activos de Información.
</t>
        </r>
        <r>
          <rPr>
            <sz val="9"/>
            <color rgb="FF000000"/>
            <rFont val="Tahoma"/>
            <family val="2"/>
          </rPr>
          <t xml:space="preserve">• El Esquema de publicación de información, y
</t>
        </r>
        <r>
          <rPr>
            <sz val="9"/>
            <color rgb="FF000000"/>
            <rFont val="Tahoma"/>
            <family val="2"/>
          </rPr>
          <t xml:space="preserve">• El Índice de Información Clasificada y Reservada. </t>
        </r>
      </text>
    </comment>
    <comment ref="C15" authorId="1" shapeId="0">
      <text>
        <r>
          <rPr>
            <sz val="9"/>
            <color indexed="81"/>
            <rFont val="Tahoma"/>
            <family val="2"/>
          </rPr>
          <t xml:space="preserve">
Con el propósito de contar con un mecanismo de seguimiento al acceso a información pública, las entidades deben
generar un informe de solicitudes de acceso a información que contenga:
1. El número de solicitudes recibidas.
2. El número de solicitudes que fueron trasladadas a otra institución.
3. El tiempo de respuesta a cada solicitud.
4. El número de solicitudes en las que se negó el acceso a la información
</t>
        </r>
      </text>
    </comment>
  </commentList>
</comments>
</file>

<file path=xl/comments11.xml><?xml version="1.0" encoding="utf-8"?>
<comments xmlns="http://schemas.openxmlformats.org/spreadsheetml/2006/main">
  <authors>
    <author>Gladys Ramirez</author>
    <author>usrpec</author>
  </authors>
  <commentList>
    <comment ref="D93" authorId="0" shapeId="0">
      <text>
        <r>
          <rPr>
            <sz val="24"/>
            <color indexed="81"/>
            <rFont val="Tahoma"/>
            <family val="2"/>
          </rPr>
          <t xml:space="preserve">Registre los resultados o productos que obtendrá con la ejecución del objetivo
</t>
        </r>
      </text>
    </comment>
    <comment ref="F93" authorId="1" shapeId="0">
      <text>
        <r>
          <rPr>
            <sz val="24"/>
            <color indexed="81"/>
            <rFont val="Tahoma"/>
            <family val="2"/>
          </rPr>
          <t>Utilice tantas filas como requiera</t>
        </r>
      </text>
    </comment>
  </commentList>
</comments>
</file>

<file path=xl/comments12.xml><?xml version="1.0" encoding="utf-8"?>
<comments xmlns="http://schemas.openxmlformats.org/spreadsheetml/2006/main">
  <authors>
    <author>Gladys Ramirez</author>
    <author>usrpec</author>
  </authors>
  <commentList>
    <comment ref="D93" authorId="0" shapeId="0">
      <text>
        <r>
          <rPr>
            <sz val="24"/>
            <color indexed="81"/>
            <rFont val="Tahoma"/>
            <family val="2"/>
          </rPr>
          <t xml:space="preserve">Registre los resultados o productos que obtendrá con la ejecución del objetivo
</t>
        </r>
      </text>
    </comment>
    <comment ref="F93" authorId="1" shapeId="0">
      <text>
        <r>
          <rPr>
            <sz val="24"/>
            <color indexed="81"/>
            <rFont val="Tahoma"/>
            <family val="2"/>
          </rPr>
          <t>Utilice tantas filas como requiera</t>
        </r>
      </text>
    </comment>
  </commentList>
</comments>
</file>

<file path=xl/comments2.xml><?xml version="1.0" encoding="utf-8"?>
<comments xmlns="http://schemas.openxmlformats.org/spreadsheetml/2006/main">
  <authors>
    <author>USR SRA SUB</author>
  </authors>
  <commentList>
    <comment ref="C20" authorId="0" shapeId="0">
      <text>
        <r>
          <rPr>
            <b/>
            <sz val="9"/>
            <color indexed="81"/>
            <rFont val="Tahoma"/>
            <family val="2"/>
          </rPr>
          <t>USR SRA SUB:</t>
        </r>
        <r>
          <rPr>
            <sz val="9"/>
            <color indexed="81"/>
            <rFont val="Tahoma"/>
            <family val="2"/>
          </rPr>
          <t xml:space="preserve">
</t>
        </r>
        <r>
          <rPr>
            <sz val="10"/>
            <color indexed="81"/>
            <rFont val="Tahoma"/>
            <family val="2"/>
          </rPr>
          <t xml:space="preserve">Plantealo para tu área: revisar la definicion y objetivo estrategico del área para poderla identificar en el contexto organizacional </t>
        </r>
      </text>
    </comment>
    <comment ref="C21" authorId="0" shapeId="0">
      <text>
        <r>
          <rPr>
            <b/>
            <sz val="9"/>
            <color indexed="81"/>
            <rFont val="Tahoma"/>
            <family val="2"/>
          </rPr>
          <t>USR SRA SUB:</t>
        </r>
        <r>
          <rPr>
            <sz val="9"/>
            <color indexed="81"/>
            <rFont val="Tahoma"/>
            <family val="2"/>
          </rPr>
          <t xml:space="preserve">
Esto no es de tu plan lo puedes sacar</t>
        </r>
      </text>
    </comment>
  </commentList>
</comments>
</file>

<file path=xl/comments3.xml><?xml version="1.0" encoding="utf-8"?>
<comments xmlns="http://schemas.openxmlformats.org/spreadsheetml/2006/main">
  <authors>
    <author>usrcoord pec</author>
  </authors>
  <commentList>
    <comment ref="B15" authorId="0" shapeId="0">
      <text>
        <r>
          <rPr>
            <sz val="9"/>
            <color indexed="81"/>
            <rFont val="Tahoma"/>
            <family val="2"/>
          </rPr>
          <t xml:space="preserve">
en cumplimiento a lo dispuesto por el artículo 2 de la Ley 1757 de 2015, todas las entidades del orden nacional y territorial deberán diseñar, mantener y mejorar espacios que garanticen la participación ciudadana en todo el ciclo de la gestión pública (diagnóstico, formulación, implementación, evaluación y seguimiento). Para ello las entidades deberán incluir en sus Planes de Acción y Planes de Desarrollo los programas y acciones que van a adelantar para promover la participación ciudadana.</t>
        </r>
      </text>
    </comment>
    <comment ref="B18" authorId="0" shapeId="0">
      <text>
        <r>
          <rPr>
            <sz val="9"/>
            <color indexed="81"/>
            <rFont val="Tahoma"/>
            <family val="2"/>
          </rPr>
          <t>Identifique las necesidades requeridas por los ciudadanos para la garantía de sus derechos o para la priorización de las mismas. Esto le va a permitir a su entidad orientar el objetivo de la formulación de su política, plan o proyecto.</t>
        </r>
      </text>
    </comment>
    <comment ref="B19" authorId="0" shapeId="0">
      <text>
        <r>
          <rPr>
            <sz val="9"/>
            <color indexed="81"/>
            <rFont val="Tahoma"/>
            <family val="2"/>
          </rPr>
          <t xml:space="preserve">
Convoque a la ciudadanía a participar en la construcción de soluciones a las problemáticas de la entidad. Recuerden que muchas veces los beneficiarios de nuestros servicios son los que pueden ayudar a encontrar soluciones a las dificultades de los mismos. No dude en incluir en su Plan, actividades que permitan a los ciudadanos intervenir con sus ideas o incluso apoyar a la entidad en la identificación y solución de problemas.</t>
        </r>
      </text>
    </comment>
    <comment ref="B20" authorId="0" shapeId="0">
      <text>
        <r>
          <rPr>
            <sz val="9"/>
            <color indexed="81"/>
            <rFont val="Tahoma"/>
            <family val="2"/>
          </rPr>
          <t xml:space="preserve">
Invite al ciudadano a hacer seguimiento, evaluación y control a su gestión. Cree canales para que la ciudadanía de manera permanente opine sobre los resultados y manifieste su interés en hacer control social sobre los resultados e impacto de los mismos.</t>
        </r>
      </text>
    </comment>
  </commentList>
</comments>
</file>

<file path=xl/comments4.xml><?xml version="1.0" encoding="utf-8"?>
<comments xmlns="http://schemas.openxmlformats.org/spreadsheetml/2006/main">
  <authors>
    <author>Dell</author>
    <author>USR STA JEFE</author>
  </authors>
  <commentList>
    <comment ref="C14" authorId="0" shapeId="0">
      <text>
        <r>
          <rPr>
            <b/>
            <sz val="9"/>
            <color indexed="81"/>
            <rFont val="Tahoma"/>
            <family val="2"/>
          </rPr>
          <t>María Herrera:</t>
        </r>
        <r>
          <rPr>
            <sz val="9"/>
            <color indexed="81"/>
            <rFont val="Tahoma"/>
            <family val="2"/>
          </rPr>
          <t xml:space="preserve">
1. Implementar sistemas de tratamiento para los riesgos significativos, que aporten a disminuir la probabilidad de ocurrencia y las consecuencias.
2. Cumplir con al menos el 90% del plan de trabajo anual del SG-SSTA programado para el año 2021
3. Lograr la disminución en la ocurrencia y severidad de los accidentes laborales con respecto al año inmediatamente anterior
4. Garantizar el cumplimiento de los requisitos legales en materia de seguridad, salud en el trabajo y ambiente que apliquen al Instituto.
5. Disminuir o mantener el consumo de KW per cápita (cada trabajador vinculado)
6. Disminuir o mantener el consumo en metros cúbicos de agua per cápita (cada trabajador vinculado)
7. Promover el mejoramiento continuo del sistema de gestión de seguridad y salud en el trabajo en el Instituto, para fomentar el cumplimiento de las exigencias legales
8. Interiorizar en los trabajadores del Instituto la Directriz de Prevención y Control de la Farmacodependencia, el alcoholismo y el tabaquismo 
9. Promover la responsabilidad social con los grupos de interés.
</t>
        </r>
      </text>
    </comment>
    <comment ref="F68" authorId="1" shapeId="0">
      <text>
        <r>
          <rPr>
            <b/>
            <sz val="9"/>
            <color indexed="81"/>
            <rFont val="Tahoma"/>
            <family val="2"/>
          </rPr>
          <t>USR STA JEFE:</t>
        </r>
        <r>
          <rPr>
            <sz val="9"/>
            <color indexed="81"/>
            <rFont val="Tahoma"/>
            <family val="2"/>
          </rPr>
          <t xml:space="preserve">
Son las contempladas en el SVE Cardiovascular (tamizajes de IMC y TA), jornadas culturales, jornadas de vacunación, jornadas de relajación, etc.</t>
        </r>
      </text>
    </comment>
    <comment ref="R68" authorId="1" shapeId="0">
      <text>
        <r>
          <rPr>
            <b/>
            <sz val="9"/>
            <color indexed="81"/>
            <rFont val="Tahoma"/>
            <family val="2"/>
          </rPr>
          <t>USR STA JEFE:</t>
        </r>
        <r>
          <rPr>
            <sz val="9"/>
            <color indexed="81"/>
            <rFont val="Tahoma"/>
            <family val="2"/>
          </rPr>
          <t xml:space="preserve">
Jornada comercial y STA
</t>
        </r>
      </text>
    </comment>
    <comment ref="Z68" authorId="1" shapeId="0">
      <text>
        <r>
          <rPr>
            <b/>
            <sz val="9"/>
            <color indexed="81"/>
            <rFont val="Tahoma"/>
            <family val="2"/>
          </rPr>
          <t>USR STA JEFE:</t>
        </r>
        <r>
          <rPr>
            <sz val="9"/>
            <color indexed="81"/>
            <rFont val="Tahoma"/>
            <family val="2"/>
          </rPr>
          <t xml:space="preserve">
Jornada cultural y recreativa</t>
        </r>
      </text>
    </comment>
    <comment ref="AF68" authorId="1" shapeId="0">
      <text>
        <r>
          <rPr>
            <b/>
            <sz val="9"/>
            <color indexed="81"/>
            <rFont val="Tahoma"/>
            <family val="2"/>
          </rPr>
          <t>USR STA JEFE:</t>
        </r>
        <r>
          <rPr>
            <sz val="9"/>
            <color indexed="81"/>
            <rFont val="Tahoma"/>
            <family val="2"/>
          </rPr>
          <t xml:space="preserve">
Integración fin d año</t>
        </r>
      </text>
    </comment>
    <comment ref="F70" authorId="1" shapeId="0">
      <text>
        <r>
          <rPr>
            <b/>
            <sz val="9"/>
            <color indexed="81"/>
            <rFont val="Tahoma"/>
            <family val="2"/>
          </rPr>
          <t>USR STA JEFE:</t>
        </r>
        <r>
          <rPr>
            <sz val="9"/>
            <color indexed="81"/>
            <rFont val="Tahoma"/>
            <family val="2"/>
          </rPr>
          <t xml:space="preserve">
Aleatorio a conductores</t>
        </r>
      </text>
    </comment>
    <comment ref="R83" authorId="1" shapeId="0">
      <text>
        <r>
          <rPr>
            <b/>
            <sz val="9"/>
            <color indexed="81"/>
            <rFont val="Tahoma"/>
            <family val="2"/>
          </rPr>
          <t>USR STA JEFE:</t>
        </r>
        <r>
          <rPr>
            <sz val="9"/>
            <color indexed="81"/>
            <rFont val="Tahoma"/>
            <family val="2"/>
          </rPr>
          <t xml:space="preserve">
Jornada comercial y STA
</t>
        </r>
      </text>
    </comment>
    <comment ref="Z83" authorId="1" shapeId="0">
      <text>
        <r>
          <rPr>
            <b/>
            <sz val="9"/>
            <color indexed="81"/>
            <rFont val="Tahoma"/>
            <family val="2"/>
          </rPr>
          <t>USR STA JEFE:</t>
        </r>
        <r>
          <rPr>
            <sz val="9"/>
            <color indexed="81"/>
            <rFont val="Tahoma"/>
            <family val="2"/>
          </rPr>
          <t xml:space="preserve">
Jornada cultural y recreativa</t>
        </r>
      </text>
    </comment>
    <comment ref="AF83" authorId="1" shapeId="0">
      <text>
        <r>
          <rPr>
            <b/>
            <sz val="9"/>
            <color indexed="81"/>
            <rFont val="Tahoma"/>
            <family val="2"/>
          </rPr>
          <t>USR STA JEFE:</t>
        </r>
        <r>
          <rPr>
            <sz val="9"/>
            <color indexed="81"/>
            <rFont val="Tahoma"/>
            <family val="2"/>
          </rPr>
          <t xml:space="preserve">
Integración fin d año</t>
        </r>
      </text>
    </comment>
    <comment ref="F86" authorId="1" shapeId="0">
      <text>
        <r>
          <rPr>
            <b/>
            <sz val="9"/>
            <color indexed="81"/>
            <rFont val="Tahoma"/>
            <family val="2"/>
          </rPr>
          <t>USR STA JEFE:</t>
        </r>
        <r>
          <rPr>
            <sz val="9"/>
            <color indexed="81"/>
            <rFont val="Tahoma"/>
            <family val="2"/>
          </rPr>
          <t xml:space="preserve">
Acompañamiento por nutricionista - Control de Hábitos Nutricionales para personal expuesto a sobrepeso y obesidad</t>
        </r>
      </text>
    </comment>
    <comment ref="F92" authorId="1" shapeId="0">
      <text>
        <r>
          <rPr>
            <b/>
            <sz val="9"/>
            <color indexed="81"/>
            <rFont val="Tahoma"/>
            <family val="2"/>
          </rPr>
          <t>USR STA JEFE:</t>
        </r>
        <r>
          <rPr>
            <sz val="9"/>
            <color indexed="81"/>
            <rFont val="Tahoma"/>
            <family val="2"/>
          </rPr>
          <t xml:space="preserve">
Comprende el referido en la fila 27/138 y 55 del presente archivo.</t>
        </r>
      </text>
    </comment>
    <comment ref="L113" authorId="1" shapeId="0">
      <text>
        <r>
          <rPr>
            <b/>
            <sz val="9"/>
            <color indexed="81"/>
            <rFont val="Tahoma"/>
            <family val="2"/>
          </rPr>
          <t>USR STA JEFE:</t>
        </r>
        <r>
          <rPr>
            <sz val="9"/>
            <color indexed="81"/>
            <rFont val="Tahoma"/>
            <family val="2"/>
          </rPr>
          <t xml:space="preserve">
Aud. Externa RUC</t>
        </r>
      </text>
    </comment>
    <comment ref="V113" authorId="1" shapeId="0">
      <text>
        <r>
          <rPr>
            <b/>
            <sz val="9"/>
            <color indexed="81"/>
            <rFont val="Tahoma"/>
            <family val="2"/>
          </rPr>
          <t>USR STA JEFE:</t>
        </r>
        <r>
          <rPr>
            <sz val="9"/>
            <color indexed="81"/>
            <rFont val="Tahoma"/>
            <family val="2"/>
          </rPr>
          <t xml:space="preserve">
Aud. interna</t>
        </r>
      </text>
    </comment>
    <comment ref="AF126" authorId="1" shapeId="0">
      <text>
        <r>
          <rPr>
            <b/>
            <sz val="9"/>
            <color indexed="81"/>
            <rFont val="Tahoma"/>
            <family val="2"/>
          </rPr>
          <t>USR STA JEFE:</t>
        </r>
        <r>
          <rPr>
            <sz val="9"/>
            <color indexed="81"/>
            <rFont val="Tahoma"/>
            <family val="2"/>
          </rPr>
          <t xml:space="preserve">
Ante la ARL</t>
        </r>
      </text>
    </comment>
  </commentList>
</comments>
</file>

<file path=xl/comments5.xml><?xml version="1.0" encoding="utf-8"?>
<comments xmlns="http://schemas.openxmlformats.org/spreadsheetml/2006/main">
  <authors>
    <author>USR STA JEFE</author>
  </authors>
  <commentList>
    <comment ref="A13" authorId="0" shapeId="0">
      <text>
        <r>
          <rPr>
            <b/>
            <sz val="9"/>
            <color indexed="81"/>
            <rFont val="Tahoma"/>
            <family val="2"/>
          </rPr>
          <t>USR STA JEFE:</t>
        </r>
        <r>
          <rPr>
            <sz val="9"/>
            <color indexed="81"/>
            <rFont val="Tahoma"/>
            <family val="2"/>
          </rPr>
          <t xml:space="preserve">
Laboratorios, museo, almacenes, bodega, UNAL</t>
        </r>
      </text>
    </comment>
    <comment ref="D17" authorId="0" shapeId="0">
      <text>
        <r>
          <rPr>
            <b/>
            <sz val="9"/>
            <color indexed="81"/>
            <rFont val="Tahoma"/>
            <family val="2"/>
          </rPr>
          <t>USR STA JEFE:</t>
        </r>
        <r>
          <rPr>
            <sz val="9"/>
            <color indexed="81"/>
            <rFont val="Tahoma"/>
            <family val="2"/>
          </rPr>
          <t xml:space="preserve">
PROTSEG</t>
        </r>
      </text>
    </comment>
    <comment ref="A18" authorId="0" shapeId="0">
      <text>
        <r>
          <rPr>
            <b/>
            <sz val="9"/>
            <color indexed="81"/>
            <rFont val="Tahoma"/>
            <family val="2"/>
          </rPr>
          <t>USR STA JEFE:</t>
        </r>
        <r>
          <rPr>
            <sz val="9"/>
            <color indexed="81"/>
            <rFont val="Tahoma"/>
            <family val="2"/>
          </rPr>
          <t xml:space="preserve">
Laboratorios, museo, almacenes, bodega, UNAL</t>
        </r>
      </text>
    </comment>
    <comment ref="A26" authorId="0" shapeId="0">
      <text>
        <r>
          <rPr>
            <b/>
            <sz val="9"/>
            <color indexed="81"/>
            <rFont val="Tahoma"/>
            <family val="2"/>
          </rPr>
          <t>USR STA JEFE:</t>
        </r>
        <r>
          <rPr>
            <sz val="9"/>
            <color indexed="81"/>
            <rFont val="Tahoma"/>
            <family val="2"/>
          </rPr>
          <t xml:space="preserve">
Manlift, escaleras.</t>
        </r>
      </text>
    </comment>
  </commentList>
</comments>
</file>

<file path=xl/comments6.xml><?xml version="1.0" encoding="utf-8"?>
<comments xmlns="http://schemas.openxmlformats.org/spreadsheetml/2006/main">
  <authors>
    <author>Gladys Ramirez</author>
    <author>usrpec</author>
  </authors>
  <commentList>
    <comment ref="D12" authorId="0" shapeId="0">
      <text>
        <r>
          <rPr>
            <sz val="24"/>
            <color indexed="81"/>
            <rFont val="Tahoma"/>
            <family val="2"/>
          </rPr>
          <t xml:space="preserve">Registre los resultados o productos que obtendrá con la ejecución del objetivo
</t>
        </r>
      </text>
    </comment>
    <comment ref="F12" authorId="1" shapeId="0">
      <text>
        <r>
          <rPr>
            <sz val="24"/>
            <color indexed="81"/>
            <rFont val="Tahoma"/>
            <family val="2"/>
          </rPr>
          <t>Utilice tantas filas como requiera</t>
        </r>
      </text>
    </comment>
  </commentList>
</comments>
</file>

<file path=xl/comments7.xml><?xml version="1.0" encoding="utf-8"?>
<comments xmlns="http://schemas.openxmlformats.org/spreadsheetml/2006/main">
  <authors>
    <author>usrpec</author>
  </authors>
  <commentList>
    <comment ref="C16" authorId="0" shapeId="0">
      <text>
        <r>
          <rPr>
            <sz val="24"/>
            <color indexed="81"/>
            <rFont val="Tahoma"/>
            <family val="2"/>
          </rPr>
          <t>Utilice tantas filas como requiera</t>
        </r>
      </text>
    </comment>
  </commentList>
</comments>
</file>

<file path=xl/comments8.xml><?xml version="1.0" encoding="utf-8"?>
<comments xmlns="http://schemas.openxmlformats.org/spreadsheetml/2006/main">
  <authors>
    <author>USR PLA COORD</author>
  </authors>
  <commentList>
    <comment ref="D4" authorId="0" shapeId="0">
      <text>
        <r>
          <rPr>
            <b/>
            <sz val="9"/>
            <color indexed="81"/>
            <rFont val="Tahoma"/>
            <charset val="1"/>
          </rPr>
          <t>Base de la estrategia: Manual Único de Rendición de Cuentas</t>
        </r>
      </text>
    </comment>
  </commentList>
</comments>
</file>

<file path=xl/comments9.xml><?xml version="1.0" encoding="utf-8"?>
<comments xmlns="http://schemas.openxmlformats.org/spreadsheetml/2006/main">
  <authors>
    <author>USR PLA COORD</author>
    <author>BAHIA MALAGA</author>
  </authors>
  <commentList>
    <comment ref="C8" authorId="0" shapeId="0">
      <text>
        <r>
          <rPr>
            <b/>
            <sz val="9"/>
            <color indexed="81"/>
            <rFont val="Tahoma"/>
            <family val="2"/>
          </rPr>
          <t>Formular ejercicios de caracterización de ciudadanos, usuarios y grupos de interés como un elemento indispensable previo a cualquier intervención, diseño o implementación de planes de gestión institucional.
Analizar datos sobre las interacciones y revisar resultados del diagnostico sobre el estado de implementación de la política de servicio al ciudadano.</t>
        </r>
      </text>
    </comment>
    <comment ref="C11" authorId="0" shapeId="0">
      <text>
        <r>
          <rPr>
            <sz val="8"/>
            <color indexed="81"/>
            <rFont val="Tahoma"/>
            <family val="2"/>
          </rPr>
          <t>Incorporar acciones de capacitación de servicio al ciudadano en los programas de inducción y reinducción, desarrollar jornadas de capacitación permanente en estos temas, así como crear esquemas de reconocimiento y estímulos especiales a los trabajadores que permitan destacar sus competencias en materia de servicio al ciudadano</t>
        </r>
      </text>
    </comment>
    <comment ref="E12" authorId="1" shapeId="0">
      <text>
        <r>
          <rPr>
            <b/>
            <sz val="9"/>
            <color indexed="81"/>
            <rFont val="Tahoma"/>
            <family val="2"/>
          </rPr>
          <t>BAHIA MALAGA:</t>
        </r>
        <r>
          <rPr>
            <sz val="9"/>
            <color indexed="81"/>
            <rFont val="Tahoma"/>
            <family val="2"/>
          </rPr>
          <t xml:space="preserve">
confirmar con Erika</t>
        </r>
      </text>
    </comment>
    <comment ref="C15" authorId="0" shapeId="0">
      <text>
        <r>
          <rPr>
            <sz val="9"/>
            <color indexed="81"/>
            <rFont val="Tahoma"/>
            <family val="2"/>
          </rPr>
          <t xml:space="preserve">Identificar y simplificar los procesos misionales que están detrás de la entrega de la oferta institucional de bienes y servicios, así como los relacionados con atención a requerimientos de los ciudadanos, diseñar o actualizar manuales y protocolos de servicio al ciudadano, implementar herramientas de automatización de procesos y de relacionamiento con la ciudadanía que faciliten la gestión interna y la entrega oportuna de la oferta pública a los ciudadanos, implementar acciones para garanatizar accesibilidad de canales de atención.  Traducción de información en lenguas nativas y respuesta a peticiones en formatos accesibles, actualizar la información de los trámites en el SUIT, elaborar y publicar documentos que presenten claramente las reglas de juego sobre pasos y requisitos para adelantar trámites y los demás lineamientos de la circular # 100-010-2021 </t>
        </r>
        <r>
          <rPr>
            <sz val="9"/>
            <color indexed="81"/>
            <rFont val="Tahoma"/>
            <family val="2"/>
          </rPr>
          <t xml:space="preserve">
</t>
        </r>
      </text>
    </comment>
    <comment ref="C21" authorId="0" shapeId="0">
      <text>
        <r>
          <rPr>
            <sz val="9"/>
            <color indexed="81"/>
            <rFont val="Tahoma"/>
            <family val="2"/>
          </rPr>
          <t>"Acciones para la generación y producción de conocimiento, como retos para encontrar soluciones a problemáticas y situaciones de relacionamiento con los ciudadanos, alianzas con los grupos de valor para cocrear productos y servicios, desarrollar investigaciones e incentivas a los empleados a producir conocimiento".  Diseñar herramientas de uso y apropiación de conocimiento con lineamientos claros, organizar la información de las interacciones al igual que analizar la información sobre la percepción de los grupos de valor y la experiencia del servicio, fomentar la cultura de difundir y compartir a través de espacios de socialización, documentar buenas prácticas y promover el intercambio de información y lecciones aprendidas</t>
        </r>
      </text>
    </comment>
    <comment ref="C22" authorId="0" shapeId="0">
      <text>
        <r>
          <rPr>
            <b/>
            <sz val="9"/>
            <color indexed="81"/>
            <rFont val="Tahoma"/>
            <family val="2"/>
          </rPr>
          <t>Incluir el diseño de esquemas de monitoreo sobre la gestión (construir cadena de valor, formular indicadores, establecer responsables, definir periodicidad de medición) al igual que herramientas para medir la experiencia de usuario y prcepción ciudadana, entre ellas el análisis de información sobre peticiones y gestión de trámites, encuestas de percepción ciudadana, ejercicios de ciudadano incógnito y herramientas como journey map, perfilación de usuarios entre otros</t>
        </r>
      </text>
    </comment>
  </commentList>
</comments>
</file>

<file path=xl/sharedStrings.xml><?xml version="1.0" encoding="utf-8"?>
<sst xmlns="http://schemas.openxmlformats.org/spreadsheetml/2006/main" count="2745" uniqueCount="1409">
  <si>
    <t>Fecha Inicio</t>
  </si>
  <si>
    <t>Fecha Fin</t>
  </si>
  <si>
    <t>Política de Gestión y Desempeño</t>
  </si>
  <si>
    <t>PLAN INSTITUCIONAL DE ARCHIVOS - PINAR</t>
  </si>
  <si>
    <t xml:space="preserve"> </t>
  </si>
  <si>
    <t>Área Organizativa o Dependencia</t>
  </si>
  <si>
    <t>Fuente de Financiación 
(Inversión, Funcionamiento, otros)</t>
  </si>
  <si>
    <t>Articulación Planeación Estratégica Institucional (Objetivo Estratégico)</t>
  </si>
  <si>
    <t>PLAN ANTICORRUPCIÓN Y DE ATENCIÓN AL CIUDADANO
Componente: Iniciativas Adicionales</t>
  </si>
  <si>
    <t>Objetivo Estratégico</t>
  </si>
  <si>
    <t>Iniciativa Estratégica</t>
  </si>
  <si>
    <t>Colaboradores</t>
  </si>
  <si>
    <t>Fecha Inicial programada</t>
  </si>
  <si>
    <t>Fecha Final programada</t>
  </si>
  <si>
    <t>Otra Fuente de Financiación</t>
  </si>
  <si>
    <t>Nombre del proyecto</t>
  </si>
  <si>
    <t>Subcomponente</t>
  </si>
  <si>
    <t xml:space="preserve">Responsable </t>
  </si>
  <si>
    <t>Área responsable</t>
  </si>
  <si>
    <t>Proceso</t>
  </si>
  <si>
    <t>Estratégico</t>
  </si>
  <si>
    <t>Auditoría interna</t>
  </si>
  <si>
    <t>Auditor interno</t>
  </si>
  <si>
    <t>No aplica</t>
  </si>
  <si>
    <t>Oficina Jurídica</t>
  </si>
  <si>
    <t>Jefe Oficina Jurídica</t>
  </si>
  <si>
    <t>Liderar la Oficina Jurídica, planeando, coordinando y ejecutando las actividades propias de la dependencia y los encargos de la Dirección General.</t>
  </si>
  <si>
    <t>Asesorar jurídicamente de manera diligente y oportuna a las directivas del Instituto y brindar apoyo jurídico a las dependencias según requerimiento de DGI, supervisar servicios de abogados externos, coordinar la expedición de directivas</t>
  </si>
  <si>
    <t>Ejercer diligentemente la representación judicial y administrativa del Instituto, representar al Instituto en los asuntos y reuniones que sean encargadas.</t>
  </si>
  <si>
    <t>Participar activamente en las actividades relacionadas con los sistemas de gestión y demás comités que atañen al área o por delegación de la Dirección General, adelantar las revisiones pertinentes procurando la actualización permanente del Normograma y cumplimiento requisitos SSTA</t>
  </si>
  <si>
    <t>Atención y Coordinación legal de la atención de derechos de petición y directivas</t>
  </si>
  <si>
    <t>Coordinación de Planeación</t>
  </si>
  <si>
    <t>Coordinadora de Planeación</t>
  </si>
  <si>
    <t>Archivo y Correspondencia</t>
  </si>
  <si>
    <t>Grupo Financiero</t>
  </si>
  <si>
    <t>Grupo Gestión Contractual</t>
  </si>
  <si>
    <t>Brindar apoyo permanente a  todos los procesos institucionales y clientes externos mediante la gestión de los recursos físicos del Instituto propendiendo por la optimización de los recursos y la prestación eficiente y eficaz de los servicios.</t>
  </si>
  <si>
    <t>Grupo Servicios Generales</t>
  </si>
  <si>
    <t>Coordinador Grupo Servicios Generales</t>
  </si>
  <si>
    <t>Coordinador Grupo Financiero</t>
  </si>
  <si>
    <t>Realizar apoyo administrativo dentro del Grupo GSG para contribuir al logro de los objetivos generales de la SRA</t>
  </si>
  <si>
    <t>Grupo Sistemas y Telemática</t>
  </si>
  <si>
    <t>Grupo Talento humano</t>
  </si>
  <si>
    <t>Coordinadora Grupo Talento humano</t>
  </si>
  <si>
    <t>Coordinador Grupo Sistemas y Telemática</t>
  </si>
  <si>
    <t>Misional</t>
  </si>
  <si>
    <t>Comunicación científica</t>
  </si>
  <si>
    <t>Jefe de Comunicación científica</t>
  </si>
  <si>
    <t>Subdirección administrativa</t>
  </si>
  <si>
    <t>Subdirectora administrativa</t>
  </si>
  <si>
    <t>Optimizar los procesos de la gestión administrativa.</t>
  </si>
  <si>
    <t>Dirección general</t>
  </si>
  <si>
    <t>Director general</t>
  </si>
  <si>
    <t>Desarrollar estrategias gubernamentales</t>
  </si>
  <si>
    <t>Nombre de la actividad</t>
  </si>
  <si>
    <t>http://www.invemar.org.co/inf-actividades</t>
  </si>
  <si>
    <t>Coordinación de Comunicaciones</t>
  </si>
  <si>
    <t>Subcomponente/procesos</t>
  </si>
  <si>
    <t>Meta o producto</t>
  </si>
  <si>
    <t>Responsable</t>
  </si>
  <si>
    <t>Fecha programada</t>
  </si>
  <si>
    <t>Construcción del mapa de riesgos de corrupción</t>
  </si>
  <si>
    <t>Coordinadora PLA</t>
  </si>
  <si>
    <t>Consulta y divulgación</t>
  </si>
  <si>
    <t>Mapa divulgado</t>
  </si>
  <si>
    <t>Monitoreo y Revisión</t>
  </si>
  <si>
    <t>Reportar cada cuatro meses a la oficina de auditoría interna los seguimientos a las acciones establecidas en el mapa de riesgos de corrupción</t>
  </si>
  <si>
    <t xml:space="preserve">Mapa monitoreado y constancia en actas </t>
  </si>
  <si>
    <t>Responsables de las acciones</t>
  </si>
  <si>
    <t>Seguimiento</t>
  </si>
  <si>
    <t>Realizar el seguimiento al mapa de riesgos de corrupción</t>
  </si>
  <si>
    <t>Reporte de seguimiento al  mapa riesgos corrupción publicado en la web</t>
  </si>
  <si>
    <t>Auditora Interna</t>
  </si>
  <si>
    <t xml:space="preserve">Subcomponente </t>
  </si>
  <si>
    <t>1.1</t>
  </si>
  <si>
    <t>CMC</t>
  </si>
  <si>
    <t>1.2</t>
  </si>
  <si>
    <t>2.1</t>
  </si>
  <si>
    <t>2.2</t>
  </si>
  <si>
    <t>2.3</t>
  </si>
  <si>
    <t>3.1</t>
  </si>
  <si>
    <t>4.1</t>
  </si>
  <si>
    <t>Informe publicado</t>
  </si>
  <si>
    <t xml:space="preserve">2 Actividades de sensibilización al personal vinculado laboralmente </t>
  </si>
  <si>
    <t>5.1</t>
  </si>
  <si>
    <t>LABSIS</t>
  </si>
  <si>
    <t>SYT</t>
  </si>
  <si>
    <t xml:space="preserve">AYC </t>
  </si>
  <si>
    <t>3.2</t>
  </si>
  <si>
    <t>3.3</t>
  </si>
  <si>
    <t>Informe trimestral</t>
  </si>
  <si>
    <t>1.3</t>
  </si>
  <si>
    <t>Indicador</t>
  </si>
  <si>
    <t>Moderado</t>
  </si>
  <si>
    <t>Profesional de Apoyo Comunicaciones</t>
  </si>
  <si>
    <t>PLAN DE PARTICIPACIÓN CIUDADANA</t>
  </si>
  <si>
    <t>Fase del ciclo de la Gestión</t>
  </si>
  <si>
    <t>Actividades</t>
  </si>
  <si>
    <t>Objetivo (s) de la actividad</t>
  </si>
  <si>
    <t>Meta/Producto</t>
  </si>
  <si>
    <t>Diagnóstico</t>
  </si>
  <si>
    <t xml:space="preserve">Formalizar las actividades de la politica de participación ciudadana en los procesos misionales </t>
  </si>
  <si>
    <t># de proyectos o actividades identificadas en la presente vigencia que incorporan la participación ciudadana</t>
  </si>
  <si>
    <t>Coordinadores área misional</t>
  </si>
  <si>
    <t>Implementación/ejecución/colaboración</t>
  </si>
  <si>
    <t>Control/Evaluación</t>
  </si>
  <si>
    <t>Responsables</t>
  </si>
  <si>
    <t>1. Documentos de investigación para la gestión de la información y el conocimiento ambiental
2. Laboratorios mejorados y dotados.
3. Colecciones biológicas.
4. Personas formadas en Ciencias marinas.
5.  Sistema de Información Ambiental Marino en funcionamiento.
6. Publicaciones
7. Informes trimestrales y final del proyecto.</t>
  </si>
  <si>
    <t>1. Tres Sedes adecuadas.
2. Capacitaciones realizadas.
3. Usuarios del sistema. 
4. Metros lineales de documentos inventariados
5. Informe técnico final.</t>
  </si>
  <si>
    <t>1. Documentos con Informes de monitoreo elaborados.
2.  Bases de datos de monitoreo ambiental actualizadas. 
3. Laboratorios mejorados y dotados</t>
  </si>
  <si>
    <t>Todos</t>
  </si>
  <si>
    <t>Impacto</t>
  </si>
  <si>
    <t>Total productos comprometidos</t>
  </si>
  <si>
    <t>Servicios Públicos</t>
  </si>
  <si>
    <t>Viáticos, gastos de viaje y gastos de desplazamiento</t>
  </si>
  <si>
    <t>PORCENTAJE DE AVANCE TOTAL DEL PLAN</t>
  </si>
  <si>
    <t xml:space="preserve">7. DOCUMENTOS DE REFERENCIA </t>
  </si>
  <si>
    <t>8. METAS</t>
  </si>
  <si>
    <t>Meta</t>
  </si>
  <si>
    <t>100% de cumplimiento al seguimiento de las actividades programadas para la vigencia</t>
  </si>
  <si>
    <t>ESTRATEGIA PARA LA GESTIÓN DE CONFLICTO DE INTERESES</t>
  </si>
  <si>
    <t>Componente</t>
  </si>
  <si>
    <t>Categoría</t>
  </si>
  <si>
    <t xml:space="preserve">Actividades de Gestión </t>
  </si>
  <si>
    <t>Plazos</t>
  </si>
  <si>
    <t xml:space="preserve"> Condiciones institucionales</t>
  </si>
  <si>
    <t>Comité de Gestión y Desempeño</t>
  </si>
  <si>
    <t>Procesos y procedimientos</t>
  </si>
  <si>
    <t xml:space="preserve">Pedagogía </t>
  </si>
  <si>
    <t>Sensibilización y capacitación</t>
  </si>
  <si>
    <t>Realizar estrategias de comunicación (por diferentes medios) y sensibilización relacionadas con los temas de código de Integridad y conflicto de intereses.</t>
  </si>
  <si>
    <t>TAL</t>
  </si>
  <si>
    <t>Realización del curso de integridad, transparencia y lucha contra la corrupción</t>
  </si>
  <si>
    <t>Seguimiento y evaluación</t>
  </si>
  <si>
    <t>Declaración de bienes, rentas y conflictos de intereses Ley 2013 de 2019</t>
  </si>
  <si>
    <t xml:space="preserve">Realizar el seguimiento y control a la implementación de las estrategias de gestión preventiva del conflicto de intereses formuladas en la planeación institucional y a la publicación de la declaración de bienes, rentas y conflictos de intereses de los servidores públicos y contratistas que se encuentran obligados por la ley 2013 de 2019, a través de las dependencias de control interno. </t>
  </si>
  <si>
    <t>Administrativo</t>
  </si>
  <si>
    <t>Cumplir con los compromisos establecidos en el Modelo Integrado de Gestión - MIGO: Enfoque para la gestión (indicadores)</t>
  </si>
  <si>
    <t>Operar, mantener y equipar las instalaciones de la infraestructura física de las sedes institucionales</t>
  </si>
  <si>
    <t>Operar y mantener los equipos de transporte terrestre y marítimo</t>
  </si>
  <si>
    <t>Administrar permanentemente la totalidad del recurso humano, a través de la aplicación de los lineamientos y procedimientos de selección y contratación, SSTA y R.S. Coordinando actividades relacionadas con el bienestar y el desarrollo de competencias para garantizar personal competente, condiciones de trabajo seguras y promoviendo actividades de responsabilidad social.</t>
  </si>
  <si>
    <t xml:space="preserve">Investigación científica hacia la generación de información y conocimiento de  las  zonas marinas y costeras de interés de la nación - BPIN Invemar 2019
</t>
  </si>
  <si>
    <t>Fortalecer la infraestructura física, tecnológica y de la gestión administrativa del Invemar, para el desarrollo de proyectos de investigación en los temas marinos y costeros en Colombia.</t>
  </si>
  <si>
    <t>Fortalecimiento de la infraestructura física, tecnológica y de la gestión administrativa del Invemar Nacional – BPIN fortalecimiento Invemar 2020</t>
  </si>
  <si>
    <t>Fortalecimiento del Sistema de operaciones estadísticas ambientales del Instituto de Investigaciones marinas y costeras - Invemar- Nacional</t>
  </si>
  <si>
    <t>Planificar, dirigir y supervisar la gestión eficiente y oportuna de las áreas que conforman el área (función 8 en el manual de funciones CMC)</t>
  </si>
  <si>
    <t>No</t>
  </si>
  <si>
    <t>Mantener actualizada la documentación relacionada con la Política de Gobierno Digital.</t>
  </si>
  <si>
    <t>PLAN DE GOBIERNO DIGITAL</t>
  </si>
  <si>
    <t>1. PLAN DE GESTIÓN INTEGRAL DE RESIDUOS (PL-STA-1)
2. SUBPROGRAMAS AHORRO Y USO EFICIENTE DE AGUA, ENERGÍA Y USO CORRECTO DE PAPELERAS METÁLICAS (FT-STA-32)
3. PROCEDIMIENTO PARA LA IDENTIFICACIÓN, EVALUACIÓN Y VALORACIÓN DE ASPECTOS E IMPACTOS AMBIENTALES (PR-STA-15)
4. MATRIZ IDENTIFICACIÓN, EVALUACIÓN Y VALORACIÓN DE ASPECTOS E IMPACTOS AMBIENTALES (MT-STA-1)
5. INDICADOR DE CONSUMO DE AGUA  ID: 153
6. INDICADOR DE CONSUMO DE ENERGÍA ID: 152</t>
  </si>
  <si>
    <t>PLAN DE ACCIÓN ANUAL POR ÁREA, COORDINACIONES Y PROGRAMAS DE INVESTIGACIÓN INVEMAR</t>
  </si>
  <si>
    <t>Estrategia de Participación Ciudadana en la Gestión Pública</t>
  </si>
  <si>
    <t>Formato Planeación de la Participación</t>
  </si>
  <si>
    <t>Proyectos o actividades identificadas y diligenciadas en el FT-PLA-23</t>
  </si>
  <si>
    <t>Ayudas de memoria o soportes de los espacios de diálogo</t>
  </si>
  <si>
    <t xml:space="preserve">Hacer seguimiento cuatrimentral a las actividades de participación ciudadana </t>
  </si>
  <si>
    <t>Establecer el cumplimiento de la programación realizada y el alcance hacia la comunidad</t>
  </si>
  <si>
    <t>Reporte cuatrimestral a partes interesadas internas</t>
  </si>
  <si>
    <t xml:space="preserve">Lidera: PLA
</t>
  </si>
  <si>
    <t>Mapa actualizado y publicado</t>
  </si>
  <si>
    <t xml:space="preserve">Solicitar a través de la página WEB del Invemar sugerencias de la ciudadanía al proyecto de mapa de riesgos de corrupción </t>
  </si>
  <si>
    <t>Mapa ajustado conforme las sugerencias recibidas consideradas viables</t>
  </si>
  <si>
    <t>Publicar en la página web del INVEMAR el mapa de riesgos de corrupción final</t>
  </si>
  <si>
    <t xml:space="preserve">Registro de solicitudes recibidas vs atendidas </t>
  </si>
  <si>
    <t>Actividad</t>
  </si>
  <si>
    <t>PLAN ANTICORRUPCIÓN Y DE ATENCIÓN AL CIUDADANO
Componente 4: Mecanismos para mejorar la Atención al Ciudadano</t>
  </si>
  <si>
    <t>PLAN ANTICORRUPCIÓN Y DE ATENCIÓN AL CIUDADANO
Componente 5: Transparencia y acceso a la información</t>
  </si>
  <si>
    <t xml:space="preserve"> Actividades</t>
  </si>
  <si>
    <t>Probabilidad</t>
  </si>
  <si>
    <t>PLAN DE AUSTERIDAD Y GESTIÓN AMBIENTAL</t>
  </si>
  <si>
    <t>PLAN DE AUSTERIDAD Y GESTIÓN AMBIENTAL+B15:D20</t>
  </si>
  <si>
    <t>El jefe de telemática y software valida que los usuarios autorizados del manejo de los portales bancarios desarrollen transacciones seguras, para ello realizará la instalación de los software necesarios (antivirus, firewall, y demás) en los equipos destinados para realizar transacciones bancarias, que impidan el uso de personas no autorizadas o desconocidas, o que se puedan detectar amenazas o software maliciosos</t>
  </si>
  <si>
    <t>Nombre de la entidad:</t>
  </si>
  <si>
    <t>Orden:</t>
  </si>
  <si>
    <t>Nacional</t>
  </si>
  <si>
    <t>Sector administrativo:</t>
  </si>
  <si>
    <t>Ambiente y Desarrollo Sostenible</t>
  </si>
  <si>
    <t>Año vigencia:</t>
  </si>
  <si>
    <t>Departamento:</t>
  </si>
  <si>
    <t>Magdalena</t>
  </si>
  <si>
    <t/>
  </si>
  <si>
    <t>Municipio:</t>
  </si>
  <si>
    <t>Tipo</t>
  </si>
  <si>
    <t>Nombre</t>
  </si>
  <si>
    <t>INSTITUTO DE INVESTIGACIONES MARINAS Y COSTERAS "JOSÉ BENITO VIVES" - INVEMAR</t>
  </si>
  <si>
    <t>Santa Marta</t>
  </si>
  <si>
    <t>Entidad: INSTITUTO DE INVESTIGACIONES MARINAS Y COSTERAS -INVEMAR</t>
  </si>
  <si>
    <r>
      <t>Objetivo: d</t>
    </r>
    <r>
      <rPr>
        <sz val="12"/>
        <color theme="0"/>
        <rFont val="Arial Narrow"/>
        <family val="2"/>
      </rPr>
      <t>esarrollar mecanismos para prevenir y controlar la aparición de conflictos de intereses en la entidad con el objeto de evitar la afectación del servicio y el interés general.</t>
    </r>
  </si>
  <si>
    <t>Realizar seguimiento y monitoreo al registro de conflictos de intereses han surtido trámite .</t>
  </si>
  <si>
    <t>Política</t>
  </si>
  <si>
    <t>Acciones</t>
  </si>
  <si>
    <t>Gobierno Digital</t>
  </si>
  <si>
    <t>Soportar y mejorar la plataforma tecnológica de manera sostenible y permanente brindando a todos los usuarios una infraestructura física y lógica optima para garantizar la disponibilidad y el acceso a los servicios tecnológicos de manera adecuada y continua,  dando cumplimiento a la normatividad gubernamental aplicable al proceso.</t>
  </si>
  <si>
    <t>Para ver las actividades programadas para cada uno de los planes, dar clic sobre la punta o en el centro de cada figura</t>
  </si>
  <si>
    <t>Mejorar y proteger el valor del Instituto proporcionando aseguramiento objetivo, asesoría y conocimiento basado en riesgos en el día a día, con el propósito de generar alertas que tempranas que contribuyan con el el cumplimiento de objetivos de planes,programas y proyectos, y el cumplimiento de la normativa legal aplicable.</t>
  </si>
  <si>
    <t>ALINEACIÓN CON OTROS PLANES DE ACCIÓN ANUAL (Dto. 612 de 2018)</t>
  </si>
  <si>
    <t>Orientar anualmente el desarrollo institucional a partir de la planeación, el seguimiento y la evaluación de la gestión, en el marco de la cultura de la calidad y el mejoramiento de los procesos que faciliten el cumplimiento de la misión y visión institucional</t>
  </si>
  <si>
    <t>Asesorar, coordinar, proponer y evaluar planes y proyectos</t>
  </si>
  <si>
    <t>Coordinar y administrar la gestión del riesgo</t>
  </si>
  <si>
    <t>Liderar el desarrollo de las políticas de gestión y desempeño que le hayan sido delegadas</t>
  </si>
  <si>
    <t>Apoyar y fortalecer la comunicación externa</t>
  </si>
  <si>
    <t>Administrar de forma eficiente toda la documentación oficial entrante y/o saliente, con el fin de realizar los respectivos procesos de recepción, registro y radicación, pasando por su distribución, conservación, clasificación, ordenación y descripción, en las herramientas tecnológicas provistas para esta labor, teniendo en cuenta la normatividad vigente.</t>
  </si>
  <si>
    <t>Realizar las actividades de transferencia de la documentación en custodia de los archivos de gestión, los cuales deberán entregarla al Archivo Central según la TRD de cada dependencia o programa del Instituto, con el fin de custodiar y conservar la documentación que cumplió con la primera fase del ciclo de vida de los documentos.</t>
  </si>
  <si>
    <t>Realizar Seguimiento de   actividades del proceso contable.</t>
  </si>
  <si>
    <t>Asistir continuamente los procesos de contratación institucional y verificar el cumplimiento de los requisitos establecidos en la guía de la gestión contractual, conforme el régimen especial de contratación, permitiendo a las partes interesadas el cumplimiento de las metas establecidas, así como el cubrimiento de los riesgos asegurables y el trámite de reclamación por siniestros.</t>
  </si>
  <si>
    <t>Apoyar la ejecución de actividades que den cumplimiento a las Políticas de Gestión y desempeño: Transparencia, acceso a la información pública y lucha contra la corrupción)</t>
  </si>
  <si>
    <t xml:space="preserve">
Jefe de AYC 
Profesional de Apoyo AYC
</t>
  </si>
  <si>
    <t>Mantener actualizados y operativos los Otros Procedimientos Administrativos (OPA´s) del sitio web .GOV.CO.</t>
  </si>
  <si>
    <t>Descripción</t>
  </si>
  <si>
    <t>Sedes</t>
  </si>
  <si>
    <t>Procesos</t>
  </si>
  <si>
    <t>Causas</t>
  </si>
  <si>
    <t>Riesgo inherente</t>
  </si>
  <si>
    <t>ID</t>
  </si>
  <si>
    <t>Control del anexo A</t>
  </si>
  <si>
    <t>Calificación</t>
  </si>
  <si>
    <t>Riesgo residual</t>
  </si>
  <si>
    <t>Aceptación</t>
  </si>
  <si>
    <t>Fecha límite</t>
  </si>
  <si>
    <t>Mayor</t>
  </si>
  <si>
    <t>Preventivo</t>
  </si>
  <si>
    <t>N/A</t>
  </si>
  <si>
    <t>SANDRA PATRICIA LAVERDE CASTRO</t>
  </si>
  <si>
    <t>Rara vez</t>
  </si>
  <si>
    <t>JESUS ANTONIO GARAY TINOCO</t>
  </si>
  <si>
    <t>Detectivo</t>
  </si>
  <si>
    <t>CATALINA ARTEAGA FLOREZ</t>
  </si>
  <si>
    <t>Improbable</t>
  </si>
  <si>
    <t>Posible</t>
  </si>
  <si>
    <t>RAUL NICOLAS CARRERA VALENCIA</t>
  </si>
  <si>
    <t>RIESGO</t>
  </si>
  <si>
    <t>CONTROLES DEL RIESGO</t>
  </si>
  <si>
    <t>RIESGO RESIDUAL</t>
  </si>
  <si>
    <t>PLANES DE TRATAMIENTO</t>
  </si>
  <si>
    <t>Apoyar a los responsables de los procesos, en el levantamiento del mapa de riesgos de corrupción</t>
  </si>
  <si>
    <t>Resolver preguntas e inquietudes que se generan a través del chat dispuesto en los eventos en línea</t>
  </si>
  <si>
    <t>Realizar una actividad semestral sobre atención,  servicio al ciudadano y transparencia.</t>
  </si>
  <si>
    <t>Realizar seguimiento y registro de la información recibida a través de las redes sociales</t>
  </si>
  <si>
    <t>Líder: CMC
Apoya: COM</t>
  </si>
  <si>
    <t>Realizar informe semestral sobre satisfacción del usuario</t>
  </si>
  <si>
    <t>Dos informes sorbre satisfacción de usuarios presentados en comité</t>
  </si>
  <si>
    <t>Tabla de Control y Acceso - TCA, como instrumento de identificación de los derechos de acceso y restricciones aplicables a los documentos producidos por las dependencias y programas del Invemar, de acuerdo a la tipología previamente establecida en los Cuadros de Clasificación Documental (CCD), y Tablas de Retención documental (TRD).</t>
  </si>
  <si>
    <t>Revisión y actualización del inventario de activos de información</t>
  </si>
  <si>
    <t>3.4</t>
  </si>
  <si>
    <r>
      <t xml:space="preserve">Meta: </t>
    </r>
    <r>
      <rPr>
        <sz val="11"/>
        <color theme="0"/>
        <rFont val="Arial Narrow"/>
        <family val="2"/>
      </rPr>
      <t>100% de la Gestión de los componentes asociados a la politica de integridad</t>
    </r>
  </si>
  <si>
    <t>Entrega de informe anual de la politica de integridad y conflicto de interés</t>
  </si>
  <si>
    <t>Efectuar seguimiento a las áreas identificadas como suceptible de presentarse conflicto de interés sobre la implementación de acciones para mitigarlo y si se ha materializado situaciones generadoras de conflicto de interés</t>
  </si>
  <si>
    <t xml:space="preserve">Socializar a trabajadores, contratistas, estudiantes y demás vinculados al Invemar la politica de integridad </t>
  </si>
  <si>
    <t>TAL/CAI/GCO</t>
  </si>
  <si>
    <t>Fechas definidas en la evaluación independiente</t>
  </si>
  <si>
    <t>PLAN DE CONSERVACIÓN DIGITAL</t>
  </si>
  <si>
    <t>Objetivos  específicos</t>
  </si>
  <si>
    <t>Fecha Final</t>
  </si>
  <si>
    <t>PLAN DE MANTENIMIENTO DE SERVICIOS TECNOLÓGICOS</t>
  </si>
  <si>
    <t>REDCAM</t>
  </si>
  <si>
    <t>Grupo: Sistemas y Telemática</t>
  </si>
  <si>
    <t>Coordinadores área misional
CMC</t>
  </si>
  <si>
    <t>Realizar espacios de diálogo con personas u organizaciones a través de diferentes estrategias en el marco de las actividades misionales identificadas en la fase de diagnóstico o en temas de interés de competencia del INVEMAR</t>
  </si>
  <si>
    <t>Dar a conocer a la ciudadanía lo que hace el INVEMAR e integrar sus opiniones o sugerencias en las actividades misionales que así lo consideren.  Mejorar la formación en temas específicos que faciliten la implementación de estrategias ambientales</t>
  </si>
  <si>
    <t># de proyectos o actividades ejecutadas conforme la Planeación de la participación ciudadana de las actividades misionales de INVEMAR (FT-PLA-23).</t>
  </si>
  <si>
    <t>FT-PLA-23 diligenciado en sus campos de seguimiento</t>
  </si>
  <si>
    <t>PLAN INSTITUCIONAL DE CAPACITACIÓN -PIC</t>
  </si>
  <si>
    <t>OBJETIVO</t>
  </si>
  <si>
    <t>ALCANCE</t>
  </si>
  <si>
    <t>META</t>
  </si>
  <si>
    <t>Profesional de apoyo ambiental</t>
  </si>
  <si>
    <t>Brigadistas</t>
  </si>
  <si>
    <t>E</t>
  </si>
  <si>
    <t xml:space="preserve">Liderar la jefatura con el fin de brindar apoyo legal, asesorando jurídicamente de manera oportuna y diligente a las directivas del instituto y demás dependencias de invemar según requerimiento de la Dirección General en los asuntos legales del instituto y ejercer debidamente la representación judicial y administrativa según el encargo. </t>
  </si>
  <si>
    <t xml:space="preserve">GASTO INSTITUCIONAL A GESTIONAR  </t>
  </si>
  <si>
    <t>SEGUIMIENTO POR PARTE DEL RESPONSABLE</t>
  </si>
  <si>
    <t>FECHA INICIO</t>
  </si>
  <si>
    <t>FECHA FINALIZACIÓN</t>
  </si>
  <si>
    <t xml:space="preserve">PONDERACIÓN DE CUMPLIMIENTO </t>
  </si>
  <si>
    <t xml:space="preserve">RESPONSABLE DEL CUMPLIMIENTO / RESPONSABLE DEL SEGUIMIENTO </t>
  </si>
  <si>
    <t>EVIDENCIA</t>
  </si>
  <si>
    <t>Informe entregado a ADI</t>
  </si>
  <si>
    <r>
      <rPr>
        <b/>
        <sz val="14"/>
        <color theme="1"/>
        <rFont val="Arial Narrow"/>
        <family val="2"/>
      </rPr>
      <t xml:space="preserve">Objetivo general </t>
    </r>
    <r>
      <rPr>
        <sz val="14"/>
        <color theme="1"/>
        <rFont val="Arial Narrow"/>
        <family val="2"/>
      </rPr>
      <t xml:space="preserve">
Establecer lineamientos de preservación digital de los documentos electrónicos de archivo que permitan el uso y protección adecuada de los recursos de la información administrados por la Oficina de Archivo y Correspondencia. 
</t>
    </r>
    <r>
      <rPr>
        <b/>
        <sz val="14"/>
        <color theme="1"/>
        <rFont val="Arial Narrow"/>
        <family val="2"/>
      </rPr>
      <t xml:space="preserve">Alcance </t>
    </r>
    <r>
      <rPr>
        <sz val="14"/>
        <color theme="1"/>
        <rFont val="Arial Narrow"/>
        <family val="2"/>
      </rPr>
      <t xml:space="preserve">
Aplica a la gestión de aquellos documentos con carácter científico, educativo, cultural, jurídico, entre otros, han generados en Invemar en el cumplimiento de sus funciones, los cuales se originen en medios analógico y a partir a este documentos electrónicos o digitales de archivo (Documentos digitalizados Con originales de naturaleza analógica y documentos digitalizados sin documentos originales analógicos, Documentos nativos digitales). 
</t>
    </r>
    <r>
      <rPr>
        <b/>
        <sz val="14"/>
        <color theme="1"/>
        <rFont val="Arial Narrow"/>
        <family val="2"/>
      </rPr>
      <t xml:space="preserve">Declaratoria </t>
    </r>
    <r>
      <rPr>
        <sz val="14"/>
        <color theme="1"/>
        <rFont val="Arial Narrow"/>
        <family val="2"/>
      </rPr>
      <t xml:space="preserve">
El Invemar “Instituto de Investigaciones marinas y costera, José Benito Vives de Andreis” Implementa la presente Directriz orientada a desarrollo del Plan de preservación Digital a largo plazo de los documentos electrónicos de archivo. Esta directriz orienta establece los estándares de la información gestionadas a través de los diferentes procesos de la gestión documental ejecutados por el instituto. Teniendo en cuenta las mejoras tecnológicas, los procesos de modernización, manejo y seguridad de la información y gestión de documentos, garantizando su autenticidad, fiabilidad y usabilidad, que estén en capacidad de dar soporte a las funciones y actividades de la entidad. Del mismo modo establece la efectiva administración de la documentación electrónica y digital durante su ciclo vital, identificando las mejores prácticas en la creación uso, mantenimiento, acceso y preservación de la información.
</t>
    </r>
    <r>
      <rPr>
        <b/>
        <sz val="14"/>
        <color theme="1"/>
        <rFont val="Arial Narrow"/>
        <family val="2"/>
      </rPr>
      <t xml:space="preserve">
Metodología- desarrollo de la estructura de preservación </t>
    </r>
    <r>
      <rPr>
        <sz val="14"/>
        <color theme="1"/>
        <rFont val="Arial Narrow"/>
        <family val="2"/>
      </rPr>
      <t xml:space="preserve">
 Tablas de Retención Documental convalidadas cuentan con información específica en cuanto a los con los documentos de carácter electrónico y digital.
 Identificar y valorar los medios de almacenamiento y formatos digitales en los que se encuentra la información.
 Identificar series o subseries híbridas (compuestas por documentos físicos y electrónicos) – metadatos. 
 Evaluar riesgos y estrategias de preservación. 
 Selección y justificación la estrategia de preservación: 
a). Migración: Cambio a nuevos formatos/plataformas (hardware y software) o nuevos medios.
b). Emulación: Recreación en sistemas computacionales actuales del entorno software y hardware para permitir la lectura de formatos obsoletos. 
c). Replicado: Copias de la información digital establecidas según la política de seguridad de la información que deberá ser diseñada en conjunto con la Oficina de sistemas y Telemática 
d) Refreshing: Actualización de software o medios. 
</t>
    </r>
    <r>
      <rPr>
        <b/>
        <sz val="14"/>
        <color theme="1"/>
        <rFont val="Arial Narrow"/>
        <family val="2"/>
      </rPr>
      <t xml:space="preserve">Procesos y procedimientos </t>
    </r>
    <r>
      <rPr>
        <sz val="14"/>
        <color theme="1"/>
        <rFont val="Arial Narrow"/>
        <family val="2"/>
      </rPr>
      <t xml:space="preserve">
Los procesos y procedimientos para la preservación digital deben tener en cuenta las siguientes actividades: 
 Identificar los documentos digitalizados y creados electrónicamente, desde el proceso de planeación y valoración de la gestión documental en todas las oficinas productoras de la entidad. 
 Establecer el cronograma de transferencias y eliminación de documentos de conformidad con las Tablas de retención y valoración documental 
 Identificar y valorar los formatos, Medios y soportes de almacenamiento en los documentos digitales. 
 Determinar los requisitos de los metadatos (campos específicos) asociados para documentos digitales
 Establecer las acciones de preservación necesarias para garantizar la fiabilidad y autenticidad de los documentos digitales. 
</t>
    </r>
    <r>
      <rPr>
        <b/>
        <sz val="14"/>
        <color theme="1"/>
        <rFont val="Arial Narrow"/>
        <family val="2"/>
      </rPr>
      <t xml:space="preserve">
Responsabilidades</t>
    </r>
    <r>
      <rPr>
        <sz val="14"/>
        <color theme="1"/>
        <rFont val="Arial Narrow"/>
        <family val="2"/>
      </rPr>
      <t xml:space="preserve">
El Plan de Preservación Digital hace parte del Sistema Integrado de Conservación de Invemar, el cual se encuentra bajo la responsabilidad y coordinación de la Oficina de Archivo y Correspondencia con el apoyo de la Subdirección de Administrativa y el Grupo Sistema y Telemática. 
</t>
    </r>
  </si>
  <si>
    <t>POBLACIÓN BENEFICIRIA</t>
  </si>
  <si>
    <t>DESCRIPCIÓN DEL BENEFICIO</t>
  </si>
  <si>
    <t>INCENTIVO SUGERIDO</t>
  </si>
  <si>
    <t>TU TIEMPO</t>
  </si>
  <si>
    <t>TUS FINANZAS</t>
  </si>
  <si>
    <t>Pagos de salario durante incapacidad. 
Se mantiene vigente.</t>
  </si>
  <si>
    <t>EQUILIBRIO LABORAL</t>
  </si>
  <si>
    <t xml:space="preserve">Son las actividades que se realizan con el fin de contribuir al ambiente laboral, la salud mental y física, y el enriquecimiento de las relaciones laborales. </t>
  </si>
  <si>
    <t>Jornadas de bienestar. 
Se mantiene vigente.</t>
  </si>
  <si>
    <t>TU FORMACIÓN</t>
  </si>
  <si>
    <t>Ärea Misional</t>
  </si>
  <si>
    <t xml:space="preserve">                    PLAN DE ESTÍMULOS Y BENEFICIOS </t>
  </si>
  <si>
    <t xml:space="preserve">                 PLAN ANTICORRUPCIÓN Y DE ATENCIÓN AL CIUDADANO
Componente: Racionalización de Trámites</t>
  </si>
  <si>
    <t xml:space="preserve">PLAN ESTRATÉGICO DE LAS TECNOLOGÍAS 
Y COMUNICACIONES - PETI
</t>
  </si>
  <si>
    <t>PLAN DE PRESERVACIÓN DIGITAL</t>
  </si>
  <si>
    <t>SIAM con contenidos de los resultados de los proyectos de Investigación</t>
  </si>
  <si>
    <t>BPIN 2018011000282</t>
  </si>
  <si>
    <t>PRY-GEZ-002-20 - Ciencia de Datos</t>
  </si>
  <si>
    <t>PRY-GEZ-020-21-CarbonoAzul_SA-</t>
  </si>
  <si>
    <t>PRY-GEZ-001-17 -MAPCO</t>
  </si>
  <si>
    <t>PRY-GEZ-027-21-OIH-CHMLAC</t>
  </si>
  <si>
    <t xml:space="preserve">PRY-BEM-015-21-Seaflower Plus </t>
  </si>
  <si>
    <t>PRY-CAM-007-19 -Restauración Rio Toribio II</t>
  </si>
  <si>
    <t>PRY-GEO-008-21-Innovacion-Playas</t>
  </si>
  <si>
    <t>PRY-GEO-017-21-Agua-Segura</t>
  </si>
  <si>
    <t>PRY-BEM-007-21-Destrezas-Guajira</t>
  </si>
  <si>
    <t>PRY-BEM-016-21 - BID-GBIF Colecciones biológicas</t>
  </si>
  <si>
    <t xml:space="preserve">PRY-BEM-026-21-Crucero Cordillera Beata </t>
  </si>
  <si>
    <t>PRY-BEM-025-21-Fortalecimiento colección de esponjas</t>
  </si>
  <si>
    <t>PRY-BEM-006-21-Semilleros</t>
  </si>
  <si>
    <t>PRY-CAM-014-20-Corpamag 323-2020</t>
  </si>
  <si>
    <t xml:space="preserve">PRY-PLA-018-19- QUIMICA CARBONATOS TOF-OA </t>
  </si>
  <si>
    <t>PRY-GEO-024-21-CARDIQUE EL LAGUITO</t>
  </si>
  <si>
    <t>PRY-GEO-03-22_Corpamag 317_Fase_2022</t>
  </si>
  <si>
    <t>PRY-VAR-001-21-BIO+BIOP</t>
  </si>
  <si>
    <t xml:space="preserve">PRY-VAR-018-21 -CI-RAPFISH </t>
  </si>
  <si>
    <t>PRY-VAR-009-21-RB-Cienaga</t>
  </si>
  <si>
    <t>PRY-VAR-021-21-SocPro4Fish</t>
  </si>
  <si>
    <t>Programa de Auditoria Interna</t>
  </si>
  <si>
    <t>nuevos</t>
  </si>
  <si>
    <t>versión 1</t>
  </si>
  <si>
    <t>PRY-CAM-007-20-Microplasticos CGSM-1-2022</t>
  </si>
  <si>
    <t>Versión 2</t>
  </si>
  <si>
    <t>PRY-BEM-04-22-CHO-OFF5-MSA</t>
  </si>
  <si>
    <t>PRY-BEM-06-22-Crucero Cuenca Pacifico</t>
  </si>
  <si>
    <t xml:space="preserve">PRY-CAM-008-22 - CORPAMAG 199-2022 </t>
  </si>
  <si>
    <t>PRY-CAM-028-21- CRA 0010-2021</t>
  </si>
  <si>
    <t>PRY-CAM-010-22- GEF CREW+ SanAntero</t>
  </si>
  <si>
    <t>PRY-GEO-02-22 -AbE KfW_FASE 1</t>
  </si>
  <si>
    <t>PRY-GEO-07-22_MADS-CC_805</t>
  </si>
  <si>
    <t>PRY-VAR-001-22-ACTINOS 458-21</t>
  </si>
  <si>
    <t xml:space="preserve">PRY-VAR-05-22- BIOSAI III 848-22 </t>
  </si>
  <si>
    <t>PRY-VAR-0012-22-CaboManglares</t>
  </si>
  <si>
    <t>PRY-VAR-009-22- Proyecto Paisajes Sostenibles</t>
  </si>
  <si>
    <t>ES LA DEPENDENCIA CMC</t>
  </si>
  <si>
    <t xml:space="preserve">PRY-GEZ-013-22 -CI-CA-SUCRE </t>
  </si>
  <si>
    <t>PRY-BEM-011-22- GIZ-GUAJIRA</t>
  </si>
  <si>
    <t xml:space="preserve">Plan Anticorrupción y de atención al ciudadano se ajustaron  fechas en el componente  rendición de cuentas </t>
  </si>
  <si>
    <t>Plan Anticorrupción y de atención al ciudadano se ajustaron  fechas en el componente fechas  transparencia y acceso a la información</t>
  </si>
  <si>
    <t>Se incluyeron los siguientes nuevos proyectos:  CHO-OFF5-MSA, Crucero Cuenca Pacifico, CORPAMAG 199-2022 , CRA 0010-2021, GEF CREW+ SanAntero, AbE KfW_FASE 1, MADS-CC_805, ACTINOS 458-21, BIOSAI III 848-22 , CaboManglares, Proyecto Paisajes Sostenibles, CI-CA-SUCRE  y GIZ-GUAJIRA</t>
  </si>
  <si>
    <t>Cambios versión 2</t>
  </si>
  <si>
    <t>Se ajustó Plan de Capacitación de acuerdo con la actualización del Plan de Capacitación INVEMAR 2020-2025 PL-TAL-1</t>
  </si>
  <si>
    <t>COSTO TOTAL</t>
  </si>
  <si>
    <t xml:space="preserve">Se ajustó formula y valores totales del plan de acción </t>
  </si>
  <si>
    <t>NOTA: Para acceder a la información de proyectos de investigación de la vigencia ingrese a traves de link: http://www.invemar.org.co/proyectos , disponible en la pagina de inicio de este archivo (pestaña Intregración_PAA)</t>
  </si>
  <si>
    <t>Elaborador por:</t>
  </si>
  <si>
    <t>Luis Alberto Vergara Palacio</t>
  </si>
  <si>
    <t>Cargo:</t>
  </si>
  <si>
    <t>Profesional de Planeación</t>
  </si>
  <si>
    <t>Revisado por:</t>
  </si>
  <si>
    <t>Dinora Stella Otero Polo</t>
  </si>
  <si>
    <t>Coordinador de Planeación</t>
  </si>
  <si>
    <t>Aprobado por:</t>
  </si>
  <si>
    <t>Director ( E)</t>
  </si>
  <si>
    <t>Fecha de implementación (aplica para copias generadas por la Oficina de Planeación)</t>
  </si>
  <si>
    <t>No.</t>
  </si>
  <si>
    <t>Meta/Actividades/Objetivo específico</t>
  </si>
  <si>
    <t>Aplica para todos los procesos del Invemar</t>
  </si>
  <si>
    <t>ÚLTIMA FECHA DE REVISIÓN:</t>
  </si>
  <si>
    <t>Cumplir mínimo en un 90% el desarrollo de las actividades establecidas en el cronograma de actividades del plan de trabajo anual del instituto</t>
  </si>
  <si>
    <t>CONVENCIONES</t>
  </si>
  <si>
    <t>PLANEADO (P)</t>
  </si>
  <si>
    <t>RIESGO PRIORITARIO</t>
  </si>
  <si>
    <t>IMPLEMENTADO (I)</t>
  </si>
  <si>
    <t>SVE</t>
  </si>
  <si>
    <t>NO CUMPLIDO (NC)</t>
  </si>
  <si>
    <t>REPLANTEADA ( R )</t>
  </si>
  <si>
    <t>SISTEMA /PROGRAMA</t>
  </si>
  <si>
    <t>PRIORITARIO /SVE</t>
  </si>
  <si>
    <t>ACTIVIDAD</t>
  </si>
  <si>
    <t>RECURSOS MÍNIMOS REQUERIDOS PARA EL CUMPLIMIENTO DE LA ACTIVIDAD</t>
  </si>
  <si>
    <t>SEGUIMIENTO</t>
  </si>
  <si>
    <t>ENERO</t>
  </si>
  <si>
    <t>FEBRERO</t>
  </si>
  <si>
    <t>MARZO</t>
  </si>
  <si>
    <t>ABRIL</t>
  </si>
  <si>
    <t>MAYO</t>
  </si>
  <si>
    <t>JUNIO</t>
  </si>
  <si>
    <t>JULIO</t>
  </si>
  <si>
    <t>AGOSTO</t>
  </si>
  <si>
    <t>SEPTIEMBRE</t>
  </si>
  <si>
    <t>OCTUBRE</t>
  </si>
  <si>
    <t>NOVIEMBRE</t>
  </si>
  <si>
    <t>DICIEMBRE</t>
  </si>
  <si>
    <t>0 accidentes y enfermedades laborales por inadecuado manejo de productos químicos</t>
  </si>
  <si>
    <t>Actualizar inventario de productos químicos</t>
  </si>
  <si>
    <t>Recurso humano (Personal capacitado), Recursos materiales ( papelería, equipos de computo, medios audiovisuales), Recursos financieros (transporte, refrigerios)</t>
  </si>
  <si>
    <t>P</t>
  </si>
  <si>
    <t>Actualización del profesiograma con la inclusión de los exámenes médicos ocupacionales para personal expuesto  a productos químicos (conforme a recomendación emitida por medico laboral)</t>
  </si>
  <si>
    <t>Intervención y seguimiento a recomendaciones emitidas en conceptos médicos ocupacionales (Pruebas de espirometría)</t>
  </si>
  <si>
    <t>0 accidentes por trabajos en altura</t>
  </si>
  <si>
    <t>Programa de Trabajo Seguro en el Alturas</t>
  </si>
  <si>
    <t>Jefe STA</t>
  </si>
  <si>
    <t>Seguimiento y actualización del listado de personal con aptitud para trabajo en alturas</t>
  </si>
  <si>
    <t>Simulacro de rescate en alturas</t>
  </si>
  <si>
    <t>Seguimiento epidemiológico a aptitud medica para trabajo en alturas</t>
  </si>
  <si>
    <t>0 accidentes por trabajos eléctricos</t>
  </si>
  <si>
    <t>Programa de riesgo eléctrico</t>
  </si>
  <si>
    <t>Charla sobre medidas de seguridad durante el desarrollo de trabajos eléctricos</t>
  </si>
  <si>
    <t>Jefe STA / Profesional de apoyo ambiental</t>
  </si>
  <si>
    <t>0 accidentes por trabajos durante el desarrollo de actividades de buceo</t>
  </si>
  <si>
    <t>Actividades subacuáticas (buceo)</t>
  </si>
  <si>
    <t>Charla sobre medidas de seguridad durante el desarrollo de actividades de buceo</t>
  </si>
  <si>
    <t>Gestionar las evaluaciones medico -ocupacional para aptitud de trabajo para actividades de buceo según profesiograma</t>
  </si>
  <si>
    <t>0 muertes relacionadas con accidentes viales</t>
  </si>
  <si>
    <t>Seguridad vial</t>
  </si>
  <si>
    <t>Desarrollo de pruebas de alcoholimetría</t>
  </si>
  <si>
    <t>Seguimiento al diligenciamiento de preoperacionales de vehículos</t>
  </si>
  <si>
    <t>Reunión comité vial</t>
  </si>
  <si>
    <t>Desarrollo de exámenes médicos para el personal con rol de conducción</t>
  </si>
  <si>
    <t>Seguimiento a recomendaciones médicas emitidas en conceptos médicos del personal con rol de conductor</t>
  </si>
  <si>
    <t>Auditoría interna PESV</t>
  </si>
  <si>
    <t>Dar tratamiento a las desviaciones registradas en la auditoría interna del PESV</t>
  </si>
  <si>
    <t xml:space="preserve">0 accidentes de trabajos por contacto directo con material biológico y animales vivos </t>
  </si>
  <si>
    <t>Contacto directo con material biológico y contacto con animales vivos</t>
  </si>
  <si>
    <t>Seguimiento a esquemas de vacunación del personal (Tétano, fiebre amarilla y hepatitis B)</t>
  </si>
  <si>
    <t>Charlas preventivas de seguridad sobre contacto con material bilógico y animales vivos</t>
  </si>
  <si>
    <t>Revisar, definir y establecer controles para riesgo con material biológico y animales vivos tanto en oficinas como en salidas de campo</t>
  </si>
  <si>
    <t>Prevenir casos de enfermedades laborales</t>
  </si>
  <si>
    <t>3, 9</t>
  </si>
  <si>
    <t>Programa de Medicina Preventiva y bienestar</t>
  </si>
  <si>
    <t>Programación de exámenes médicos ocupaciones de ingreso, periódicos y de retiro</t>
  </si>
  <si>
    <t>Seguimiento  de las recomendaciones y/o remisiones laborales sugeridas en los exámenes medico de ingreso y/o periódicos</t>
  </si>
  <si>
    <t>Establecer perfil biolaboral</t>
  </si>
  <si>
    <t>Solicitar diagnostico de condiciones de salud</t>
  </si>
  <si>
    <t>Intervenir recomendaciones emitidas en el diagnostico de condiciones de salud</t>
  </si>
  <si>
    <t>Seguimientos a estadísticas de ausentismos y morbilidad sentida</t>
  </si>
  <si>
    <t>Seguimiento a boletines de salud publica y cuadros epidemiológicos de la zonas donde se desarrollan labores</t>
  </si>
  <si>
    <t>Desarrollar campañas de prevención  y/o sensibilizaciones sobre Riesgos de Salud Pública</t>
  </si>
  <si>
    <t>0% de casos positivos en pruebas de alcohol y drogas</t>
  </si>
  <si>
    <t>Programa de No alcohol y no drogas</t>
  </si>
  <si>
    <t>Desarrollo aleatorio de pruebas de alcohol</t>
  </si>
  <si>
    <t>Calibración de alcoholímetro</t>
  </si>
  <si>
    <t>0 casos de enfermedad laboral relacionadas con lesiones musculoesqueléticas</t>
  </si>
  <si>
    <t>PVE para la prevención de desordenes musculoesqueléticos</t>
  </si>
  <si>
    <t>Divulgación de resultados de  encuesta de morbilidad sentidas osteomuscular al personal</t>
  </si>
  <si>
    <t>Campaña de pausas activas</t>
  </si>
  <si>
    <t>0 casos de enfermedad laboral relacionadas con factores psicosociales</t>
  </si>
  <si>
    <t>3, 4, 9</t>
  </si>
  <si>
    <t>Sistema de Vigilancia de Riesgo Psicosocial</t>
  </si>
  <si>
    <t>Implementación de encuestas de clima laboral</t>
  </si>
  <si>
    <t>Jefe DOR</t>
  </si>
  <si>
    <t>Charlas, tips se sensibilización para prevenir el riesgo psicosocial</t>
  </si>
  <si>
    <t>Jefe STA / Jefe DOR</t>
  </si>
  <si>
    <t xml:space="preserve">Reducir el 30% de los trabajadores con sobrepeso respecto al año anterior </t>
  </si>
  <si>
    <t>Sistema de Vigilancia de Riesgo Cardiovascular y estilos de vida saludable</t>
  </si>
  <si>
    <t>0% de  casos de emergencias sin asistencia oportuna</t>
  </si>
  <si>
    <t>3, 4</t>
  </si>
  <si>
    <t>Plan de emergencias</t>
  </si>
  <si>
    <t>Simulacro de evacuación en las tres sedes</t>
  </si>
  <si>
    <t>Prueba de sirena</t>
  </si>
  <si>
    <t>Jefe operativo de la brigada (Coord. GSG) / Jefe administrativo (Jefe STA)</t>
  </si>
  <si>
    <t>Socialización de Procedimientos operativos normalizados</t>
  </si>
  <si>
    <t>Socializar con brigadistas el cronograma de atención de emergencias</t>
  </si>
  <si>
    <t>Seguimiento a participación de brigadistas en las actividades de emergencia establecidas - Día libre semestral por brigadista</t>
  </si>
  <si>
    <t>Cumplir los requisitos legales aplicables en el marco de la legislación en Seguridad y Salud en el Trabajo (SST)</t>
  </si>
  <si>
    <t>2, 4, 7</t>
  </si>
  <si>
    <t>Actividades generales del SG-SST</t>
  </si>
  <si>
    <t>Seguimiento objetivos y metas SSTA</t>
  </si>
  <si>
    <t>Evaluación de funciones y responsabilidades SSTA</t>
  </si>
  <si>
    <t xml:space="preserve">Informe de revisión gerencial </t>
  </si>
  <si>
    <t>Seguimiento a acciones en Kawak</t>
  </si>
  <si>
    <t>Registro de indicadores SST en KAWAK</t>
  </si>
  <si>
    <t>Dar tratamiento a las no conformidades resultantes de auditorias interna y externas al SG-SSTA</t>
  </si>
  <si>
    <t>Entrega de EPP a personal de la SRA</t>
  </si>
  <si>
    <t>Seguimiento al plan de acción conjunta con la ARL</t>
  </si>
  <si>
    <t>Revisar y actualizar la Matriz de identificación de peligros, evaluación y valoración de riesgos</t>
  </si>
  <si>
    <t>Seguimiento y análisis a los indicadores de estructura, proceso y resultado</t>
  </si>
  <si>
    <t>Actualización y seguimiento al cumplimiento de los   requisitos legales aplicables a STA</t>
  </si>
  <si>
    <t>Seguimiento y análisis a los programas de riesgos prioritarios y sistemas de vigilancia epidemiológica</t>
  </si>
  <si>
    <t>Autoevaluación de estándares mínimos del SG-SST en las distintas plataformas (ARL y MinTrabajo) y definir plan de mejoramiento (en caso de ser necesario)</t>
  </si>
  <si>
    <t>Cumplir con el desempeño ambiental de la organización</t>
  </si>
  <si>
    <t>4,5,6,7</t>
  </si>
  <si>
    <t>Ambiental</t>
  </si>
  <si>
    <t>Reporte de RESPEL ante el IDEAM</t>
  </si>
  <si>
    <t>Implementación de idea verde y/o campaña ambiental</t>
  </si>
  <si>
    <t>Revisar y actualizar (de ser necesario) la Matriz de aspectos e impactos ambientales.</t>
  </si>
  <si>
    <t>Seguimiento a la generación de residuos solidos y líquidos generados</t>
  </si>
  <si>
    <t>Seguimiento a la entrega y correcta disposición final de residuos sólidos y líquidos generados</t>
  </si>
  <si>
    <t>Seguimiento a los programas de gestión ambiental</t>
  </si>
  <si>
    <t>Registro de indicadores ambiental  en KAWAK</t>
  </si>
  <si>
    <t>CUMPLIMIENTO</t>
  </si>
  <si>
    <t>ACTIVIDADES PROGRAMADAS</t>
  </si>
  <si>
    <t>ACTIVIDADES EJECUTADAS</t>
  </si>
  <si>
    <t>Objetivo</t>
  </si>
  <si>
    <t>PLANADO (P)</t>
  </si>
  <si>
    <t>CRONOGRAMA</t>
  </si>
  <si>
    <t>TEMA</t>
  </si>
  <si>
    <t>RESPONSABLE D ELA EJECUCIÓN</t>
  </si>
  <si>
    <t>Elementos de protección personal</t>
  </si>
  <si>
    <t>Verificar el  uso y estado de los EPP suministrado al personal del instituto.</t>
  </si>
  <si>
    <t>Jefe STA / Profesional de apoyo</t>
  </si>
  <si>
    <t>Señalización de seguridad</t>
  </si>
  <si>
    <t>Verificar el estado de la señalización instalada  en el Invemar y validar necesidades de adecuación.</t>
  </si>
  <si>
    <t>Planeadas</t>
  </si>
  <si>
    <t>Corroborar las condiciones de seguridad de las zonas de trabajo a fin de detectar condiciones subestándar que puedan propiciar accidentes, incidentes de trabajo y/o enfermedades laborales</t>
  </si>
  <si>
    <t>Extintores</t>
  </si>
  <si>
    <t>Verificar el estado y conveniencia de los extintores situados en las instalaciones del instituto.</t>
  </si>
  <si>
    <t>Elementos de primeros auxilios</t>
  </si>
  <si>
    <t>Verificar el estado y conveniencia de los botequín de primeros auxilios tanto de oficinas como de vehículos, así como la conveniencia de las camillas situadas en las instalaciones del instituto.</t>
  </si>
  <si>
    <t>Redes eléctricas</t>
  </si>
  <si>
    <t>Examinar el cumplimiento de las condiciones de seguridad mínimas en las instalaciones eléctricas de baja y media tensión del instituto.</t>
  </si>
  <si>
    <t>Jefe STA / Jefe mantenimiento (personal eléctricos)</t>
  </si>
  <si>
    <t>Revisar el estado y condiciones de los elementos de protección contra caídas disponibles en el instituto tales como: arnés, eslingas, tie off y mosquetones.</t>
  </si>
  <si>
    <t>Orden y aseo y buenas practicas ambientales</t>
  </si>
  <si>
    <t>Validar las condiciones de orden y aseo en los sitios de trabajo a fin de prevenir accidentes laborales.</t>
  </si>
  <si>
    <t>Ambiental locativa</t>
  </si>
  <si>
    <t>Revisar en las áreas de trabajo el cumplimiento de los lineamientos ambientales establecidos en el instituto en materia de gestión ambiental, manejo de residuos, y ahorro de recursos.</t>
  </si>
  <si>
    <t>Sustancias químicas</t>
  </si>
  <si>
    <t>Verificar el cumplimiento de los lineamientos establecidos en el sistema globalmente armonizado en lo que respecta a la identificación , manejo y almacenamiento de productos químicos utilizados en el Invemar.</t>
  </si>
  <si>
    <t>Cafetería</t>
  </si>
  <si>
    <t>Validar las condiciones de seguridad y salubridad de la cafetería que ofrece suministro de alimentos al personal del instituto.</t>
  </si>
  <si>
    <t>Rutas internas</t>
  </si>
  <si>
    <t>Verificar las condiciones de las rutas internas y estado de las señalizaciones en materia de seguridad vial implementadas en el instituto.</t>
  </si>
  <si>
    <t xml:space="preserve">Jefe STA / Jefe mantenimiento </t>
  </si>
  <si>
    <t>Trabajo de buceo</t>
  </si>
  <si>
    <t>Validar el cumplimiento de las medidas de seguridad de los equipos,  herramientas,  EPP utilizados en actividades de buceo, así como las condiciones de la área donde son almacenados.</t>
  </si>
  <si>
    <t>Inspección de puestos de trabajo</t>
  </si>
  <si>
    <t>Examinar las condiciones físicas, ergonómicas y adecuación de los puestos de trabajo del instituto.</t>
  </si>
  <si>
    <t>ARL / Jefe STA</t>
  </si>
  <si>
    <t>Equipos para trabajo en altura</t>
  </si>
  <si>
    <t>Revisar el estado de equipos y dispositivos utilizados para el desarrollo de trabajo en alturas tales como: líneas de vida y accesorios, escaleras, manlift.</t>
  </si>
  <si>
    <t>Equipos para atención de emergencias</t>
  </si>
  <si>
    <t>Verificar estado y conveniencia de los gabinetes y la red contraincendios disponible en el instituto.</t>
  </si>
  <si>
    <t>Validar aspectos de seguridad, salud en el trabajo y ambiente, tales como: Seguridad social - competencias del personal - ATS - permisos de trabajo - charla de seguridad - EPP -  Herramientas y procedimientos - hojas de seguridad - Inducción SSTA</t>
  </si>
  <si>
    <t>Anual</t>
  </si>
  <si>
    <t>Dirigido a</t>
  </si>
  <si>
    <t>Tamaño Población Objetivo</t>
  </si>
  <si>
    <t>Temario</t>
  </si>
  <si>
    <t>Periodicidad Medición</t>
  </si>
  <si>
    <t>Resultado Medición Indicador</t>
  </si>
  <si>
    <t>Seguimiento a la Eficacia</t>
  </si>
  <si>
    <t xml:space="preserve">Recursos </t>
  </si>
  <si>
    <t>Meta de Cobertura</t>
  </si>
  <si>
    <t>Inducciones SST</t>
  </si>
  <si>
    <t xml:space="preserve"> Generalidades de la Empresa
- Aspectos Generales en SSTA
- Aspectos Legales 
- Derechos y Deberes del SGRL
- Mapa de Procesos y Organigrama
- Política de Gestión Integral SSTA
- Política de Seguridad Vial y Comportamiento en la vía
- Política de no Alcohol, No Drogas y Ni  Tabaco
- Otras Políticas Invemar
- COPASST
- Comité de Convivencia Laboral
- Funciones y Responsabilidades SSTA
- Plan de Emergencias y Contingencias
- Factores de Riesgo Inherentes al Cargo y sus Controles
- Programas de Gestión y Sistemas de Vigilancia Epidemiológica
- Aspectos e Impactos Ambientales
- Elementos de Protección Personal
- Análisis Seguro de Trabajo
- Investigación de Accidentes e Incidentes</t>
  </si>
  <si>
    <t>Resultados satisfactorios en evaluación teórica</t>
  </si>
  <si>
    <t>Inducción y/o reinducciones aprobadas = 100%</t>
  </si>
  <si>
    <t>Papelería, personal SSTA, medios audiovisuales, sala de capacitaciones</t>
  </si>
  <si>
    <t>Re-inducciones SST</t>
  </si>
  <si>
    <t>Todo el personal de la organización</t>
  </si>
  <si>
    <t>Papelería, personal SSTA, medios audiovisuales, computadores</t>
  </si>
  <si>
    <t>Recurso humano (Personal capacitado), Recursos materiales (sala y/o área de capacitaciones, medios audiovisuales, fotocopias.</t>
  </si>
  <si>
    <t>COPASST</t>
  </si>
  <si>
    <t>Evitar incumplimiento de las funciones y responsabilidades del COPASST</t>
  </si>
  <si>
    <t># de reportes o eventos de incumplimiento de funciones y responsabilidades del COPASST</t>
  </si>
  <si>
    <t>Comité de convivencia laboral</t>
  </si>
  <si>
    <t>Manejar de forma correcta y oportuna los reportes y/o quejas que sean remitidos al Comité de convivencia laboral</t>
  </si>
  <si>
    <t># de quejas y/o reportes recibidos por el Comité de convivencia laboral manejados de forma correcta y oportuna</t>
  </si>
  <si>
    <t xml:space="preserve"> 0 quejas y/o reportes recibidos por el Comité de convivencia laboral manejados de forma inapropiada</t>
  </si>
  <si>
    <t>Brigada de emergencias</t>
  </si>
  <si>
    <t>Obtener resultados satisfactorios en evaluación teórica</t>
  </si>
  <si>
    <t>Oxigenoterapia y RCP</t>
  </si>
  <si>
    <t>Buzos autorizados por el instituto</t>
  </si>
  <si>
    <t>- Características de la oxigenoterapia
- Sistema d administración de oxigeno
- Ventilación y aerosolterapia
- Precauciones de seguridad en oxigenoterapia
-  Soporte Vital Básico (BLS) (SVB) (RCP)</t>
  </si>
  <si>
    <t>Primeros auxilios básicos</t>
  </si>
  <si>
    <t>Personal que realiza salida de campo a manglares</t>
  </si>
  <si>
    <t>- Primer respondiente
- Signos vitales
- Alteraciones de la conciencia
- Lesiones músculo esqueléticas.
- Heridas, hemorragias, Fracturas, esguinces, luxaciones, quemaduras.
- Inmovilizaciones y vendajes.
- Manejo del paciente</t>
  </si>
  <si>
    <t>Curso virtual 50 horas en SG-SST</t>
  </si>
  <si>
    <t>Dar cumplimiento al desarrollo del curso de 50 horas del SG-SST conforme a lo establecido por la ley</t>
  </si>
  <si>
    <t>(No. De personal certificado / No.  de personal inscrito) * 100</t>
  </si>
  <si>
    <t>100% de población objeto con certificado vigente de 50 horas</t>
  </si>
  <si>
    <t>Capacitación de orden y aseo</t>
  </si>
  <si>
    <t>- Concepto de orden y aseo.
- Orden y aseo como riesgo de seguridad y salud en el trabajo.
- 5's del orden y aseo</t>
  </si>
  <si>
    <t>Evitar la ocurrencia de accidentes de trabajo relacionados con deficientes condiciones de orden y aseo.</t>
  </si>
  <si>
    <t># de accidentes de trabajo relacionados con deficientes condiciones de orden y aseo.</t>
  </si>
  <si>
    <t>0 accidentes de trabajo relacionados con deficientes condiciones de orden y aseo.</t>
  </si>
  <si>
    <t>Evitar la ocurrencia de accidentes de trabajo relacionados con inadecuado manejo manual de carga</t>
  </si>
  <si>
    <t># de accidentes de trabajo relacionados con  inadecuado manejo manual de carga</t>
  </si>
  <si>
    <t>0 accidentes de trabajo relacionados con  inadecuado manejo manual de carga</t>
  </si>
  <si>
    <t>Evitar la ocurrencia de accidentes viales a causa de imprudencias por peatones en las instalaciones del Invemar</t>
  </si>
  <si>
    <t># de accidentes viales ocurridos a causa de imprudencias por peatones en las instalaciones del Invemar</t>
  </si>
  <si>
    <t>0 accidentes viales a causa de imprudencias por peatones en las instalaciones del Invemar</t>
  </si>
  <si>
    <t xml:space="preserve">Conductores </t>
  </si>
  <si>
    <t>Evitar infracciones de transito por parte de los conductores en los vehículos institucionales</t>
  </si>
  <si>
    <t># de infracciones de transito por parte de los conductores en los vehículos institucionales</t>
  </si>
  <si>
    <t>0 infracciones de transito por parte de los conductores en los vehículos institucionales</t>
  </si>
  <si>
    <t>Evitar la ocurrencia de accidentes de transito.</t>
  </si>
  <si>
    <t># de accidentes de transito.</t>
  </si>
  <si>
    <t>0 accidentes de transito.</t>
  </si>
  <si>
    <t>Personal expuesto a productos químicos (Personal de laboratorios y Servicios generales)</t>
  </si>
  <si>
    <t>Evitar la ocurrencia de accidentes de trabajo durante la manipulación y el almacenamiento de sustancias químicas</t>
  </si>
  <si>
    <t># de accidentes de trabajo relacionados con la mala manipulación y almacenamiento de sustancias químicas</t>
  </si>
  <si>
    <t>0 accidentes de trabajo durante la manipulación y el almacenamiento de sustancias químicas</t>
  </si>
  <si>
    <t>Sistema de aislamiento eléctrico seguro</t>
  </si>
  <si>
    <t>Eléctricos</t>
  </si>
  <si>
    <t>- Concepto de riesgo eléctrico
- Arco eléctrico
- Choque eléctrico
- Consecuencia de los accidentes eléctricos
- Seguridad en las instalaciones
- Medidas de seguridad eléctrica
- Procedimientos de seguridad eléctrica</t>
  </si>
  <si>
    <t>Evitar la ocurrencia de accidentes eléctricos</t>
  </si>
  <si>
    <t># de accidentes de trabajo de origen eléctrico</t>
  </si>
  <si>
    <t>0 accidentes de trabajo de origen eléctrico</t>
  </si>
  <si>
    <t>Actualización Sistema Kawak.</t>
  </si>
  <si>
    <t>Actualización GED (Gestor Electrónico de Documentos).</t>
  </si>
  <si>
    <t>Actualización Sistema Laserfiche.</t>
  </si>
  <si>
    <t>Actualización Sistema Kactus.</t>
  </si>
  <si>
    <t>Actualización KOHA</t>
  </si>
  <si>
    <t>Actualización Sistema UNOEE.</t>
  </si>
  <si>
    <t>Actualización software mesa de ayuda INVGATE</t>
  </si>
  <si>
    <t>Actualización Open Journal System</t>
  </si>
  <si>
    <t>Actualización Datos oceanográficos y Oceánicos por Telemetría.</t>
  </si>
  <si>
    <t>Actualización Datos oceanográficos por percepción remota  - TRITÓN.</t>
  </si>
  <si>
    <t>Actualización REDCAM</t>
  </si>
  <si>
    <t>Actualización SIBM</t>
  </si>
  <si>
    <t>Actualización SIGMA</t>
  </si>
  <si>
    <t>Actualización SIPEIN</t>
  </si>
  <si>
    <t>Actualización CLIMARES</t>
  </si>
  <si>
    <t>Actualización Indicadores Marinos y Costeros.</t>
  </si>
  <si>
    <t>Actualización Sistema de soporte a la toma de decisiones para el Subsistema de Áreas Marinas Protegidas</t>
  </si>
  <si>
    <t>Actualización Biodiversidad marina en los bloques de exploración de hidrocarburos</t>
  </si>
  <si>
    <t>Actualización Visor geográfico del SIAM</t>
  </si>
  <si>
    <t>Actualización Catálogo Cartográfico del SIAM</t>
  </si>
  <si>
    <t>Actualización SISLAB</t>
  </si>
  <si>
    <t>Ponderación del objetivo</t>
  </si>
  <si>
    <t>Resultados esperados</t>
  </si>
  <si>
    <t>Ponderación de la actividad</t>
  </si>
  <si>
    <t>*</t>
  </si>
  <si>
    <t>Duración de la actividad</t>
  </si>
  <si>
    <t>1.4</t>
  </si>
  <si>
    <t>1.5</t>
  </si>
  <si>
    <t>2.4</t>
  </si>
  <si>
    <t>2.5</t>
  </si>
  <si>
    <t>1.6</t>
  </si>
  <si>
    <t>1.7</t>
  </si>
  <si>
    <t>Solicitar a los coordinadores del área misional la información de las actividades que se realizarán en 2023 en el marco de la participación ciudadana para la formulación, ejecución y evaluación de proyectos de investigación.</t>
  </si>
  <si>
    <t>Realizar seguimiento de cumplimiento de los controles definidos en la matriz de riesgos.</t>
  </si>
  <si>
    <t>3.5</t>
  </si>
  <si>
    <t>Profesional de Planeación
Profesional de Sistemas de Gestión</t>
  </si>
  <si>
    <t>Profesional de Apyo Auditoría Interna</t>
  </si>
  <si>
    <t>Profesional de Apoyo Oficina Jurídica</t>
  </si>
  <si>
    <t>Realizar seguimiento y/o dar cumplimiento a las obligaciones legales y reglamentarias</t>
  </si>
  <si>
    <t>Auditar el Sistema Integrado de Gestión en apoyo a las políticas y controles de gestión, proporcionado información como base para mejorar el desempeño.</t>
  </si>
  <si>
    <t>Evaluar y realizar seguimiento a la eficacia, eficiencia y economía de los controles adoptados por la entidad en procura del cumplimiento de los objetivos institucionales</t>
  </si>
  <si>
    <t>Servir de enlace con entes de control, acreditación, certificación y evaluación para facilitar el flujo de información</t>
  </si>
  <si>
    <t>Responder los requerimientos internos y externos que le sean designados y Representar al INVEMAR en las actividades que le sean delegadas</t>
  </si>
  <si>
    <t xml:space="preserve">Profesional de apoyo (AYC)
</t>
  </si>
  <si>
    <t>Jefe de Contabilidad
Jefe de Tesoreria</t>
  </si>
  <si>
    <t>Coordinador GSG
Jefe AYC 
Coordinador Sistemas y Telemática</t>
  </si>
  <si>
    <t xml:space="preserve">Propender  a la optimización de manera permanente de los recursos financieros, administrándolos  y ejecutándolos de manera adecuada ( con planeación y bajo el marco legal ), que garantice el normal  y agil desarrollo de los compromisos del Invemar durante la vigencia 2023 y posteriores vigencias para los proyectos a mediado y largo plazo. </t>
  </si>
  <si>
    <t>Jefe Archivo y Correspondencia (e )</t>
  </si>
  <si>
    <t>Coordinadora Grupo Gestión Contractual (e )</t>
  </si>
  <si>
    <t xml:space="preserve">Fortalecer y dinamizar los procesos de captura, transferencia, almacenamiento, organización y simplificación de la gestión de los documentos recibidos y emitidos por el Instituto de forma continua, permitiendo implementar el uso de técnicas apoyadas en la tecnología como motor del desarrollo de la gestión documental implementada en el Instituto, con el objetivo de conservar la memoria institucional.  </t>
  </si>
  <si>
    <t>Establecer un adecuado relacionamiento con los grupos de interés, atendiendo de manera permanente las necesidades de información, fortaleciendo la comunicación organizacional estratégica del INVEMAR, la atención y servicio al ciudadano e impulsando la estrategia de lenguaje claro.</t>
  </si>
  <si>
    <t>Fortalecer la comunicación organizacional en el INVEMAR, promoviendo el lenguaje claro en la información que se genera</t>
  </si>
  <si>
    <t>Fortalecer e implementar mecanismos de atención al ciudadano</t>
  </si>
  <si>
    <t>Dar cumplimiento al MIGO del INVEMAR y demás requerimientos de apoyo en temas transversales en materia de comunicación.</t>
  </si>
  <si>
    <t>Atender los temas relacionados con Transparencia que son del alcance del área</t>
  </si>
  <si>
    <t>Contribuir con la implementación del Modelo Integrado de Gestión - MIGO: Caracterización del proceso.</t>
  </si>
  <si>
    <t>Jefe de Compras
Profesionales de apoyo GCO</t>
  </si>
  <si>
    <t>OBJETIVOS O LINEAMIENTOS INSTITUCIONALES A LOS QUE APORTA EL PLAN DE ACCIÓN:</t>
  </si>
  <si>
    <t>Valor</t>
  </si>
  <si>
    <t>Fortalecer la comunicación con los grupos de interés del INVEMAR, atendiendo las necesidades de información y divulgando la gestión institucional. (Objetivo de calidad 5)</t>
  </si>
  <si>
    <t>Fortalecer la prestación de servicios internos mediante la optimización de tramites</t>
  </si>
  <si>
    <t>Directriz de Calidad (Garantizar la eficiencia en la  ejecución presupuestal y contable de los recursos financieros que le sean asignados al Invemar )</t>
  </si>
  <si>
    <t>Fortalecer la prestación de servicios internos mediante la optimización de trámites, asegurando el cumplimiento 
de requisitos. Gestionar proyectos estratégicos para aumentar las capacidades de investigación.Los demás que le otorgue la ley y le fije el Ministerio de Ambiente y Desarrollo Sostenible.</t>
  </si>
  <si>
    <t>Implementación de herramientas que den apoyo al cumplimiento de la misión institucional.
Políticas de Gestión y Desempeño
Gobierno digital
Seguridad digital
Objetivos de Calidad
Fortalecer la prestación de servicios internos mediante la optimización de trámites, asegurando el cumplimiento de requisitos.</t>
  </si>
  <si>
    <t>DOR: Contribuir al fortalecimiento de la cultura, cambio organizacional, y el ambiente de trabajo, a través del bienestar, incentivos, responsabilidad social y prevención del riesgo psicosocial con el fin de que los trabajadores aumenten la productividad y la optimización de sus labores.</t>
  </si>
  <si>
    <t>OBJETIVO DE CALIDAD:  4.Estructurar y hacer seguimiento al Plan Estratégico de Capacitación 2020-2025. 6,Consolidar una cultura de prevención con miras al cumplimiento de requisitos y el aumento en el desempeño Institucional. 7.Fortalecer la prestación de servicios internos mediante la optimización de trámites, asegurando el cumplimiento 
de requisitos.Politica de Gestión y Desempeño: 4, Política de integridad.</t>
  </si>
  <si>
    <t>Coordinador CAM, 
Coordinador BEM, 
Coordinador GEO, 
Coordinador GEZ y 
Coordinador VAR</t>
  </si>
  <si>
    <t>Propender por la revisión, actualización e implementación de los documentos asociados al área y que reposan en el SGC, así como el cumplimiento de las demás funciones de su resorte (contribuye a la función 11 en el Manual de Funciones CMC)</t>
  </si>
  <si>
    <t xml:space="preserve">Proveer a los públicos objetivo del Invemar, la información marino y costera disponible, en diferentes formatos y medios de acceso, mejorando la visbilidad nacional e internacional de los resultados producidos por las investigaciones científicas. </t>
  </si>
  <si>
    <t>Directriz de Calidad: Proveer y divulgar información científica y técnica oportuna y confiable.
Objetivos de Calidad: 5
Política de Gestión: 5,7,8,11,14</t>
  </si>
  <si>
    <t>Fortalecimiento de la investigación científica con la apropiación de la tecnología para el diagnóstico, conocimiento, conservación y aprovechamiento sostenible de los recursos marinos y costeros del país.</t>
  </si>
  <si>
    <t>Proyecto</t>
  </si>
  <si>
    <t>Mantenimiento y desarrollo de la base tecnológica de software del INVEMAR actualmente en producción</t>
  </si>
  <si>
    <t>Descripción del proyecto</t>
  </si>
  <si>
    <t>El INVEMAR actualmente tiene desplegados aplicativos de los que hacen uso de manera regular los procesos gerenciales y misionales del INVEMAR, es necesario ejercer las acciones que garanticen su funcionamiento continuo y su actualización de acuerdo a nuevos requerimientos planteados por los usuarios o las necesidades tecnológicas</t>
  </si>
  <si>
    <t>Exploración de técnicas de monitoreo soportadas en tecnología de la información</t>
  </si>
  <si>
    <t>El desarrollo de las tecnologías de la información ofrece la oportunidad de obtener datos ambientales utilizando nuevas tecnologías y técnicas basadas en el internet de las cosas, ello abre las posibilidades a monitoreos continuos y a métodos de monitoreo en campo más ágiles</t>
  </si>
  <si>
    <t>Desarrollo de nuevas aplicaciones del SIAM como soporte a la Investigación</t>
  </si>
  <si>
    <t>El SIAM cuenta con soluciones de software que responden temáticamente solo parcialmente a las necesidades de conocimiento, el proyecto busca incluir las temáticas no representadas</t>
  </si>
  <si>
    <t>Desarrollo de nuevas aplicaciones de soporte a los procesos de apoyo.</t>
  </si>
  <si>
    <t xml:space="preserve">Es necesario para mejorar la eficiencia desarrollas soluciones de software para procedimientos administrativos, el proyecto bandera para los próximos años debería ser el de consolidar los servicios para la INTRANET institucional, como herramienta que integre procesos y dependencias, agilice y permita ejercer control sobre los trámites. </t>
  </si>
  <si>
    <t>Implementar una Infraestructura de Datos Abierta para la Ciencia promoviendo que la información sea accesible, transparente e incluyente.</t>
  </si>
  <si>
    <t>SIAM Explorer: Fortalecimiento de las soluciones de software de búsqueda con el fin de hacer fácilmente localizables los recursos existentes, la comprensión de sus limitaciones y alcances y el acceso a los mismos.</t>
  </si>
  <si>
    <t>Resultados de análisis previos del SIAM fueron concluyentes en cuanto a que las herramientas de búsqueda de que dispone el SIAM no hacen visibles a los usuarios todos los recursos de información disponibles de un modo sencillo, al proyecto se le denomino SIAM Explorer y del mismo solo se ha desarrollado la primera etapa que busca integrar fuentes de recursos de información principalmente los provenientes del repositorio documental del SIAM y el Sistema de Monitoreo ARGOS, El proyecto debe garantizar la indexación de todos los recursos disponibles, e incluir la posibilidad de indexar recursos externos.</t>
  </si>
  <si>
    <t>Metadata FULL: Documentar siguiendo estándares los recursos de información del SIAM</t>
  </si>
  <si>
    <t xml:space="preserve">De los recursos de información que son administrados por el SIAM o de algún modo accesibles o posibles de ser accedidos por medio del SIAM solo aproximadamente una tercera parte cuenta con una documentación aceptable, el compromiso del proyecto es documentar la mayor cantidad posible de recursos de información y promover el uso de los metadatos de manera sistemática en la investigación.
</t>
  </si>
  <si>
    <t>Nuestro Mar: Promoción de la ciencia participativa en la investigación marina de Colombia</t>
  </si>
  <si>
    <t>Las tecnologías de la información facilitan el contacto entre científicos y comunidades, esto genera una oportunidad respecto a la integración de las comunidades en la investigación y contribuye en la construcción de ciencia diversa y abierta</t>
  </si>
  <si>
    <t>Fortalecimiento de la gobernanza de la información</t>
  </si>
  <si>
    <t>Fortalecimiento custodia de recursos de información</t>
  </si>
  <si>
    <t>El INVEMAR es una organización basada en el conocimiento, por lo que la documentación, la precisión respecto de la propiedad intelectual, la categorización, difusión y preservación de los productos de investigación es una actividad que debe asumirse como esencial para la organización.</t>
  </si>
  <si>
    <t>Implementar estrategias que generen ambientes colaborativos para la investigación soportados en tecnologías de la información.</t>
  </si>
  <si>
    <t>El proyecto busca aprovechar la transversalidad propia de las tecnologías de información para generar un ambiente colaborativo que evite la repetición de tareas; asegure la aplicación de estándares; promueva el uso y reuso inteligente de los datos, impulse el mejor aprovechamiento de las herramientas disponibles y la innovación metodológica; empodere a los investigadores y proporcione recursos de información de calidad.</t>
  </si>
  <si>
    <t>Fortalecimiento de la capacidad humana en los asuntos relacionados con las TI.</t>
  </si>
  <si>
    <t>Desarrollo de habilidades en ciencia de datos</t>
  </si>
  <si>
    <t>El proyecto atiende a la necesidad de cubrir las desigualdades en destrezas y apropiación de herramientas tecnológicas para el manejo de recursos de información que existan entre los grupos de investigación de INVEMAR y sus pares de otras instituciones a la vez que mantener la competitividad institucional en la materia.</t>
  </si>
  <si>
    <t>Consolidar grupo de Innovadores</t>
  </si>
  <si>
    <t xml:space="preserve">El proyecto fomentará la creación de un grupo interdisciplinario de investigadores que destaquen por cualidades como interés por las tecnologías, creatividad, disposición al cambio, confianza (definida como ser competente para ejecutar una tarea o abordar conceptualmente una temática)  y liderazgo, que tenga como objetivo el de servir como semillero y facilitador de la incorporación de nuevas herramientas tecnológicas y metodologías de investigación soportadas en las mismas.
El grupo debe colaborar con el proyecto de vigilancia tecnológica
</t>
  </si>
  <si>
    <t>Fortalecimiento de las alianzas nacionales e internacionales.</t>
  </si>
  <si>
    <t>Fortalecer las alianzas nacionales</t>
  </si>
  <si>
    <t>En el contexto de las actividades misionales el SIAM debe mantener y fortalecer alianzas institucionales que lo fortalezcan. Estas alianzas a nivel tecnológico han funcionado como apoyo a la estrategia del SIB Colombia, idealmente el SIAM debería poder agrupar instituciones y grupos interesados en los temas marinos para compartir recursos de información e infraestructura.</t>
  </si>
  <si>
    <t>Mantener y generar nuevas alianzas internacionales para el acceso a recursos de información o tecnologías.</t>
  </si>
  <si>
    <t>Fortalecimiento de la infraestructura física, tecnológica y de la gestión administrativa del INVEMAR, para el desarrollo de proyectos de investigación en los temas marinos y costeros.</t>
  </si>
  <si>
    <t>Migración incremental de la información institucional a la nube</t>
  </si>
  <si>
    <t xml:space="preserve">La migración de toda la plataforma tecnológica desarrolladas o adoptadas por el INVEMAR tanto para el cumplimiento de sus metas misionales como para los procesos de apoyo, se ha constituido en una obligación para evitar la obsolescencia tecnológica. Todos los fabricantes de software migran sus plataformas tecnológicas hacia versiones CLOUD, de modo que solo aplicaciones de requerimientos muy particulares, bien sea por las condiciones de la licencia de uso o por razones financieras o técnicas se conservaran como servicios ONPREMISE o servicios en la niebla.
El proyecto plantea en el mediano plazo tener en la nube al menos el 70% de los aplicativos de software usados por INVEMAR como servicios en la nube.
</t>
  </si>
  <si>
    <t>Fortalecimiento de la conectividad</t>
  </si>
  <si>
    <t xml:space="preserve">Una vez la infraestructura de cómputo se encuentre en la nube, la conectividad pasa a jugar un papel protagónico para el aprovechamiento de los recursos disponibles. El proyecto debe apuntar a fortalecer no solo la conectividad desde los puestos de trabajo de los investigadores hacia la nube sino de las fuentes de datos automatizados hacia las bodegas de datos en la nube, por ejemplo, boyas, videocámaras o equipos de rastreo continuo.
La conectividad debe evaluarse a partir de parámetros como velocidad, ancho de banda requerido por las aplicaciones y servicios, y tiempo de disponibilidad del servicio.
</t>
  </si>
  <si>
    <t xml:space="preserve">En el marco de aplicación de las políticas de Ciencia Abierta, se adelantan iniciativas globales enfocadas en el aprovechamiento de las tecnologías de la información de las que INVEMAR puede obtener beneficios tanto como consumidor de servicios como oferente.
Se mencionan los actuales OBIS, Google Earth Engine, ESRI, Microsoft 365, Norway's International Climate and Forests Initiative, ASFA. Alianzas que se deben mantener y consolidar
</t>
  </si>
  <si>
    <t xml:space="preserve">El desarrollo de nuevas tecnologías crea oportunidades respecto del mejoramiento continuo de procesos o de la implementación de procesos disruptivos que resultan mucho más eficientes que los usados por la organización. 
La actualización tecnológica se  apoyará en la vigilancia tecnológica como proceso selectivo y permanente que indaga sobre el estado de la tecnología de interés institucional
</t>
  </si>
  <si>
    <t xml:space="preserve">Coordinación de Sistemas y Telemática
Laboratorio de Servicios de Información
Subdirección Coordinación de Investigaciones
Subdirección Administrativa
</t>
  </si>
  <si>
    <t xml:space="preserve">Coordinación de Sistemas y Telemática
Laboratorio de Servicios de Información
Subdirección Administrativa
</t>
  </si>
  <si>
    <t xml:space="preserve">Coordinación de Sistemas y Telemática
Laboratorio de Servicios de Información
Subdirección Coordinación de Investigaciones
Subdirección Administrativa 
Dirección General del Instituto
</t>
  </si>
  <si>
    <t xml:space="preserve">Laboratorio de Servicios de Información
Coordinador GEZ
Coordinador SCI
Dirección General del Instituto
</t>
  </si>
  <si>
    <t>Entregables</t>
  </si>
  <si>
    <t xml:space="preserve">Jefe Laboratorio de Servicios de Información
Coordinador de Sistemas y Telemática
</t>
  </si>
  <si>
    <t xml:space="preserve">Licencias de paquetes de software
Documentación técnica aplicativos en uso
</t>
  </si>
  <si>
    <t xml:space="preserve">Jefe Laboratorio de Servicios de Información
Coordinadores y Jefes de Programas de Investigación
Coordinadora GEZ
</t>
  </si>
  <si>
    <t>Documentos técnicos</t>
  </si>
  <si>
    <t>URL y descripción de metodologías</t>
  </si>
  <si>
    <t xml:space="preserve">Coordinación de Sistemas y Telemática
Subdirección Administrativa
</t>
  </si>
  <si>
    <t>URL y descripción de aplicativos</t>
  </si>
  <si>
    <t>Jefe del Laboratorio de Servicios de Información</t>
  </si>
  <si>
    <t>URL SIAM Explorer, con buscador en lenguaje natural y módulo de registro estadístico de uso, con servicio de análisis de estadísticas de uso periódicas</t>
  </si>
  <si>
    <t xml:space="preserve">Catálogo de metadatos del SIAM con nuevos registros.
Actas/memorias de las actividades de sensibilización.
</t>
  </si>
  <si>
    <t>URL de las plataformas colaborativas</t>
  </si>
  <si>
    <t xml:space="preserve">Jefe Laboratorio de Servicios de Información
Jefe Centro de Documentación
Coordinadores y Jefes de Programas de Investigación
Coordinadora GEZ
Coordinador Sistemas y Telemática
</t>
  </si>
  <si>
    <t>Relación de activos de información en custodia</t>
  </si>
  <si>
    <t xml:space="preserve">Jefe Laboratorio de Servicios de Información
Coordinadores y Jefes de Programas de Investigación
Coordinadora GEZ
Coordinador Sistemas y Telemática
</t>
  </si>
  <si>
    <t>Listado de activos compartidos y mejorados</t>
  </si>
  <si>
    <t xml:space="preserve">Coordinadores y Jefes de Programas de Investigación
Coordinador GEZ
Coordinador Sistemas y Telemática
Coordinador Talento Humano
</t>
  </si>
  <si>
    <t>Memorias eventos</t>
  </si>
  <si>
    <t>Memorias reuniones y acciones de divulgación grupo de innovadores.</t>
  </si>
  <si>
    <t>Convenios o evidencias de recursos de información administrados por el SIAM o a los que se tiene acceso sencillo desde el SIAM que pertenecen a terceros.</t>
  </si>
  <si>
    <t>Convenios o evidencias de recursos de información administrados por el SIAM o a los que se tiene acceso sencillo desde el SIAM que se obtienen de terceros o se procesan con infraestructura tecnológica a la que se obtiene acceso a costos inferior a los comerciales o sin costo.</t>
  </si>
  <si>
    <t>Listado de aplicativos desplegados en la nube y URL de acceso</t>
  </si>
  <si>
    <t>Reporte de Calidad del Servicio</t>
  </si>
  <si>
    <t xml:space="preserve">Listado de inventario de equipos de tecnología de información y comunicaciones disponibles por año y fechas de vida útil estimada  
Informe de actividad de vigilancia tecnológica con recomendaciones.
</t>
  </si>
  <si>
    <t xml:space="preserve">Evaluación Independiente
</t>
  </si>
  <si>
    <t xml:space="preserve">Auditoría Interna
</t>
  </si>
  <si>
    <t xml:space="preserve">  
Mantener los controles existentes</t>
  </si>
  <si>
    <t xml:space="preserve">  
SANDRA PATRICIA LAVERDE CASTRO</t>
  </si>
  <si>
    <t xml:space="preserve">Elaboracion de Conceptos
</t>
  </si>
  <si>
    <t xml:space="preserve">Subdirección de Coordinación Científica
</t>
  </si>
  <si>
    <t>Posibilidad de recibir u otorgar un beneficio a un tercero al desviar o influir en los resultados de un concept</t>
  </si>
  <si>
    <t>C1 - Intereses de actores que presionen la toma de decisiones a favor de una actuación. (origen: Interno, factor: Personal: Competencia del personal, disponibilidad, seguridad y salud ocupacional, etc.)
C2 - Interpretación errada de las normas en beneficio propio o de un tercero (origen: Interno, factor: Personal: Competencia del personal, disponibilidad, seguridad y salud ocupacional, etc.)
C3 - Intereses personales (origen: Interno, factor: Políticas internas)</t>
  </si>
  <si>
    <t>C1-Conflicto de interés (origen: Interno, factor: Procesos: Capacidad, diseño, ejecución, entradas, salidas, etc.)
C2-Falta de compromiso ético (origen: Interno, factor: Personal: Competencia del personal, disponibilidad, seguridad y salud ocupacional, etc.</t>
  </si>
  <si>
    <t xml:space="preserve"> Improbable</t>
  </si>
  <si>
    <t>Verificación de la declaración de confiicto de intereses</t>
  </si>
  <si>
    <t xml:space="preserve">  
Revisión técnica de la calidad del concepto</t>
  </si>
  <si>
    <t>Revisión del concepto por parte de las diferentes instancias de revisión y aprobación</t>
  </si>
  <si>
    <t xml:space="preserve">  
JESUS ANTONIO GARAY TINOCO</t>
  </si>
  <si>
    <t xml:space="preserve">Museo de Historia Natural Marina de Colombia
</t>
  </si>
  <si>
    <t xml:space="preserve">Gestion de Informacion
</t>
  </si>
  <si>
    <t xml:space="preserve">  
Id.    507. Posibilidad de recibir u otorgar un beneficio a un tercero al desviar o influir en los resultados de un concepto  
</t>
  </si>
  <si>
    <t xml:space="preserve">Id.   510.    Posibilidad de movilizar, exportar o importar especímenes sin el cumplimiento de los requisitos legales para beneficio particular. </t>
  </si>
  <si>
    <t xml:space="preserve">Posibilidad de movilizar, exportar o importar especímenes sin el cumplimiento de los requisitos legales para beneficio particular. </t>
  </si>
  <si>
    <t xml:space="preserve">C1 - Debilidad de controles en la aplicación del procedimiento PR-MHNMC-2 Consulta, préstamo/egreso de material biológico (origen: Interno, factor: Procesos: Capacidad, diseño, ejecución, entradas, salidas, etc.) </t>
  </si>
  <si>
    <t>Revisión de documentación referente a la movilización, salida o entrada de material biológico.</t>
  </si>
  <si>
    <t xml:space="preserve">  Revisión de documentación referente a la movilización, salida o entrada de material biológico. </t>
  </si>
  <si>
    <t xml:space="preserve">  
Id. 509. Posibilidad de utilizar los recursos (equipos, materiales y suministros, dinero) de los proyectos para un beneficio a nombre propio o de terceros.</t>
  </si>
  <si>
    <t>Posibilidad de utilizar los recursos (equipos, materiales y suministros, dinero) de los proyectos para un beneficio a nombre propio o de tercero</t>
  </si>
  <si>
    <t xml:space="preserve">Gestion de Investigacion
</t>
  </si>
  <si>
    <t xml:space="preserve">C1 - Abuso de confianza para el desarrollo de las labores de los investigadores en su día a día (origen: Interno, factor: Procesos: Capacidad, diseño, ejecución, entradas, salidas, etc.)
C2 - Intereses personales (origen: Interno, factor: Procesos: Capacidad, diseño, ejecución, entradas, salidas, etc.)
C3 - Falta de compromiso ético (origen: Interno, factor: Procesos: Capacidad, diseño, ejecución, entradas, salidas, etc.) </t>
  </si>
  <si>
    <t xml:space="preserve">Subdirección de Coordinación Científica </t>
  </si>
  <si>
    <t xml:space="preserve">  
Verificación del correcto uso de los recursos</t>
  </si>
  <si>
    <t xml:space="preserve">  
Mantener controles existentes</t>
  </si>
  <si>
    <t xml:space="preserve"> Gestion Humana
</t>
  </si>
  <si>
    <t xml:space="preserve">  
id. 493. Favorecimiento de los candidatos en los procesos de convocatoria y/o selección para vinculación del persona por contrato de trabajo que adelante el instituto  
</t>
  </si>
  <si>
    <t xml:space="preserve">Favorecimiento de los candidatos en los procesos de convocatoria y/o selección para vinculación del persona por contrato de trabajo que adelante el instituto  </t>
  </si>
  <si>
    <t xml:space="preserve">ERIKA LIZETH BENJUMEA PRADA </t>
  </si>
  <si>
    <t xml:space="preserve">Grupo Talento Humano </t>
  </si>
  <si>
    <t xml:space="preserve">C1 - Intención de favorecer a un tercero interesado en el proceso de contratación (origen: Interno, factor: Cultura Organizacional) 
</t>
  </si>
  <si>
    <t xml:space="preserve"> Moderado</t>
  </si>
  <si>
    <t>Revisión por parte del Director General del proceso de selección</t>
  </si>
  <si>
    <t xml:space="preserve">  
Control a la preselección de hojas de vida en el proceso de vinculación de personal vía convocatoria</t>
  </si>
  <si>
    <t>Revisión preliminar de las solicitudes de vinculación de personal vía convocatoria</t>
  </si>
  <si>
    <t>Mantener los controles existentes</t>
  </si>
  <si>
    <t xml:space="preserve">  
ERIKA LIZETH BENJUMEA PRADA</t>
  </si>
  <si>
    <t xml:space="preserve">  
Suscripción de compromiso etico de los audtores</t>
  </si>
  <si>
    <t>Declaración conflicto de interés</t>
  </si>
  <si>
    <t>Id. 504. Posibilidad de generar un conflicto de interés por parte de trabajadores para beneficio de contratistas</t>
  </si>
  <si>
    <t xml:space="preserve"> Posibilidad de generar un conflicto de interés por parte de trabajadores para beneficio de contratistas</t>
  </si>
  <si>
    <t>ERIKA LIZETH BENJUMEA PRADA</t>
  </si>
  <si>
    <t xml:space="preserve"> Gestion Humana
MAS DE UN PROCESO</t>
  </si>
  <si>
    <t xml:space="preserve">Grupo Talento Humano
Grupo Gestión Contractual </t>
  </si>
  <si>
    <t>Falta</t>
  </si>
  <si>
    <t xml:space="preserve"> Posible</t>
  </si>
  <si>
    <t>Seguimiento al conflicto de interes</t>
  </si>
  <si>
    <t xml:space="preserve">  
Preventivo</t>
  </si>
  <si>
    <t>Administrar con el Grupo de Talento Humano, la inscripción o actualización de proveedores en el Listado Maestro de Proveedores y contratistas</t>
  </si>
  <si>
    <t xml:space="preserve">  Seguimiento a los controles establecidos </t>
  </si>
  <si>
    <t>Id.   505. Posibilidad de concentrar las labores de supervisión de contratos contractuales en una sola persona</t>
  </si>
  <si>
    <t xml:space="preserve"> Posibilidad de concentrar las labores de supervisión de contratos contractuales en una sola persona</t>
  </si>
  <si>
    <t xml:space="preserve">RAUL NICOLAS CARRERA VALENCIA </t>
  </si>
  <si>
    <t xml:space="preserve">
    C1 - Falta de personal con competencia que ejecute la labor de supervisión. (origen: Interno, factor: Sin definir)
    C2 - Concentrar la labor de supervisión de contratos en una persona del Grupo. (origen: Interno, factor: Sin definir</t>
  </si>
  <si>
    <t>Casi seguro</t>
  </si>
  <si>
    <t>Designación de nuevos supervisores</t>
  </si>
  <si>
    <t xml:space="preserve">Gestión Recursos Fisicos
</t>
  </si>
  <si>
    <t>OSWALDO DE JESUS ZUÑIGA ESCALANTE</t>
  </si>
  <si>
    <t xml:space="preserve">Gestion Administrativa y Financiera </t>
  </si>
  <si>
    <t xml:space="preserve">C1 - Entrega de claves a terceros por parte de los empleados con acceso al portal bancario (origen: Interno, factor: Personal: Competencia del personal, disponibilidad, seguridad y salud ocupacional, etc.) </t>
  </si>
  <si>
    <t>El coordinador financiero verifica que para todas las operaciones bancarias se efectue mediante administración dual, con utilización de token personalizado y clave electrónica de acceso personal en cada portal bancario</t>
  </si>
  <si>
    <t>OSWALDO DE JESUS ZUñIGA ESCALANTE</t>
  </si>
  <si>
    <t>id. 499. Inadecuada estructuración de los criterios de selección para favorecimiento de un tercero</t>
  </si>
  <si>
    <t xml:space="preserve">
Inadecuada estructuración de los criterios de selección para favorecimiento de un tercero </t>
  </si>
  <si>
    <t xml:space="preserve">CLAUDIA JULIETH PEREZ RIVERA </t>
  </si>
  <si>
    <t xml:space="preserve">Grupo Gestión Contractual </t>
  </si>
  <si>
    <t xml:space="preserve">C1 - Intención de favorecer a un tercero interesado en el proceso de contratación (origen: Interno, factor: Sin definir) </t>
  </si>
  <si>
    <t xml:space="preserve"> Mayor</t>
  </si>
  <si>
    <t>Revisión preliminar de los criterios de selección</t>
  </si>
  <si>
    <t>Los profesionales de apoyo GCO y el Jefe COP realizan una revisión preliminar de los documentos de la etapa precontractual (Análisis Previo) para verificar que los criterios de selección establecidos apunten a una selección objetiva de proveedores y/o contratistas, tomando como referencia lo establecido en la GI-GCO-1, FT-GCO-15 y FT-COP-3.</t>
  </si>
  <si>
    <t>Devolución de los documentos de la etapa precontractual al área solicitante</t>
  </si>
  <si>
    <t xml:space="preserve">  CLAUDIA JULIETH PEREZ RIVERA </t>
  </si>
  <si>
    <t>Id. 503. Favorecer o permitir el hurto o mal uso de cualquiera de los recursos financieros del Instituto.</t>
  </si>
  <si>
    <t xml:space="preserve">El coordinador financiero verifica que para todas las operaciones bancarias se efectue mediante administración dual, con utilización de token personalizado y clave electrónica de acceso personal en cada portal bancario. </t>
  </si>
  <si>
    <t xml:space="preserve">Grupo Financiero </t>
  </si>
  <si>
    <t>Los auditores internos suscriben compromiso ético de acuerdo con los lineamientos del ADZ-ADI-1 Directriz de Auditoría Interna y realizan su remisión a talento humano para su inclusión en la hoja de vida, el cual será aplicable durante el término de la relación laboral.</t>
  </si>
  <si>
    <t>Los auditores internos en caso de encontrarse frente a una situación de conflicto de intereses lo declara de forma inmediata y por escrito ante el auditor interno o superior inmediato (en caso de éste último indicando las razones y aportando las evidencias según corresponda</t>
  </si>
  <si>
    <t>El líder del concepto o coordinador envía correo indicando que los investigadores a cargo de elaborar el concepto no tienen conflicto de intereses. Posteriormente se incorpora una declaración dentro del texto del concepto indicando que no existe conflicto de intereses.</t>
  </si>
  <si>
    <t>El coordinador de programa o GEZ, revisan la calidad técnica del concepto a emitir.</t>
  </si>
  <si>
    <t>La auxiliar SCI revisa que el concepto cuente con todas las instancias de revisión y aprobación para la liberación del documento (Coordinador y Subdirector).</t>
  </si>
  <si>
    <t>Durante el proceso para salida de material biológico del MHNMC se revisa a detalle la documentación, la cual es particular para cada caso (si el préstamo/egreso es nacional o internacional, o si es para usuarios internos o externos), y puede incluir certificaciones institucionales y/o convenios, oficios, correos electrónicos, permisos, entre otros. La salida del material se registra en el FT-MHNMC-5. Cuando se movilice en el territorio nacional, material biológico perteneciente a las colecciones del MHNMC, siempre debe estar acompañado del Registro Nacional de Colecciones y documentación institucional de acuerdo al Decreto 1076 de 2015, Articulo 2.2.2.9.1.9. Exportaciones e importaciones requieren, además del permiso de exportación/importación (emitido por la autoridad responsable), la verificación por parte de cada autoridad en Puerto de entrada o salida del material biológico quiénes manejan procedimientos diferentes y debe estar a cargo del usuario interesado con acompañamiento de personal del MHNMC.</t>
  </si>
  <si>
    <t>El coordinador de programa (administrador del gasto) aprueba las legalizaciones y verifica el correcto uso de los recursos destinados a las actividades técnicas de los proyectos (salidas de campo, talleres, mantenimientos de equipos, etc.).</t>
  </si>
  <si>
    <t>El Director General realiza la última revisión del proceso de selección del candidato y avala o no la contratación del mismo en el formato de solicitud de contratación.</t>
  </si>
  <si>
    <t>El Jefe de Vinculaciones preselecciona las hojas de vida que más se ajustan al perfil requerido en la convocatoria laboral. Las cuales se presentan al área solicitante, quien al final determina quienes pasan a entrevista.</t>
  </si>
  <si>
    <t>El Jefe de Vinculaciones revisa preliminarmente la CONVOCATORIA PARA OCUPAR VACANTE LABORAL en relación con lo indicado en el manual de funciones, con el fin de identificar la correspondencia de lo solicitado con lo aprobado institucionalmente. Luego, el Coordinador TAL y el Subdirector pertinente o el Director General revisan el detalle del registro Convocatoria para ocupar vacante laboral antes de su publicación en los medios pertinentes (la página Web, redes sociales).</t>
  </si>
  <si>
    <t>Seguimiento a conflictos de interés por parte de TAL, de acuerdo a lo señalado en la GI-TAL9: guía de integridad</t>
  </si>
  <si>
    <t>Definen los documentos requeridos para la inscripción de proveedores, una vez iniciada la inscripción por parte del proveedor se revisa el cumplimiento de los requerimientos documentales, tanto por el Equipo de GCO y el equipo de TAL en lo que compete a cada quien.</t>
  </si>
  <si>
    <t>Realizar la designación de nuevos supervisores a los procesos contractuales del Grupo de Sistemas y Telemática.</t>
  </si>
  <si>
    <t xml:space="preserve">Id. 497. Posibilidad de usar vehículos institucionales para beneficios personales o en favor de terceros </t>
  </si>
  <si>
    <t xml:space="preserve">Posibilidad de usar vehículos institucionales para beneficios personales o en favor de terceros
</t>
  </si>
  <si>
    <t xml:space="preserve">JORGE IVAN CORREA OLAYA </t>
  </si>
  <si>
    <t xml:space="preserve">Gestión Recursos Fisicos </t>
  </si>
  <si>
    <t xml:space="preserve">Grupo Servicios Generales </t>
  </si>
  <si>
    <t xml:space="preserve">C1 - Falta de compromiso ético (origen: Interno, factor: Sin definir)
C2 - falta de controles en el uso de vehículos institucionales (origen: Interno, factor: Sin definir) </t>
  </si>
  <si>
    <t xml:space="preserve">  
Socialización buen uso de vehículos institucionales</t>
  </si>
  <si>
    <t>Socialización de prohibición y restricción de uso de vehículos institucionales para beneficio propio</t>
  </si>
  <si>
    <t>Bitácora de Control</t>
  </si>
  <si>
    <t>Bitácoras de registro de kilometraje de salida e ingreso y reporte del destino para la salida de vehículos institucionales</t>
  </si>
  <si>
    <t>FRANCISCO JAVIER SANCHEZ BONILLA</t>
  </si>
  <si>
    <t xml:space="preserve">Posibilidad de usar el derecho a voto por parte de un miembro de Asamblea General o Junta Directiva para orientar decisión institucional en beneficio propio o a favor de terceros   </t>
  </si>
  <si>
    <t xml:space="preserve">Id. 517. Posibilidad de usar el derecho a voto por parte de un miembro de Asamblea General o Junta Directiva para orientar decisión institucional en beneficio propio o a favor de terceros   </t>
  </si>
  <si>
    <t xml:space="preserve">  
PAULA CRISTINA SIERRA CORREA </t>
  </si>
  <si>
    <t xml:space="preserve">Direccionamiento Estratégico </t>
  </si>
  <si>
    <t xml:space="preserve">Dirección General Invemar </t>
  </si>
  <si>
    <t xml:space="preserve">C1 - Intereses de actores que presionen la toma de decisiones a favor de una actuación. (origen: Externo, factor: Otros) </t>
  </si>
  <si>
    <t>Ejercicio de las facultades de conducción del presidente de la Asamblea y Junta Directiva</t>
  </si>
  <si>
    <t xml:space="preserve">  
Revisión por parte de la comisión de verificación del contenido de las actas respecto a las decisiones de Asamblea y Junta Directiva</t>
  </si>
  <si>
    <t>Revisión por parte de la comisión de verificación del contenido de las actas respecto a las decisiones de Asamblea y Junta Directiva</t>
  </si>
  <si>
    <t>Aplicación de las disposiciones de los estatutos</t>
  </si>
  <si>
    <t>Id. 518. Entregar parcialmente u ocultar intencionalmente información técnica, administrativa o financiera requerida a través de solicitudes de información, con la finalidad de obtener un beneficio propio o entorpecer el acceso transparente a la información.</t>
  </si>
  <si>
    <t>Entregar parcialmente u ocultar intencionalmente información técnica, administrativa o financiera requerida a través de solicitudes de información, con la finalidad de obtener un beneficio propio o entorpecer el acceso transparente a la información.</t>
  </si>
  <si>
    <t xml:space="preserve">FRANCISCO ARMANDO ARIAS ISAZA </t>
  </si>
  <si>
    <t xml:space="preserve">C1 - Conflicto de interés (origen: Interno, factor: Personal: Competencia del personal, disponibilidad, seguridad y salud ocupacional, etc.) </t>
  </si>
  <si>
    <t>Actualización y publicación del inventario de activos de información</t>
  </si>
  <si>
    <t>Direccionamiento y seguimiento a las solicitudes de información garantizando la respuesta clara, oportuna y de fondo</t>
  </si>
  <si>
    <t>Actualización y publicación del inventario de activos de información para que la ciudadanía tenga acceso</t>
  </si>
  <si>
    <t>LABSIS, JUR, COM y CMC direccionan y hacen seguimiento a las solicitudes de información, para que los responsables de la información den respuesta de manera clara, oportuna y de fondo a los requerimientos recibidos.</t>
  </si>
  <si>
    <t xml:space="preserve">Elaborar las tablas de control de acceso para el establecimiento de categorías adecuadas de
derechos y restricciones de acceso y seguridad aplicables a los documentos </t>
  </si>
  <si>
    <t>SI</t>
  </si>
  <si>
    <t>El último viernes de cada mes, se laborará en jornada continua en horario de 7:00 a.m. a 2:00 p.m. con un descanso de 30 minutos a las 11:30 a.m., con el fin de que los Invemarinos cuenten con la tarde libre para que realicen sus actividades pendientes de índole personal, familiar, académica, salud o descanso</t>
  </si>
  <si>
    <t>Incentivo tarde libre mensual. Se mantiene vigente.</t>
  </si>
  <si>
    <t>El INVEMAR concederá un día libre remunerado durante cada semestre a los brigadistas que participen en el  100%  de  las  actividades  de  capacitación  y  entrenamiento  general  y/o  de  asignación  individual  de actividades programadas en el periodo.</t>
  </si>
  <si>
    <t>Días de descanso remunerado a brigadistas. Se mantiene vigente.</t>
  </si>
  <si>
    <t>Día de descanso remunerado por cumpleaños. Se mantiene vigente.</t>
  </si>
  <si>
    <t>Se otorgará al trabajador que solicite beneficio extralegal de licencia por matrimonio, correspondiente a tres días hábiles remunerados, los cuales deberán ser concertados con el jefe inmediato con el fin de que no afectar  las  labores  institucionales,  este  puede  concederse  antes,  durante  o  después  de  la  fecha  del matrimonio.</t>
  </si>
  <si>
    <t>Beneficio licencia por matrimonio. Se mantiene vigente.</t>
  </si>
  <si>
    <t>Se concederán 2 días hábiles de descanso remunerado en el mes de diciembre o enero, asociados a las festividades   del   24   y   31   de   diciembre.   Las   fechas   que   correspondan   a   estos   descansos   serán determinados por el Comité Directivo del Instituto de manera colectiva o en tur</t>
  </si>
  <si>
    <t>El día siguiente del cumpleaños del trabajador será otorgado como día libre remunerado para goce y disfrute.  Si el día del cumpleaños cae en fin de semana o festivo, será otorgado el primer día hábil siguiente a la fecha del cumpleaños.</t>
  </si>
  <si>
    <t>Días de descanso remunerado por fiestas decembrinas. Se mantiene vigente.</t>
  </si>
  <si>
    <t>Se otorgará a los trabajadores los días 24 y 31 de diciembre de cada año cuando estos sean días hábiles la tarde libre a partir de las 12:00 m con ocasión a las fiestas decembrinas.</t>
  </si>
  <si>
    <t>Tarde libre por fiestas decembrinas. Se mantiene vigente.</t>
  </si>
  <si>
    <t>Teniendo  en  cuenta  que  el  empleador  por  disposición  legal,  debe  pagar  los  dos  primeros  días  de incapacidad general y a partir del día 3 será responsabilidad de la EPS el pago de la misma en un 66.66%, el INVEMAR con el fin de no afectar las finanzas de sus trabajadores reconocerá un 33.33% del tercer día de incapacidad para que este sea cancelado en un 100%.</t>
  </si>
  <si>
    <t>Por autorización de la Junta Directiva de INVEMAR se otorgará a los trabajadores del Instituto el reconocimiento de una PRIMA EXTRALEGAL DE VACACIONES, la cual será concedida, cuando se cumpla un (1) año de servicio ininterrumpido. Este beneficio corresponderá a quince (15) días del salario que devengue el trabajador a la fecha en que cause el derecho, el cual se hará consignando el valor correspondiente en el pago de la nómina del mes en el cual al trabajador le cause el derecho a vacaciones</t>
  </si>
  <si>
    <t>Prima extralegal de vacaciones. Se mantiene vigente.</t>
  </si>
  <si>
    <t>Una  vez  sea  vinculado  un  trabajador  al  INVEMAR  le  será  reconocido  el  beneficio  correspondiente  a  la suscripción  de  una  póliza  de  vida  con  el  propósito  de  que  se  genere  una  protección  económica  a  sus beneficiarios en caso de muerte natural o accidental, y al trabajador en casos de desmembramiento y/o el padecimiento  de  enfermedades  graves,  esto  se  sujetará  a  las  condiciones  establecidas  en  la  póliza contratada para tal fin.</t>
  </si>
  <si>
    <t>Seguro de vida.
Se mantiene vigente.</t>
  </si>
  <si>
    <t>Todo trabajador vinculado al INVEMAR le será reconocido el beneficio de un seguro  exequias, diseñado para  garantizar  la  prestación  integral  del  servicio  funerario  en  caso  de  fallecimiento  del  trabajador  y  su grupo familiar directo, en cualquier lugar del territorio nacional, la cobertura de este beneficio sujetará a las condiciones establecidas en la póliza contratada para tal fin.</t>
  </si>
  <si>
    <t>Seguro exequial.
Se mantiene vigente.</t>
  </si>
  <si>
    <t xml:space="preserve"> El INVEMAR tiene convenio con entidades bancarias y Caja de compensación familiar, para que los trabajadores puedan hacer los pagos de sus obligaciones financieras a través del descuento por nómina, sin tener que desplazarse directamente a realizar los pagos hasta la entidad correspondiente, accediendo a créditos de toda índole con tasas preferenciales a través de esta modalidad.</t>
  </si>
  <si>
    <t>Libranzas y convenios institucionales en beneficio de los trabajadores. Se mantiene vigente.</t>
  </si>
  <si>
    <t>Incentivo tarde libre mensual. Se mantiene vigente.
Días de descanso remunerado a brigadistas. Se mantiene vigente.</t>
  </si>
  <si>
    <t>Modernizar infraestructura tecnológica.</t>
  </si>
  <si>
    <t>PLAN ANTICORRUPCIÓN Y DE ATENCIÓN AL CIUDADANO
Componente 1: Riesgos de Corrupción</t>
  </si>
  <si>
    <t>PLAN ANTICORRUPCIÓN Y DE ATENCIÓN AL CIUDADANO</t>
  </si>
  <si>
    <t>Componente 3: Rendición de Cuentas</t>
  </si>
  <si>
    <r>
      <t xml:space="preserve">Subcomponente 1                                          </t>
    </r>
    <r>
      <rPr>
        <sz val="11"/>
        <color rgb="FF000000"/>
        <rFont val="Arial Narrow"/>
        <family val="2"/>
      </rPr>
      <t xml:space="preserve"> Informar avances y resultados de la gestión con calidad y en lenguaje comprensible</t>
    </r>
  </si>
  <si>
    <r>
      <t xml:space="preserve">Subcomponente 2                             </t>
    </r>
    <r>
      <rPr>
        <sz val="11"/>
        <color rgb="FF000000"/>
        <rFont val="Arial Narrow"/>
        <family val="2"/>
      </rPr>
      <t xml:space="preserve">               Desarrollar escenarios de diálogo de doble via con la ciudadanía y sus organizaciones</t>
    </r>
  </si>
  <si>
    <t>Apoya: SCI</t>
  </si>
  <si>
    <t>Líder: COM</t>
  </si>
  <si>
    <t>Lider: COM
Apoya: TAL</t>
  </si>
  <si>
    <t xml:space="preserve">Participar de actividades como ferias, seminarios, jornadas para mostrar a la ciudadanía las actividades que desarrolla el INVEMAR y dar a conocer nuestras publicaciones </t>
  </si>
  <si>
    <t>Actividades en la cuales hacer presencia el INVEMAR  para relacionamiento con el ciudadano</t>
  </si>
  <si>
    <t>Informe trimestral de registro y seguimiento a las consultas recibidas a través de las redes sociales</t>
  </si>
  <si>
    <t xml:space="preserve">Lídera: COM
Apoya: SYT/JUR/LABSIS
</t>
  </si>
  <si>
    <t>Fortalecimiento de la accesibilidad en el INVEMAR (Espacios físicos y sitemas de información y comunicación)</t>
  </si>
  <si>
    <t># de mejoras o actividades realizadas</t>
  </si>
  <si>
    <r>
      <rPr>
        <b/>
        <sz val="12"/>
        <color theme="1"/>
        <rFont val="Arial Narrow"/>
        <family val="2"/>
      </rPr>
      <t>Subcomponente 1</t>
    </r>
    <r>
      <rPr>
        <sz val="12"/>
        <color theme="1"/>
        <rFont val="Arial Narrow"/>
        <family val="2"/>
      </rPr>
      <t xml:space="preserve">                                                                                         Lineamientos de Transparencia Activa</t>
    </r>
  </si>
  <si>
    <t>Publicación de productos de información generados por los proyectos de investigación en el SIAM</t>
  </si>
  <si>
    <r>
      <rPr>
        <b/>
        <sz val="12"/>
        <color theme="1"/>
        <rFont val="Arial Narrow"/>
        <family val="2"/>
      </rPr>
      <t>Subcomponente 2  
L</t>
    </r>
    <r>
      <rPr>
        <sz val="12"/>
        <color theme="1"/>
        <rFont val="Arial Narrow"/>
        <family val="2"/>
      </rPr>
      <t>ineamientos de Transparencia Pasiva</t>
    </r>
  </si>
  <si>
    <r>
      <rPr>
        <b/>
        <sz val="12"/>
        <color theme="1"/>
        <rFont val="Arial Narrow"/>
        <family val="2"/>
      </rPr>
      <t xml:space="preserve">Subcomponente 3                                                                                             </t>
    </r>
    <r>
      <rPr>
        <sz val="12"/>
        <color theme="1"/>
        <rFont val="Arial Narrow"/>
        <family val="2"/>
      </rPr>
      <t>Elaboración los Instrumentos de Gestión de la Información</t>
    </r>
  </si>
  <si>
    <t>Elaboración e Implementación de las Tablas de Control de Acceso</t>
  </si>
  <si>
    <r>
      <rPr>
        <b/>
        <sz val="12"/>
        <color theme="1"/>
        <rFont val="Arial Narrow"/>
        <family val="2"/>
      </rPr>
      <t xml:space="preserve">Subcomponente 5                                                                                      </t>
    </r>
    <r>
      <rPr>
        <sz val="12"/>
        <color theme="1"/>
        <rFont val="Arial Narrow"/>
        <family val="2"/>
      </rPr>
      <t xml:space="preserve">   Monitoreo del Acceso a la Información Pública</t>
    </r>
  </si>
  <si>
    <t>Lider TAL/ Apoya:COM</t>
  </si>
  <si>
    <t>GCO</t>
  </si>
  <si>
    <t>Registro de las declaraciones de conflictos de intereses</t>
  </si>
  <si>
    <t xml:space="preserve">ADI  </t>
  </si>
  <si>
    <t>ADI</t>
  </si>
  <si>
    <t>Inversión- Funcionamiento</t>
  </si>
  <si>
    <t>Gestión Documental</t>
  </si>
  <si>
    <r>
      <t>1.</t>
    </r>
    <r>
      <rPr>
        <sz val="12"/>
        <color theme="0"/>
        <rFont val="Arial Narrow"/>
        <family val="2"/>
      </rPr>
      <t>Plan Institucional de Archivos de la Entidad – PINAR</t>
    </r>
  </si>
  <si>
    <r>
      <t>2.</t>
    </r>
    <r>
      <rPr>
        <sz val="12"/>
        <color theme="0"/>
        <rFont val="Arial Narrow"/>
        <family val="2"/>
      </rPr>
      <t>Plan Anual de Adquisiciones</t>
    </r>
  </si>
  <si>
    <r>
      <t>3.</t>
    </r>
    <r>
      <rPr>
        <sz val="12"/>
        <color theme="0"/>
        <rFont val="Arial Narrow"/>
        <family val="2"/>
      </rPr>
      <t>Plan Estratégico de Talento Humano</t>
    </r>
  </si>
  <si>
    <r>
      <t>4.</t>
    </r>
    <r>
      <rPr>
        <sz val="12"/>
        <color theme="0"/>
        <rFont val="Arial Narrow"/>
        <family val="2"/>
      </rPr>
      <t>Plan Institucional de Capacitación</t>
    </r>
  </si>
  <si>
    <r>
      <t>5.</t>
    </r>
    <r>
      <rPr>
        <sz val="12"/>
        <color theme="0"/>
        <rFont val="Arial Narrow"/>
        <family val="2"/>
      </rPr>
      <t>Plan de Incentivos Institucionales</t>
    </r>
  </si>
  <si>
    <r>
      <t>6.</t>
    </r>
    <r>
      <rPr>
        <sz val="12"/>
        <color theme="0"/>
        <rFont val="Arial Narrow"/>
        <family val="2"/>
      </rPr>
      <t xml:space="preserve">Plan de Trabajo Anual en Seguridad y Salud en el Trabajo </t>
    </r>
  </si>
  <si>
    <r>
      <t>7.</t>
    </r>
    <r>
      <rPr>
        <sz val="12"/>
        <color theme="0"/>
        <rFont val="Arial Narrow"/>
        <family val="2"/>
      </rPr>
      <t>Plan Anticorrupción y de Atención al Ciudadano</t>
    </r>
  </si>
  <si>
    <r>
      <t>8.</t>
    </r>
    <r>
      <rPr>
        <sz val="12"/>
        <color theme="0"/>
        <rFont val="Arial Narrow"/>
        <family val="2"/>
      </rPr>
      <t>Plan Estratégico de Tecnologías de la Información y las Comunicaciones – PETI</t>
    </r>
  </si>
  <si>
    <r>
      <t>9.</t>
    </r>
    <r>
      <rPr>
        <sz val="12"/>
        <color theme="0"/>
        <rFont val="Arial Narrow"/>
        <family val="2"/>
      </rPr>
      <t>Plan de Tratamiento de Riesgos de Seguridad y Privacidad de la Información</t>
    </r>
  </si>
  <si>
    <r>
      <t>10.</t>
    </r>
    <r>
      <rPr>
        <sz val="12"/>
        <color theme="0"/>
        <rFont val="Arial Narrow"/>
        <family val="2"/>
      </rPr>
      <t xml:space="preserve">Plan de Seguridad y Privacidad de la Información </t>
    </r>
  </si>
  <si>
    <r>
      <t>11.</t>
    </r>
    <r>
      <rPr>
        <sz val="12"/>
        <color theme="0"/>
        <rFont val="Arial Narrow"/>
        <family val="2"/>
      </rPr>
      <t xml:space="preserve">Plan de participación ciudadana </t>
    </r>
  </si>
  <si>
    <r>
      <rPr>
        <b/>
        <sz val="12"/>
        <color theme="1"/>
        <rFont val="Arial Narrow"/>
        <family val="2"/>
      </rPr>
      <t>Objetivo Institucional asociado con el cumplimiento del marco legal aplicable.</t>
    </r>
    <r>
      <rPr>
        <sz val="12"/>
        <color theme="1"/>
        <rFont val="Arial Narrow"/>
        <family val="2"/>
      </rPr>
      <t xml:space="preserve">
Objetivos de calidad 5,  6 y 7
</t>
    </r>
    <r>
      <rPr>
        <b/>
        <sz val="12"/>
        <color theme="1"/>
        <rFont val="Arial Narrow"/>
        <family val="2"/>
      </rPr>
      <t>Políticas de gestión y desempeño relacionadas con:</t>
    </r>
    <r>
      <rPr>
        <sz val="12"/>
        <color theme="1"/>
        <rFont val="Arial Narrow"/>
        <family val="2"/>
      </rPr>
      <t xml:space="preserve">  Integridad,  Transparencia, acceso a la información pública y lucha contra la corrupción, Fortalecimiento organizacional y simplificación de procesos, Servicio al ciudadano, Participación ciudadana en la Gestión Pública, Gobierno Digital, Seguridad Digital, Defensa jurídica,  Gestión documental, Gestión de la información estadística, Seguimiento y evaluación del desempeño institucional.</t>
    </r>
  </si>
  <si>
    <r>
      <rPr>
        <b/>
        <sz val="12"/>
        <color theme="1"/>
        <rFont val="Arial Narrow"/>
        <family val="2"/>
      </rPr>
      <t>Objetivo Institucional:</t>
    </r>
    <r>
      <rPr>
        <sz val="12"/>
        <color theme="1"/>
        <rFont val="Arial Narrow"/>
        <family val="2"/>
      </rPr>
      <t xml:space="preserve"> 6
</t>
    </r>
    <r>
      <rPr>
        <b/>
        <sz val="12"/>
        <color theme="1"/>
        <rFont val="Arial Narrow"/>
        <family val="2"/>
      </rPr>
      <t xml:space="preserve">Objetivos de Calidad: </t>
    </r>
    <r>
      <rPr>
        <sz val="12"/>
        <color theme="1"/>
        <rFont val="Arial Narrow"/>
        <family val="2"/>
      </rPr>
      <t xml:space="preserve">4, 5 y 6 
</t>
    </r>
    <r>
      <rPr>
        <b/>
        <sz val="12"/>
        <color theme="1"/>
        <rFont val="Arial Narrow"/>
        <family val="2"/>
      </rPr>
      <t xml:space="preserve">Políticas de Gestión y Desempeño: </t>
    </r>
    <r>
      <rPr>
        <sz val="12"/>
        <color theme="1"/>
        <rFont val="Arial Narrow"/>
        <family val="2"/>
      </rPr>
      <t>4, 5, 6, 7, 9, 10, 12, 14, 15 y 16</t>
    </r>
  </si>
  <si>
    <r>
      <rPr>
        <b/>
        <sz val="12"/>
        <color theme="1"/>
        <rFont val="Arial Narrow"/>
        <family val="2"/>
      </rPr>
      <t>Objetivos de calidad:</t>
    </r>
    <r>
      <rPr>
        <sz val="12"/>
        <color theme="1"/>
        <rFont val="Arial Narrow"/>
        <family val="2"/>
      </rPr>
      <t xml:space="preserve"> 1, 5, 6 y 7
</t>
    </r>
    <r>
      <rPr>
        <b/>
        <sz val="12"/>
        <color theme="1"/>
        <rFont val="Arial Narrow"/>
        <family val="2"/>
      </rPr>
      <t>Políticas de gestión y desempeño asociadas:</t>
    </r>
    <r>
      <rPr>
        <sz val="12"/>
        <color theme="1"/>
        <rFont val="Arial Narrow"/>
        <family val="2"/>
      </rPr>
      <t>Transparencia y acceso a la información, Participación ciudadana en la gestión, Racionalización de trámites, gestión de la información estadística</t>
    </r>
  </si>
  <si>
    <r>
      <rPr>
        <b/>
        <sz val="12"/>
        <color theme="1"/>
        <rFont val="Arial Narrow"/>
        <family val="2"/>
      </rPr>
      <t xml:space="preserve">Objetivos de calidad: </t>
    </r>
    <r>
      <rPr>
        <sz val="12"/>
        <color theme="1"/>
        <rFont val="Arial Narrow"/>
        <family val="2"/>
      </rPr>
      <t xml:space="preserve">
6. Consolidar una cultura de prevención con miras al cumplimiento de requisitos y el aumento en el desempeño Institucional; 
7. Fortalecer la prestación de servicios internos mediante la optimización de trámites, asegurando el cumplimiento de requisitos. 
</t>
    </r>
    <r>
      <rPr>
        <b/>
        <sz val="12"/>
        <color theme="1"/>
        <rFont val="Arial Narrow"/>
        <family val="2"/>
      </rPr>
      <t xml:space="preserve">Políticas de Gestión y desempeño: </t>
    </r>
    <r>
      <rPr>
        <sz val="12"/>
        <color theme="1"/>
        <rFont val="Arial Narrow"/>
        <family val="2"/>
      </rPr>
      <t xml:space="preserve">
5. Transparencia, acceso a la información pública y lucha contra la corrupción; 
6. Fortalecimiento organizacional y simplificación de procesos; 
7. Servicio al ciudadano
10. Gestión documental; 
11. Gobierno digital</t>
    </r>
  </si>
  <si>
    <t>PGN- Gestión General- Funcionamiento Ministerio de Ambiente y Desarrollo Sostenible ( Res. 018 de 11 de enero 2023 MADS)</t>
  </si>
  <si>
    <t>Isabella Katime</t>
  </si>
  <si>
    <t xml:space="preserve">Francisco Sanchez
Vladimir Garrido
</t>
  </si>
  <si>
    <t>x</t>
  </si>
  <si>
    <t>Vincular a los trabajadores de la entidad al curso de integridad, transparencia y lucha contra la corrupción establecido por Función Pública para dar cumplimiento a la Ley 2016 de 2020.</t>
  </si>
  <si>
    <t>Líder: COM
Apoya: JUR/CMC/LABSIS</t>
  </si>
  <si>
    <t>Lider: CMC
Apoya: COM</t>
  </si>
  <si>
    <t>Líder: PLA
Apoyo: LABSIS/CMC/MHNMC/programas</t>
  </si>
  <si>
    <t xml:space="preserve">INFORME DE ACTIVIDADES </t>
  </si>
  <si>
    <t>PLAN DE TRABAJO DEL SISTEMA DE GESTIÓN DE SEGURIDAD, SALUD EN EL TRABAJO Y AMBIENTE</t>
  </si>
  <si>
    <t>OBJETIVO SST RELACIONADO (de acuerdo a OT-STA-13)</t>
  </si>
  <si>
    <t>RESPONSABLE</t>
  </si>
  <si>
    <t xml:space="preserve">CUMPLIMIENTO </t>
  </si>
  <si>
    <t>OBSERVACIONES</t>
  </si>
  <si>
    <t>Programa de Gestión de Riesgo Químico</t>
  </si>
  <si>
    <t xml:space="preserve">Definir acciones en Kawak para tratar las recomendaciones impartidas en las mediciones higiénicas </t>
  </si>
  <si>
    <t>Realizar simulacro de "Control de derrame de sustancia química"</t>
  </si>
  <si>
    <t>Seguimiento al diligenciamiento de ATS y permiso para trabajo en alturas</t>
  </si>
  <si>
    <t>Jefe STA / Jefe TRA</t>
  </si>
  <si>
    <t xml:space="preserve">Revisar y actualizar si es necesario la matriz de factores de riesgo vial. </t>
  </si>
  <si>
    <t>Revisar y actualizar profesiograma</t>
  </si>
  <si>
    <t xml:space="preserve">Compartir profesiograma actualizado a Prevenir 1A </t>
  </si>
  <si>
    <t>Desarrollo de jornadas de salud</t>
  </si>
  <si>
    <t xml:space="preserve">Intervenir las recomendaciones impartidas en el informe de morbilidad sentidas osteomuscular </t>
  </si>
  <si>
    <t>Intervenir las recomendaciones impartidas en el informe de inspecciones ergonómicas de puestos de trabajo</t>
  </si>
  <si>
    <t>Desarrollo de jornadas de bienestar</t>
  </si>
  <si>
    <t>Realizar jornadas deportivas con el fin de incentivar hábitos y estilos de vida saludable</t>
  </si>
  <si>
    <t>Boletín de gestión STA</t>
  </si>
  <si>
    <t>Revisar proceso gestión del cambio STA</t>
  </si>
  <si>
    <t>Seguimiento a cumplimiento de lineamientos STA de  trabajadores independientes (Servicios profesionales)</t>
  </si>
  <si>
    <t>Desarrollar día de la seguridad, salud en el trabajo y ambiente</t>
  </si>
  <si>
    <t>Charlas sobre aspectos relevantes en SG-SST (Directrices, objetivos y metas, funciones y responsabilidades STA, representantes del SG-SST, afines)</t>
  </si>
  <si>
    <t>Actualización de documentos SST según requerimiento de Kawak y/o necesidades propias del SG-SST</t>
  </si>
  <si>
    <r>
      <t xml:space="preserve">Nota: </t>
    </r>
    <r>
      <rPr>
        <sz val="12"/>
        <rFont val="Calibri"/>
        <family val="2"/>
        <scheme val="minor"/>
      </rPr>
      <t>Las fechas previstas en el cronograma están sujetas a la disponibilidad de la ARL u otros prestadores del servicio específico, así como las prioridades institucionales.</t>
    </r>
  </si>
  <si>
    <t>PORCENTAJE DE CUMPLIMIENTO</t>
  </si>
  <si>
    <t>Elementos de protección contra caídas</t>
  </si>
  <si>
    <t>Observación de comportamiento vial</t>
  </si>
  <si>
    <t>Analizar el comportamiento durante el manejo por parte del personal con rol de conductor, orientada hacia una adecuada cultura de seguridad vial en el instituto.</t>
  </si>
  <si>
    <t>Jefe TRA / Profesional de apoyo TRA</t>
  </si>
  <si>
    <t>Inspección general de seguridad sedes Cispatá y Buenaventura</t>
  </si>
  <si>
    <t xml:space="preserve">Verificar las condiciones generales de seguridad y salud en el trabajo en las sedes de Cispatá y Buenaventura </t>
  </si>
  <si>
    <t>Proveedores y contratistas</t>
  </si>
  <si>
    <t>PROCENTAJE DE CUMPLIMIENTO</t>
  </si>
  <si>
    <t># de participantes en la actividad acumulado</t>
  </si>
  <si>
    <t>Cobertura Lograda</t>
  </si>
  <si>
    <t>Total Participantes</t>
  </si>
  <si>
    <t xml:space="preserve"> Procedimientos específicos para trabajo seguro en alturas.</t>
  </si>
  <si>
    <t>Personal autorizado para trabajo en alturas en Invemar</t>
  </si>
  <si>
    <t>- Picnic pales cambios de la Res. 4272 de 2021 aplicables en las organizaciones
- Sistemas de acceso, restricción o posicionamiento
- Plan de rescate para trabajo en alturas
- Procedimientos operativos normalizados para trabajos en altura
- Inspecciones de equipos de protección contra caídas.
- Facto de seguridad (factor caída)
- Formatos de ATS Y permisos de trabajo en alturas</t>
  </si>
  <si>
    <t>No. de evaluaciones teóricas realizadas a asistentes aprobadas/ # total de asistentes</t>
  </si>
  <si>
    <t>Manejo seguro de químicos - Control de derrames</t>
  </si>
  <si>
    <t>- Generalidades sobre derrames.
- Clasificación de derrames: pequeños, medianos y grandes.
- NOM-STPS-018-2015. SGA. (generalidades).
- Hoja de seguridad.
- Kit para derrames.
- Equipo de protección personal.
- Material absorbente.
- Equipo de limpieza.
- Prevención de derrames de productos químicos.
- Procedimiento básico de actuación en caso de contaminación de personas con productos químicos.</t>
  </si>
  <si>
    <t xml:space="preserve">Grupo de servicios generales y personal de laboratorio </t>
  </si>
  <si>
    <t>Evitar accidentes de trabajo a causa de inadecuadas condiciones o uso incorrecto de los elementos de protección personal y las herramientas y/o equipos críticos de trabajo</t>
  </si>
  <si>
    <t>#  de accidentes de trabajo a causa de inadecuadas condicione so uso incorrecto de los elementos de protección personal y las herramientas y/o equipos críticos de trabajo</t>
  </si>
  <si>
    <t>0  accidentes de trabajo a causa de inadecuadas condicione so uso incorrecto de los elementos de protección personal y las herramientas y/o equipos críticos de trabajo</t>
  </si>
  <si>
    <t>Fortalecimiento al comité de convivencia laboral en técnicas de negociación y resolución de conflictos, manejo de casos prácticos.</t>
  </si>
  <si>
    <t>Fortalecimiento de la brigada de emergencias</t>
  </si>
  <si>
    <t>Higiene postural y manejo adecuado de cargas</t>
  </si>
  <si>
    <t>Personal que no tiene rol de conductor directo dentro de la organización</t>
  </si>
  <si>
    <t>- Seguridad pasiva y activa de los vehículos
- Inspección preoperativa de vehículo 
- Normas y comportamientos, reglas generales y educación en el tránsito
- Señales de transito
- Prelación vial
- Alcohol y drogas en la conducción</t>
  </si>
  <si>
    <t>Jesus Antonio Garay Tinoco</t>
  </si>
  <si>
    <t>Director  ( E )</t>
  </si>
  <si>
    <r>
      <t xml:space="preserve"> PLAN DE ACCIÓN INVEMAR </t>
    </r>
    <r>
      <rPr>
        <b/>
        <sz val="42"/>
        <color theme="4" tint="-0.499984740745262"/>
        <rFont val="Arial"/>
        <family val="2"/>
      </rPr>
      <t>2024</t>
    </r>
  </si>
  <si>
    <t>Francisco Armando Arias Isaza</t>
  </si>
  <si>
    <t>Director  General</t>
  </si>
  <si>
    <t>PLAN DE MANTENIMIENTO DE SERVICIOS TECNOLÓGICOS  - AÑO 2024</t>
  </si>
  <si>
    <t>Mantenimiento y actualización a Sistemas de Información Administrativos.</t>
  </si>
  <si>
    <t>Software actualizado</t>
  </si>
  <si>
    <t>Mantenimiento y actualización a Sistemas de Información Misionales.</t>
  </si>
  <si>
    <t>Mantenimiento y actualización portales</t>
  </si>
  <si>
    <t>Portales actualizados</t>
  </si>
  <si>
    <t>Mantenimiento y actualización SIAM y Sistema LABCAM</t>
  </si>
  <si>
    <t>4.2</t>
  </si>
  <si>
    <t>4.3</t>
  </si>
  <si>
    <t>Janer Pontones</t>
  </si>
  <si>
    <t xml:space="preserve"> Janer Pontones</t>
  </si>
  <si>
    <t>Coordinador LABSIS</t>
  </si>
  <si>
    <t xml:space="preserve"> Coordinador LABSIS</t>
  </si>
  <si>
    <t>Elaboración y actualización de planes,  manuales y directrices asociados a la mejora  de la seguridad y privacidad de la información en el Instituto.</t>
  </si>
  <si>
    <t>Realizar la revisión y actualización del documento MN-SYT-1 Manual de Lineamientos de Seguridad y Privacidad de la información del INVEMAR, acuerdo a la norma NTC 27001:2022 y sus numerales.</t>
  </si>
  <si>
    <t>Realizar la revisión y actualización del documento DZ-SYT-2 Directriz General de Seguridad y Privacidad de la Información.</t>
  </si>
  <si>
    <t>Elaborar Plan de Acción resultado de las opciones de mejora planteadas en el informe de auditoria de control interno a la implementación de la Política de Seguridad Digital.</t>
  </si>
  <si>
    <t>Implementar directriz de escritorio limpio y pantalla limpia.</t>
  </si>
  <si>
    <t>Elaboración de Plan de Continuidad de Negocio del INVEMAR.</t>
  </si>
  <si>
    <t>Evaluaciones y seguimiento a las herramientas dispuestas para medir la efectividad de la seguridad y privacidad de la información.</t>
  </si>
  <si>
    <t>Realizar semestralmente la evaluación al MSPI a través de la herramienta de autodiagnóstico de seguridad y privacidad de la información.</t>
  </si>
  <si>
    <t>Realizar la definición de nuevos controles asociados a la matriz de riesgos de seguridad de la informacion en el módulo de seguridad del Sistema kawak.</t>
  </si>
  <si>
    <t>Realiza monitoreo de los avances de cumplimiento de los indicadores de seguridad establecidos en el Sistema Kawak.</t>
  </si>
  <si>
    <t>Elaborar, revisar y actualizar documentación relacionada con la seguridad y privacidad de la información.</t>
  </si>
  <si>
    <t>Elaborar procedimiento para actualizar clave de administrador Sistema Kactus.</t>
  </si>
  <si>
    <t>Realizar la actualización del documento MN-SYT-11 Manual de software de backup.</t>
  </si>
  <si>
    <t>Elaborar procedimiento de trámite de solicitudes y autorización de cuentas de usuario para conexiones remotas - Trabajo en casa.</t>
  </si>
  <si>
    <t>Revisar y actualizar la documentación de seguridad y privacidad de la información que se encuentra en el Sistema Kawak</t>
  </si>
  <si>
    <t>Actualizar el documento PR-SYT-3 Procedimiento para la administración de cuentas de Usuario.</t>
  </si>
  <si>
    <t>Actualizar documento DZ-SYT-4 Directriz de control de acceso.</t>
  </si>
  <si>
    <t>Actualizar documento GI-SYT-8 Guía para la Gestión de Contraseñas Seguras.</t>
  </si>
  <si>
    <t>Revisar y actualizar los siguientes documentos: 
AX-SYT-7 Anexo 5. Recuperación de Conectividad.
AX-SYT-9 Anexo 7 Almacenamiento y Recuperación de copias de seguridad.
AX-SYT-10 Anexo 8 Directorio de Proveedores Críticos para el Servicio.
AX-SYT-11 Inventario de Sistemas y Equipos Críticos.
 AX-SYT-2 Procedimiento Recuperación ORACLE.</t>
  </si>
  <si>
    <t>04/07/24
07/10/24</t>
  </si>
  <si>
    <t>25/05/24
25/09/24
25/01/25</t>
  </si>
  <si>
    <t>PLAN INSTITUCIONAL DE CAPACITACIÓN  2024</t>
  </si>
  <si>
    <t>Curso/seminario</t>
  </si>
  <si>
    <t>Curso-Taller</t>
  </si>
  <si>
    <t>Curso</t>
  </si>
  <si>
    <t>Capacitación</t>
  </si>
  <si>
    <t>Seminario</t>
  </si>
  <si>
    <t xml:space="preserve">Actualizacion temática según necesidades del área </t>
  </si>
  <si>
    <t>Workshop on drones in coastal and marine research (25-28 June 2024)
Bremen, Alemania</t>
  </si>
  <si>
    <t>Economía de los recursos naturales</t>
  </si>
  <si>
    <t>Riesgo productos químicos</t>
  </si>
  <si>
    <t>Estimación de incertidumbre de la medición en variables fisicoquímicas</t>
  </si>
  <si>
    <t>Estimación de incertidumbre de la medición en variables microbiológicas</t>
  </si>
  <si>
    <t>Elaboración de planes e informes de validación de métodos fisicoquímicos y microbiológicos.</t>
  </si>
  <si>
    <t>Curso regional de capacitación y entrenamiento sobre análisis fisicoquímico para la determinación del índice de estado trófico y determinación de microcistinas.</t>
  </si>
  <si>
    <t>Curso regional de capacitación y entrenamiento sobre determinación de metales en suelos por la técnica de Espectroscopia de Absorción Atómica con llama y Analizador directo de mercurio DMA – 80.</t>
  </si>
  <si>
    <t xml:space="preserve">Curso regional de capacitación y entrenamiento sobre medición del sistema de carbonatos para la evaluación del indicador de acidez media (ODS14.3.1) en LAC. </t>
  </si>
  <si>
    <t>Curso Regional de Capacitación sobre Extracción de Ácidos Nucleicos (ADN y ARN) e Identificación de Cianobacterias mediante PCR (proyecto RLA7026)</t>
  </si>
  <si>
    <t>Capacitación en técnicas moleculares para la identificación de cianobacterias potencialmente nocivas (misión de experto proyecto RLA7026)</t>
  </si>
  <si>
    <t>Proceso de producción estadistica siguiendo los estándares de calidad estadistica de la NTC PE 1000:2020.</t>
  </si>
  <si>
    <t>Curso Taller REDCAM 2024</t>
  </si>
  <si>
    <t>Restauración Ecologica de Manglares</t>
  </si>
  <si>
    <t>Formulación y gestión de proyectos científicos en ciencias marinas.</t>
  </si>
  <si>
    <t>Energía renovables.</t>
  </si>
  <si>
    <t>Actualización tributaria</t>
  </si>
  <si>
    <t xml:space="preserve">Actualización marcos contables CGN. </t>
  </si>
  <si>
    <t>Gestión del conocimiento</t>
  </si>
  <si>
    <t>Actualización Normativa</t>
  </si>
  <si>
    <t>Curso de Seguridad Informática para equipos técnicos - Curso de Inducción a la Ingenieria social: técnicas, ataques y pretexting - curso de DLP: Prevención de Pérdida de Datos - Curso de Escaneo activo y análisis de vulnerabilidades</t>
  </si>
  <si>
    <t>Energías renovables</t>
  </si>
  <si>
    <t>Oficina jurídica</t>
  </si>
  <si>
    <t xml:space="preserve">Coordinación Planeación </t>
  </si>
  <si>
    <t>Comunicaciones</t>
  </si>
  <si>
    <t>GEZ-LABSIS</t>
  </si>
  <si>
    <t>VAR</t>
  </si>
  <si>
    <t>CAM</t>
  </si>
  <si>
    <t>GEO</t>
  </si>
  <si>
    <t>CSC</t>
  </si>
  <si>
    <t>FIN</t>
  </si>
  <si>
    <t>AYC</t>
  </si>
  <si>
    <t>GSG</t>
  </si>
  <si>
    <t>Evidencia</t>
  </si>
  <si>
    <t>Certificado de la capacitación y/o listado de asitencia y el FT -TAL-4 Evaluación de la Eficacia de la capacitación.</t>
  </si>
  <si>
    <r>
      <rPr>
        <b/>
        <sz val="16"/>
        <color rgb="FFFFFFFF"/>
        <rFont val="Arial"/>
        <family val="2"/>
      </rPr>
      <t>Área Organizativa o Dependencia</t>
    </r>
  </si>
  <si>
    <r>
      <rPr>
        <b/>
        <sz val="16"/>
        <color rgb="FFFFFFFF"/>
        <rFont val="Arial"/>
        <family val="2"/>
      </rPr>
      <t>Capacitación / Temática</t>
    </r>
  </si>
  <si>
    <r>
      <rPr>
        <b/>
        <sz val="16"/>
        <color rgb="FFFFFFFF"/>
        <rFont val="Arial"/>
        <family val="2"/>
      </rPr>
      <t>Tipo de capacitación</t>
    </r>
  </si>
  <si>
    <r>
      <rPr>
        <b/>
        <sz val="16"/>
        <color rgb="FFFFFFFF"/>
        <rFont val="Arial"/>
        <family val="2"/>
      </rPr>
      <t>No. de capacitaciones</t>
    </r>
  </si>
  <si>
    <r>
      <t xml:space="preserve">PL-STA-2
</t>
    </r>
    <r>
      <rPr>
        <b/>
        <sz val="9"/>
        <color theme="1"/>
        <rFont val="Microsoft PhagsPa"/>
        <family val="2"/>
      </rPr>
      <t xml:space="preserve">
</t>
    </r>
    <r>
      <rPr>
        <b/>
        <sz val="16"/>
        <color theme="1"/>
        <rFont val="Microsoft PhagsPa"/>
        <family val="2"/>
      </rPr>
      <t>Versión 10</t>
    </r>
  </si>
  <si>
    <t>CRONOGRAMA DE ACTIVIDADES EN MATERIA DE SEGURIDAD, SALUD EN EL TRABAJO Y AMBIENTE 2024</t>
  </si>
  <si>
    <t>.</t>
  </si>
  <si>
    <t>Revisar y actualizar Programa de Vigilancia Epidemiológica para riesgo químico PG-STA-1</t>
  </si>
  <si>
    <t xml:space="preserve">Profesional de apoyo </t>
  </si>
  <si>
    <t>Realizar seguimiento al diligenciamiento de plantilla de monitoreo de uso del formaldehido</t>
  </si>
  <si>
    <t>Establecer Grupos de Exposición Similar (GES) para sustancias potencialmente cancerígenas según la IARC</t>
  </si>
  <si>
    <t xml:space="preserve">Ejecutar plan de acción en materia de gestión química establecido con Emerquímica </t>
  </si>
  <si>
    <t>Desarrollo de mediciones higiénica ocupacionales a productos químicos en laboratorios (según criticidad)</t>
  </si>
  <si>
    <t>Sensibilización sobre "Manejo seguro de productos químicos"</t>
  </si>
  <si>
    <t>Sensibilización sobre trabajo seguro en altura ( PON, Plan de rescate, normas de trabajo seguro)</t>
  </si>
  <si>
    <t>Auxiliar STA</t>
  </si>
  <si>
    <t>Seguimiento a actividad en manglares</t>
  </si>
  <si>
    <t>Socialización de procedimiento de trabajo seguro eléctrico PR-GSG-8</t>
  </si>
  <si>
    <t>Revisión anual de guates dieléctricos por parte del proveedor/Entrega de nuevo kit de guantes dieléctricos</t>
  </si>
  <si>
    <t>Socialización del procedimientos PR-CSI-5 Procedimiento seguro para la realización de actividades subacuáticas</t>
  </si>
  <si>
    <t>Actualización de listado de buzos autorizados por Invemar y envío a TRA y demás partes interesadas</t>
  </si>
  <si>
    <t>Diagnostico vial - PESV</t>
  </si>
  <si>
    <t>Socialización de programas de riesgos prioritarios del PESV</t>
  </si>
  <si>
    <t xml:space="preserve">Jefe STA / Profesional de apoyo </t>
  </si>
  <si>
    <t>Comité vial</t>
  </si>
  <si>
    <t>Desarrollo de sensibilizaciones de seguridad vial para los distintos actores viales (Conductor, peatón, pasajero, motociclista y ciclistas)</t>
  </si>
  <si>
    <t>Simulacro vial (integral: accidente vial, primeros auxilios con personal herido y conato)</t>
  </si>
  <si>
    <t>Jefe STA / Profesional de apoyo  / Vinculaciones</t>
  </si>
  <si>
    <t>Desarrollar sensibilizaciones sobre conservación visual</t>
  </si>
  <si>
    <t>Desarrollar sensibilizaciones sobre conservación auditiva</t>
  </si>
  <si>
    <t>Desarrollo aleatorio de pruebas de drogas</t>
  </si>
  <si>
    <t xml:space="preserve">Socialización  de Directriz de prevención y control de la farmacodependencia, el alcoholismo y el tabaquismo </t>
  </si>
  <si>
    <t>Desarrollo de encuesta de morbilidad sentida osteomuscular</t>
  </si>
  <si>
    <t>Desarrollar sensibilizaciones sobre prevención de lesiones musculoesqueléticas</t>
  </si>
  <si>
    <t>Aplicación de batería psicosocial</t>
  </si>
  <si>
    <t>Tabulación, informe, plan de intervención de resultados de la batería psicosocial</t>
  </si>
  <si>
    <t>Desarrollar desensibilización de estilo de vida y entornos saludables (incluyendo prevención de alcohol, drogas y cigarrillo)</t>
  </si>
  <si>
    <t>Tamizaje de IMC y presión arterial</t>
  </si>
  <si>
    <t>Campañas de promoción de estilos de vida y entornos saludables</t>
  </si>
  <si>
    <t>Aplicar encuesta de calidad del sueño</t>
  </si>
  <si>
    <t>Socializar resultados de encuesta de calidad del sueño</t>
  </si>
  <si>
    <t>Aplicar encuesta de estilos de vida - Test FANTASTICO</t>
  </si>
  <si>
    <t>Socializar resultados de encuesta de estilos de vida - Test FANTASTICO</t>
  </si>
  <si>
    <t>Simulacro integral (Accidente vial, primeros auxilios con personal herido y conato)</t>
  </si>
  <si>
    <t>Jefe STA / Profesional de apoyo  / Auxiliar STA</t>
  </si>
  <si>
    <t>Prueba de red contra incendio</t>
  </si>
  <si>
    <t>Seguimiento al diligenciamiento del Medevac por el personal contratado</t>
  </si>
  <si>
    <t>Socialización de lideres de área y sus funciones ate situaciones de emergencias</t>
  </si>
  <si>
    <t>Elaborar plan de trabajo SSTA año 2024</t>
  </si>
  <si>
    <t>Elaborar plan de acción conjunta año 2024 para la ARL</t>
  </si>
  <si>
    <t>Formulación programa de cultura organizacional</t>
  </si>
  <si>
    <t>Seguimiento al funcionamiento de Comité de Convivencia Laboral y COPASST</t>
  </si>
  <si>
    <t>Según programación conjunta con DOR</t>
  </si>
  <si>
    <t>Evaluación inicial del SG-STA</t>
  </si>
  <si>
    <t>Revisión de documentos ambientales según requerimiento de Kawak y/o necesidades propias del sistemas de gestión ambiental</t>
  </si>
  <si>
    <t>Profesional de apoyo</t>
  </si>
  <si>
    <t>Sensibilización ambiental</t>
  </si>
  <si>
    <t>Caracterización de vertimiento</t>
  </si>
  <si>
    <t>EMPLEADOR</t>
  </si>
  <si>
    <t>RESPONSABLE DEL SG-SST</t>
  </si>
  <si>
    <t>NOMBRE:</t>
  </si>
  <si>
    <t>FRANCISCO ARIAS ISAZA</t>
  </si>
  <si>
    <t>MARIA F. HERRERA YEPES</t>
  </si>
  <si>
    <t>MARYELA BOLAÑO LARA</t>
  </si>
  <si>
    <t>FIRMA:</t>
  </si>
  <si>
    <t>ANALISIS Y PLAN DE ACCION</t>
  </si>
  <si>
    <t>PRIMER TRIMESTRE</t>
  </si>
  <si>
    <t>Periodo de seguimiento
                               PRIMER TRIMESTRE</t>
  </si>
  <si>
    <t>Plan de Acción</t>
  </si>
  <si>
    <t>Fecha limite</t>
  </si>
  <si>
    <t>Estado de Implementación</t>
  </si>
  <si>
    <t>SEGUNDO TRIMESTRE</t>
  </si>
  <si>
    <t>Periodo de seguimiento
                              SEGUNDO TRIMESTRE</t>
  </si>
  <si>
    <t>TERCER TRIMESTRE</t>
  </si>
  <si>
    <t>Periodo de seguimiento
                                TERCER TRIMESTRE</t>
  </si>
  <si>
    <t>CUARTO TRIMESTRE</t>
  </si>
  <si>
    <t>Periodo de seguimiento
                               CUARTO TRIMESTRE</t>
  </si>
  <si>
    <t>TOTAL ANUAL</t>
  </si>
  <si>
    <t>Periodo de seguimiento
                               TOTAL ANUAL</t>
  </si>
  <si>
    <r>
      <t xml:space="preserve">PL-STA-2
</t>
    </r>
    <r>
      <rPr>
        <b/>
        <sz val="6"/>
        <color theme="1"/>
        <rFont val="Arial"/>
        <family val="2"/>
      </rPr>
      <t xml:space="preserve">
</t>
    </r>
    <r>
      <rPr>
        <b/>
        <sz val="13"/>
        <color theme="1"/>
        <rFont val="Arial"/>
        <family val="2"/>
      </rPr>
      <t>Versión 10</t>
    </r>
  </si>
  <si>
    <t>Cumplir con las actividades de capacitación en SSTA</t>
  </si>
  <si>
    <t>90% de cumplimiento de las inspecciones planificadas</t>
  </si>
  <si>
    <r>
      <rPr>
        <u/>
        <sz val="8"/>
        <color theme="1"/>
        <rFont val="Arial"/>
        <family val="2"/>
      </rPr>
      <t># de actividades implementadas * 100</t>
    </r>
    <r>
      <rPr>
        <sz val="8"/>
        <color theme="1"/>
        <rFont val="Arial"/>
        <family val="2"/>
      </rPr>
      <t xml:space="preserve">
# de actividades planificadas</t>
    </r>
  </si>
  <si>
    <t>Periodicidad de Medición</t>
  </si>
  <si>
    <t>Trimestral</t>
  </si>
  <si>
    <r>
      <t xml:space="preserve">OBJETIVO SST RELACIONADO  (de acuerdo a OT-STA-13)
</t>
    </r>
    <r>
      <rPr>
        <u/>
        <sz val="11"/>
        <rFont val="Arial"/>
        <family val="2"/>
      </rPr>
      <t>Objetivo No. 2</t>
    </r>
  </si>
  <si>
    <t>Inspeccion gerencial</t>
  </si>
  <si>
    <t>Evaluar las condiciones de Seguridad, Salud en el trabajo y Ambiente, en las áreas de trabajo y/o proyectos que se desarrollan en el instituto.</t>
  </si>
  <si>
    <t>Representante del SG-STA ante la direccion, Director Generela y/o subdirectores, Jefe STA</t>
  </si>
  <si>
    <t>Periodo de seguimiento
                                PRIMER TRIMESTRE</t>
  </si>
  <si>
    <t>Periodo de seguimiento
                                TOTAL ANUAL</t>
  </si>
  <si>
    <r>
      <t xml:space="preserve">PL-STA-2
</t>
    </r>
    <r>
      <rPr>
        <b/>
        <sz val="5"/>
        <color theme="1"/>
        <rFont val="Arial"/>
        <family val="2"/>
      </rPr>
      <t xml:space="preserve">
</t>
    </r>
    <r>
      <rPr>
        <b/>
        <sz val="14"/>
        <color theme="1"/>
        <rFont val="Arial"/>
        <family val="2"/>
      </rPr>
      <t>Versión 10</t>
    </r>
  </si>
  <si>
    <t>Eficacia de las acciones de capacitación en SSTA</t>
  </si>
  <si>
    <t>≥ 80% de eficacia de acciones de formación</t>
  </si>
  <si>
    <r>
      <rPr>
        <u/>
        <sz val="8"/>
        <color theme="1"/>
        <rFont val="Arial"/>
        <family val="2"/>
      </rPr>
      <t># de actividades de capacitación eficaces * 100</t>
    </r>
    <r>
      <rPr>
        <sz val="8"/>
        <color theme="1"/>
        <rFont val="Arial"/>
        <family val="2"/>
      </rPr>
      <t xml:space="preserve">
# de actividades de capacitación implementadas</t>
    </r>
  </si>
  <si>
    <t>≥ 90% de Cumplimiento de actividades de capacitación planificadas</t>
  </si>
  <si>
    <t>Cubrir la población objeto de las capacitaciones</t>
  </si>
  <si>
    <t>≥ 80% de cubertura del personal objeto en las actividades de capacitación</t>
  </si>
  <si>
    <r>
      <rPr>
        <u/>
        <sz val="8"/>
        <color theme="1"/>
        <rFont val="Arial"/>
        <family val="2"/>
      </rPr>
      <t>No. de participantes en las actividades implementada</t>
    </r>
    <r>
      <rPr>
        <sz val="8"/>
        <color theme="1"/>
        <rFont val="Arial"/>
        <family val="2"/>
      </rPr>
      <t>s  * 100
Promedio de población objeto</t>
    </r>
  </si>
  <si>
    <t>Validación en campo de competencias</t>
  </si>
  <si>
    <t>¿Requiere? Si / NO</t>
  </si>
  <si>
    <t>(# de inducciones aprobadas / # de inducciones realizadas)*100</t>
  </si>
  <si>
    <t>NO</t>
  </si>
  <si>
    <t>No es considerada una tarea critica, por tanto, no requiere acciones de validación en campo de la aplicación de competencias.</t>
  </si>
  <si>
    <t>(# de reinducciones aprobadas / # de reinducciones realizadas)*100</t>
  </si>
  <si>
    <r>
      <t xml:space="preserve">Evaluaciones aprobadas por personal asistente </t>
    </r>
    <r>
      <rPr>
        <sz val="8"/>
        <color theme="1"/>
        <rFont val="Calibri"/>
        <family val="2"/>
      </rPr>
      <t>≥ 80%</t>
    </r>
  </si>
  <si>
    <t>Reporte de actos y condiciones inseguras, permisos de trabajo en alturas, análisis de trabajo seguro.</t>
  </si>
  <si>
    <t>Reporte de actos y condiciones inseguras, análisis de trabajo seguro.</t>
  </si>
  <si>
    <t>Inspecciones de sustancias químicas</t>
  </si>
  <si>
    <t>Uso y cuidado de los Elementos de Protección Personal y seguridad para manejo de equipos y herramientas críticas</t>
  </si>
  <si>
    <t>- ¿Qué son los EPP?
- Tipos de EPP
- Uso correcto de los EPP
- Cuidado y limpieza de los EPP
- Clasificación de las herramientas y equipos críticos
- Manual de funciones a instrucciones de uso de equipos y herramientas críticos
- Medidas de seguridad para el manejo de herramientas y equipos críticos
- Preoperacional y mantenimiento adecuado para el manejo seguro de herramientas y equipos críticos.
- Epp para el manejo de equipos y herramientas</t>
  </si>
  <si>
    <t>Inspecciones de elementos de protección personal , reportes de actos y condiciones inseguras</t>
  </si>
  <si>
    <t>Capacitación COPASST</t>
  </si>
  <si>
    <t>- Observaciones de comportamiento
 - Identificación de peligros
- Elementos de protección personal
- Comunicaron, participación y consulta
- Promoción de la seguridad</t>
  </si>
  <si>
    <t>0 reportes o eventos de incumplimiento de funciones y responsabilidades del COPASST</t>
  </si>
  <si>
    <t>- Definición de comunicación asertiva
- Definición de conflicto
- Características de la comunicación asertiva
- Como actuar ante  una denuncia de acoso laboral (confidencialidad de la información, manejo de la situación, investigación del evento)</t>
  </si>
  <si>
    <t>- Manejo de camilla y transporte de lesionados.
- Uso de red contra incendio</t>
  </si>
  <si>
    <t xml:space="preserve">Respuesta en pruebas de alarma, tiempos de respuesta en el desarrollo de simulacros de emergencia. </t>
  </si>
  <si>
    <t>Kit de rescate acuático, diligenciamiento formato FT-STA-16 Seguridad para actividades subacuáticas</t>
  </si>
  <si>
    <t>Brigada de emergencia</t>
  </si>
  <si>
    <t>- Conceptos asociados a Sistemas de Gestión
- Ciclo PHVA
- Planificación de un Sistema de Gestión
- Implementación de un Sistema de Gestión
- Seguimiento y Mejora Continua de un Sistema de Gestión
- Enfoque basado en procesos
- Enfoque basado en riesgos</t>
  </si>
  <si>
    <t>No es considerada una tarea critica, por tanto, no requiere acciones de validación en campo de la aplicación de competencias.
No obstante, mediante el desarrollo de inspecciones se verifica el estado de orden y aseo de las distintas áreas (tanto administrativas como operativas) del instituto</t>
  </si>
  <si>
    <t>- Higiene postural
- Hábitos posturales
- Factores de riesgo osteomusculares
 - Ergonomía
- La carga de trabajo
- Manipulación, transporte y almacenamiento de cargas
- Carga postural y movimientos repetitivos</t>
  </si>
  <si>
    <t>No es considerada una tarea critica, por tanto, no requiere acciones de validación en campo de la aplicación de competencias.
No obstante, mediante el desarrollo de inspecciones de puestos de trabajo y acompañamiento por fisioterapeuta de la ARL se verifica las condiciones ergonómicas del área de trabajo, la higiene postural y el manejo de carga de los colaboradores.</t>
  </si>
  <si>
    <t xml:space="preserve">Seguridad vial de peatones y pasajeros </t>
  </si>
  <si>
    <t>- Roles de los peatones y pasajeros en la vía
- Identificación de riesgos viales
- Comportamiento seguro en la vía para  peatones y pasajeros
- Principales deberes de los  peatones y pasajeros para una movilidad segura</t>
  </si>
  <si>
    <t>Movilidad segura de conductores (vehículos, ciclistas y motociclistas)</t>
  </si>
  <si>
    <t>No es considerada una tarea critica, por tanto, no requiere acciones de validación en campo de la aplicación de competencias.
No obstante, mediante el desarrollo de observaciones de comportamiento vial se verifica la idoneidad del manejo del personal con rol de conductor.</t>
  </si>
  <si>
    <t>Actuación en caso de siniestros viales con lesionados</t>
  </si>
  <si>
    <t>- Protocolo PAS (Proteger, avisar y socorrer)
- Movilización del  vehículo
- Levantamiento de croquis
- Atención de sinestros viales con motociclista involucrados
- Intervención en caso de que usted sea el herido y este consciente</t>
  </si>
  <si>
    <t>Observaciones de comportamiento vial, reporte de actos y condiciones inseguras, seguimiento a estado de infracciones de transito por parte del personal con rol de conductor.</t>
  </si>
  <si>
    <t>EFICACIA DEL PROGRAMA DE CAPACITACIÓN SSTA 2024</t>
  </si>
  <si>
    <r>
      <rPr>
        <u/>
        <sz val="8"/>
        <color theme="1"/>
        <rFont val="Arial"/>
        <family val="2"/>
      </rPr>
      <t># de actividades de capacitación eficaces SSTA * 100%</t>
    </r>
    <r>
      <rPr>
        <sz val="8"/>
        <color theme="1"/>
        <rFont val="Arial"/>
        <family val="2"/>
      </rPr>
      <t xml:space="preserve">
# de actividades de capacitación implementadas</t>
    </r>
  </si>
  <si>
    <t>CUMPLIMIENTO DEL PROGRAMA DE CAPACITACIÓN SSTA 2024</t>
  </si>
  <si>
    <r>
      <rPr>
        <u/>
        <sz val="8"/>
        <color theme="1"/>
        <rFont val="Arial"/>
        <family val="2"/>
      </rPr>
      <t xml:space="preserve">Actividades Realizadas * 100% </t>
    </r>
    <r>
      <rPr>
        <sz val="8"/>
        <color theme="1"/>
        <rFont val="Arial"/>
        <family val="2"/>
      </rPr>
      <t xml:space="preserve">
Actividades Programadas</t>
    </r>
  </si>
  <si>
    <t>ANÁLISIS Y PLAN DE ACCIÓN</t>
  </si>
  <si>
    <t>Fecha</t>
  </si>
  <si>
    <t>Periodo de seguimiento
                                SEGUNDO TRIMESTRE</t>
  </si>
  <si>
    <t>Periodo de seguimiento
                                CUARTO TRIMESTRE</t>
  </si>
  <si>
    <r>
      <rPr>
        <b/>
        <sz val="12"/>
        <color theme="6" tint="-0.249977111117893"/>
        <rFont val="Arial"/>
        <family val="2"/>
      </rPr>
      <t>CAPACITACIÓN:</t>
    </r>
    <r>
      <rPr>
        <b/>
        <sz val="12"/>
        <color theme="8" tint="-0.499984740745262"/>
        <rFont val="Arial"/>
        <family val="2"/>
      </rPr>
      <t xml:space="preserve"> </t>
    </r>
    <r>
      <rPr>
        <sz val="12"/>
        <color theme="8" tint="-0.499984740745262"/>
        <rFont val="Arial"/>
        <family val="2"/>
      </rPr>
      <t>Incluye memorias, registro de asistencia, y  evaluación  y/o certificado.</t>
    </r>
  </si>
  <si>
    <r>
      <rPr>
        <b/>
        <sz val="12"/>
        <color theme="9" tint="-0.249977111117893"/>
        <rFont val="Arial"/>
        <family val="2"/>
      </rPr>
      <t>ENTRENAMIENTO</t>
    </r>
    <r>
      <rPr>
        <b/>
        <sz val="12"/>
        <color theme="8" tint="-0.499984740745262"/>
        <rFont val="Arial"/>
        <family val="2"/>
      </rPr>
      <t>:</t>
    </r>
    <r>
      <rPr>
        <sz val="12"/>
        <color theme="8" tint="-0.499984740745262"/>
        <rFont val="Arial"/>
        <family val="2"/>
      </rPr>
      <t xml:space="preserve"> Incluye registro de asistencia y evaluación o registro fotográfico. </t>
    </r>
  </si>
  <si>
    <r>
      <rPr>
        <b/>
        <sz val="12"/>
        <color theme="9" tint="-0.249977111117893"/>
        <rFont val="Calibri"/>
        <family val="2"/>
        <scheme val="minor"/>
      </rPr>
      <t xml:space="preserve">Nota: </t>
    </r>
    <r>
      <rPr>
        <b/>
        <sz val="12"/>
        <color theme="8" tint="-0.499984740745262"/>
        <rFont val="Calibri"/>
        <family val="2"/>
        <scheme val="minor"/>
      </rPr>
      <t>Las fechas previstas en el cronograma están sujetas a la disponibilidad de la ARL u otros prestadores del servicio específico, así como las prioridades institucionales</t>
    </r>
  </si>
  <si>
    <t>6/05/2024
5/09/2024</t>
  </si>
  <si>
    <t>31/03/2024
30/06/2024
30/09/2024
29/12/2024</t>
  </si>
  <si>
    <t>28/02/24
31/07/24</t>
  </si>
  <si>
    <t>30/04/2024
30/08/2024
28/12/2024</t>
  </si>
  <si>
    <t>MAPA DE RIESGOS CORRUPCIÓN 2024</t>
  </si>
  <si>
    <t>Año: 2024</t>
  </si>
  <si>
    <t>30/06/2024                               30/12/2024</t>
  </si>
  <si>
    <t>31/05/2024 Trabajadores (sujetos) obligados</t>
  </si>
  <si>
    <t>Vehículos y Combustible</t>
  </si>
  <si>
    <t>Papelería</t>
  </si>
  <si>
    <t>Nómina</t>
  </si>
  <si>
    <t>Hacer cumplimiento al programa de mantenimiento preventivo de vehículos para garantizar el buen estado de los mismos y el uso eficiente.</t>
  </si>
  <si>
    <t>Reportar   trimestral  el  uso de vehículos Institucionales</t>
  </si>
  <si>
    <t>Hacer       Seguimiento       al consumo de papel ( resmas tamaño   carta   y   oficio)   y tóneres  en  el  marco  de  la política de cero papel</t>
  </si>
  <si>
    <t>Dar     cumplimiento     a     lo referido  en  el  subprograma ambiental     de     uso     de papeleras         y         puntos ecológicos</t>
  </si>
  <si>
    <t>Implementar   campaña   de sensibilización  con  relación al  uso  eficiente  de  agua  y energía.</t>
  </si>
  <si>
    <t>Desarrollar                        los
subprogramas      que      se deriven   del   procedimiento para       la       identificación, evaluación  y  valoración  de aspectos       e       impactos ambientales          en          lo relacionado    con    agua    y energía</t>
  </si>
  <si>
    <t>Reportar el uso del servicio de  telefonía  fija  y  móvil  del Instituto</t>
  </si>
  <si>
    <t>Reportar  el  uso  de  horas extras   y/o   compensatorios con cargo a los recursos de Transferencia   Especial   de La  Nación  (Funcionamiento e Inversión)</t>
  </si>
  <si>
    <t>Reporte      seguimiento      a programación                    de vacacione,   con   énfasis   a trabajadores  con  dos  (2)  o más periodos acumulados .</t>
  </si>
  <si>
    <t>Reportar    seguimiento    de
viáticos     generados     con cargo      a      recursos      de Transferencia   Especial   de La              Nación               ( Funcionamiento e</t>
  </si>
  <si>
    <t>Reportar total facturado por
concepto de   expedición de tiquetes     con     cargo     a recursos   de   Transferencia Especial   de   La   Nación    ( Funcionamiento                  e Inversión)</t>
  </si>
  <si>
    <t xml:space="preserve">ACTIVIDADES A DESARROLLAR PARA EL PLAN </t>
  </si>
  <si>
    <t>TRIMESTRAL</t>
  </si>
  <si>
    <t>MENSUAL</t>
  </si>
  <si>
    <t>SEMESTRAL</t>
  </si>
  <si>
    <t>Jefe de Transporte-TRA Grupo Servicio Generales- GSG/Profesional de Apoyo de Seguridad Salud en el Trabajo y Ambiente -STA Grupo Talento Humano -TAL</t>
  </si>
  <si>
    <t>Auxiliar Grupo Financiero- FIN
/Profesional de Apoyo de Seguridad Salud en el Trabajo y Ambiente - STA Grupo Talento Humano -TAL</t>
  </si>
  <si>
    <t>Jefe Mantenimiento - MTO Grupo Servicios Generales - GSG/ Profesional de Apoyo de Seguridad Salud en el Trabajo y ambiente -STA Grupo Talento Humano - TAL</t>
  </si>
  <si>
    <t>Coordinador de Grupo Servicios Generales - GSG/ Profesional de Apoyo  ambiental de Seguridad Salud en el Trabajo y ambiente -STA Grupo Talento Humano - TAL</t>
  </si>
  <si>
    <t>Coordinador de Sistemas y telemática - SYT/ Profesional de Apoyo  ambiental de Seguridad Salud en el Trabajo y ambiente -STA Grupo Talento Humano - TAL</t>
  </si>
  <si>
    <t>Coordinadora de Talento Humano - TAL / Auditoria Interna-ADI</t>
  </si>
  <si>
    <t>Coordinador Grupo Financiero - FIN/ Auditoria Interna-ADI</t>
  </si>
  <si>
    <t>Informe entregado a STA</t>
  </si>
  <si>
    <t>Reporte   de   Inspección entregado a STA</t>
  </si>
  <si>
    <t>Informe      entregado     a STA</t>
  </si>
  <si>
    <t>Indicadores       de       los subprogramas  reportado en KAWAK</t>
  </si>
  <si>
    <t>Informe entregado a STA
/ AMBIENTAL</t>
  </si>
  <si>
    <t>Realizar las actividades definidas en el Sistema de Gestión de Documentos Electronicos de Archivo - SGDEA, como meta referenciada en el Plan Institucional de Archivos - PINAR.</t>
  </si>
  <si>
    <t xml:space="preserve">Realizar las actividades proyectadas en el Plan Institucional de Archivos - PINAR </t>
  </si>
  <si>
    <t>Implementar los niveles de acceso y restricciones sobre los documentos y definir las acciones que pueden realizarse a los documentos según los parametros fijados en las Tablas de Control de Acceso - TCA, como meta referenciada en el Plan Institucional de Archivos - PINAR.</t>
  </si>
  <si>
    <t xml:space="preserve">Compilar la información concerniente a las disposiciones legales, Actos Administrativos de creación, reestructuración, fusión, liquidación, manuales, y demás normas internas y externas que afecten la producción documental y que determinen su retención o su disposición final. Datos utilizados para la creación de las Tablas de Valoración Documental (TVD), como meta referenciada en el Plan Institucional de Archivos - PINAR. </t>
  </si>
  <si>
    <t>Elaboración del Diagnostico Integral de Archivo y Gestión Documental (DIA), para evaluar y comprender el estado actual de los archivos y la gestión documental del Invemar, con el fin de identificar posibles riesgos para la integridad y seguridad de los documentos, y establecer acciónes que optimicen la administración de la información.</t>
  </si>
  <si>
    <t>Luego de aprobadas e implementadas las Tablas de Control de Acceso, se debe actualizar el Indice de Información Clasificada y Reservada.</t>
  </si>
  <si>
    <t>Ejecutar  las actividades definidas en el Plan de Conservación Documental  que hace parte del Sistema Integrado de Conservación (SIC).</t>
  </si>
  <si>
    <t xml:space="preserve">Ejecutar las actividades proyectadas en el Plan Institucional de Archivos - PINAR </t>
  </si>
  <si>
    <t>Realizar las actividades definidas en el Programa de Capacitación y Sensibilización.</t>
  </si>
  <si>
    <t xml:space="preserve">Realizar las actividades definidas en el Programa de Inspección y Mantenimiento de Sistemas de Almacenamiento e Instalaciones Físicas. </t>
  </si>
  <si>
    <t>Realizar las actividades definidas en el Programa de Saneamiento Ambiental: Limpieza, Desinfección, Desratización y Desinsectación.</t>
  </si>
  <si>
    <t xml:space="preserve">Realizar las actividades definidas en el Programa de Monitoreo y Control de Condiciones Ambientales. </t>
  </si>
  <si>
    <t xml:space="preserve">Realizar las actividades definidas en el Programa de Prevención de Emergencias y Atención de Desastres </t>
  </si>
  <si>
    <t xml:space="preserve">Realizar las actividades definidas en el Programa de Almacenamiento y Realmacenamiento </t>
  </si>
  <si>
    <t xml:space="preserve">Realizar las actividades proyectadas en el Programa de Gestión Docuemental - PGD </t>
  </si>
  <si>
    <t>Realizar las actividades definidas en el Plan de Conservación Documental  que hace parte del Sistema Integrado de Conservación (SIC).</t>
  </si>
  <si>
    <t>Realizar las actividades definidas en el Sistema de Gestión de Documentos Electronicos de Archivo (SGDEA).</t>
  </si>
  <si>
    <t>Realizar seguimiento, reportes   e informes   de la  ejecución presupuestal de las fuentes de  FUNCIONAMIENTO,   BPIN,  RECURSOS ADMINISTRADOS ( REGALIAS ) Y DE CONSULTORIA.</t>
  </si>
  <si>
    <t xml:space="preserve">Implementar acciones de Innovación que contribuyan al mejoramiento  continuo  del  Invemar </t>
  </si>
  <si>
    <t xml:space="preserve">Mantener el proceso al día con los requerimientos  de calidad  </t>
  </si>
  <si>
    <t xml:space="preserve">Adelantar las Politicas de Gestión y desempeño: Transparencia, acceso a la información pública y lucha contra la corrupción y Servicio al ciudadano; y controlar la aparición de conflictos de intereses </t>
  </si>
  <si>
    <t>Fortalecer la prestación de servicios a cargo del grupo mediante la optimización de trámites, asegurando el cumplimiento 
de requisitos, fortalecimiento organizacional y simplificación de procesos (cumplimiento del Objetivo de calidad y política de Gestión y desempeño)</t>
  </si>
  <si>
    <t xml:space="preserve">Identificar y consolidar  las necesdades, caracteristicas, especificaiones técnicas y los lineamientos institucionales para la adquisición de la plataforma de investigación. </t>
  </si>
  <si>
    <t>Actualización, mantenimiento e implementación de herramientas que den apoyo al cumplimiento de la misión institucional.</t>
  </si>
  <si>
    <t>Mantener y mejorar el soporte tecnológico del INVEMAR.</t>
  </si>
  <si>
    <t xml:space="preserve"> Gestión y mantenimiento de infraestructura.</t>
  </si>
  <si>
    <t>Planeación y adecuación Tecnológica</t>
  </si>
  <si>
    <t>Gestión de calidad y seguridad de la información</t>
  </si>
  <si>
    <t xml:space="preserve">Sandra Díaz
Zunilda Saumeth
Alexander Coronado
Eduardo Ternera
Maria Fernanda Herrera
</t>
  </si>
  <si>
    <t>Raul Carrera 
Janer Pontones
Constanza Soler</t>
  </si>
  <si>
    <t>Suministrar de forma oportuna y veraz la información científica marina y costera a través de los canales de comunicación adoptados por el Instituto, en especial página web y redes sociales  (funciones 1 y 3 del Manual de Funciones CMC)</t>
  </si>
  <si>
    <t>Formular, gestionar e implementar proyectos o componentes de comunicación dentro de los mismos, que permitan la consecución de recursos económicos  para apoyar las labores de la dependencia a su cargo (función 7 en el Manual de funciones CMC).</t>
  </si>
  <si>
    <t>STA:  Planificar, implementar y ejecutar la gestión relacionada con la Seguridad y la Salud en el Trabajo y el Ambiente a través del cumplimiento de las políticas, normas y procedimientos que regulen la materia.</t>
  </si>
  <si>
    <t>VIN: Actualizar el Manual de Funciones y perfiles de Cargo de Invemar teniendo en cuenta los cambios en su estructura y en la normatividad vigente</t>
  </si>
  <si>
    <t>VIN: Implementación en Kactus de Funciones asociadas al proceso de Selección y Nómina</t>
  </si>
  <si>
    <t>Implementación y mantenimiento al MIGO</t>
  </si>
  <si>
    <t>Mantener los postulados de la politica de integridad del Instituto a través del desarrollo de la GI-TAL 9</t>
  </si>
  <si>
    <t>Dar cumplimiento a la Pólítica de Gobierno Digital en el marco de las competencias y capacidades del Invemar.</t>
  </si>
  <si>
    <t>Aprovechamiento de las tecnologías de la Información y las Comunicaciones impactando positivamente la calidad de vida de los ciudadanos.</t>
  </si>
  <si>
    <t>Elaboración y actualización de la documentación relacionada con la Política de Gobierno Digital.</t>
  </si>
  <si>
    <t>Elaboración y ejecución de  los planes asociados a la implementación de la politica de Gobierno Digital.</t>
  </si>
  <si>
    <t>Implementación de herramientas que permiten mejorar la gestión interna del Instituto.</t>
  </si>
  <si>
    <t>Revisión y actualización del Catálogo de Componentes de Información y Catálogo de Servicios Tecnológicos.</t>
  </si>
  <si>
    <t>Actualizar matriz de responsables del servicio de trámites en línea.</t>
  </si>
  <si>
    <t>Actualizar documento MN-SYT-7 Manual de Usuario Portal WEB INVEMAR.</t>
  </si>
  <si>
    <t>Revisión y actualización del Esquema de Publicaciones de la Página WEB del INVEMAR.</t>
  </si>
  <si>
    <t>Revisar y actualizar documento MN-SYT-3 Manual de Usuario Módulo de PQFS.</t>
  </si>
  <si>
    <t>Revisar y actualizar el Plan Estratégico de Tecnologías de la Información - PETI.</t>
  </si>
  <si>
    <t>Realizar la actualización del Plan de Mantenimiento de Servicios Tecnológicos .</t>
  </si>
  <si>
    <t>Elaborar plan de acción relacionado con las acciones de mejora a implementar en pro del cumplimiento de la normativa aplicable en materia de Transparencia y Acceso a la Información como resultado de la auditoria interna realizada.</t>
  </si>
  <si>
    <t>Configurar, implementar y puesta en marcha desde el Smart People el Módulo Mis Permisos.</t>
  </si>
  <si>
    <t>Configurar, implementar y puesta en marcha desde el Smart People el Módulo Mis Vacaciones.</t>
  </si>
  <si>
    <t>Configurar, implementar y puesta en marcha desde el Smart People el Módulo Trabajo en Casa.</t>
  </si>
  <si>
    <t>Configurar, Implementar y puesta en marcha del nuevo portal web del INVEMAR.</t>
  </si>
  <si>
    <t>Configurar e implementar Portal de Reclutamiento de SmartPeople con la finalidad de recibir las hojas de vida de aspirantes a los cargos que convoque el INVEMAR.</t>
  </si>
  <si>
    <t>Apropiación de la seguridad y privacidad de la información en los procesos institucionales</t>
  </si>
  <si>
    <t>Seguimiento, evaluación y mejora de la seguridad de la información.</t>
  </si>
  <si>
    <t>Documentar procesos relacionados con la seguridad y privacidad de la información.</t>
  </si>
  <si>
    <t>Actualización de documentación relaconada con la seguridad y privacidad de la información.</t>
  </si>
  <si>
    <t xml:space="preserve"> Grupo Sistemas y Telemática</t>
  </si>
  <si>
    <t>Realizar la documentación del procedimiento de cargue de las copias de seguridad del Sistema Kactus al entorno de pruebas con su respectiva configuración y puesta en marcha</t>
  </si>
  <si>
    <t>Politica de Seguridad y Privacidad de la Información</t>
  </si>
  <si>
    <t xml:space="preserve">Herramienta que le permite a la entidad identificar, analizar y controlar los posibles hechos generadores de corrupción, tanto internos como externos. </t>
  </si>
  <si>
    <t>16/01/2024
16/05/2024
13/09/2024</t>
  </si>
  <si>
    <t>Expresión del control social que comprende acciones de petición de información, diálogos y responsabilidad.</t>
  </si>
  <si>
    <t>Informe de Gestión Institucional cargado en la web de Invemar</t>
  </si>
  <si>
    <t xml:space="preserve">Subir a la página Web y difundir por redes sociales El informe del Estado de los Recursos, como una manera de mantener a los ciudadanos enterados de nuestra gestión y logros en los aspectos técnicos que lidera el Invemar. </t>
  </si>
  <si>
    <t>El informe del Estado de los Recursos 2023 subido a la página web</t>
  </si>
  <si>
    <t xml:space="preserve">Actualización constante del link noticias con las actividades desarrolladas por el Instituto </t>
  </si>
  <si>
    <t>Seis (6) actividades con participación ciudadana</t>
  </si>
  <si>
    <t>Líder: CMC
Apoya: SCI</t>
  </si>
  <si>
    <t>30/06/2024
30/11/2024</t>
  </si>
  <si>
    <r>
      <t>Subcomponente 3</t>
    </r>
    <r>
      <rPr>
        <sz val="11"/>
        <color rgb="FF000000"/>
        <rFont val="Arial Narrow"/>
        <family val="2"/>
      </rPr>
      <t xml:space="preserve">                                              Responder a compromisos propuestos, evaluación y retroalimentación en los ejercicios de rendición de cuentas con acciones correctivas para la mejora</t>
    </r>
  </si>
  <si>
    <t>Elaborar informe y publicar informe de rendición de cuentas vigencia 2023</t>
  </si>
  <si>
    <t>Centra sus esfuerzos en garantizar el acceso de los ciudadanos a los trámites y servicios disponibles.</t>
  </si>
  <si>
    <r>
      <rPr>
        <b/>
        <sz val="11"/>
        <color theme="1"/>
        <rFont val="Calibri Light"/>
        <family val="2"/>
        <scheme val="major"/>
      </rPr>
      <t>Subcomponente 1</t>
    </r>
    <r>
      <rPr>
        <sz val="11"/>
        <color theme="1"/>
        <rFont val="Calibri Light"/>
        <family val="2"/>
        <scheme val="major"/>
      </rPr>
      <t xml:space="preserve"> 
Planeación Estratégica del servicio al ciudadano</t>
    </r>
  </si>
  <si>
    <t xml:space="preserve"> Definir el área, dependencia o grupo de trabajo para desarrollar las funciones de servicio y relacionamiento con la ciudadanía.</t>
  </si>
  <si>
    <t>Acto administrativo adoptado con las funciones del área, dependencia o grupo de trabajo de servicio y relacionamiento con la ciudadanía.</t>
  </si>
  <si>
    <t>Lider: Dirección General
Apoyan: Oficina de Planeación, COM, JUR, LABSIS, CMC, SYT, AYC</t>
  </si>
  <si>
    <t>Desarrollar ejercicios de caracterización de ciudadanía y grupos de valor, en articulación con otras dependencias y acorde a la identificación de necesidades o alcance definido por la entidad.</t>
  </si>
  <si>
    <t>Actualizar el documento caracterización de partes interesadas.</t>
  </si>
  <si>
    <t>Líder: COM
Apoya PLA</t>
  </si>
  <si>
    <t>Realizar el autodiagnóstico del estado de implementación de la Política, a partir de resultados del FURAG, informes de evaluación de PQFSD entre otros.</t>
  </si>
  <si>
    <t>Diagnóstico del estado de implementación de la Política realizado.</t>
  </si>
  <si>
    <t>Líder: COM
Apoyan: TAL/JUR/LABSIS</t>
  </si>
  <si>
    <r>
      <rPr>
        <b/>
        <sz val="11"/>
        <color theme="1"/>
        <rFont val="Calibri Light"/>
        <family val="2"/>
        <scheme val="major"/>
      </rPr>
      <t>Subcomponente 2</t>
    </r>
    <r>
      <rPr>
        <sz val="11"/>
        <color theme="1"/>
        <rFont val="Calibri Light"/>
        <family val="2"/>
        <scheme val="major"/>
      </rPr>
      <t xml:space="preserve">
Fortalecimiento del talento humano al servicio al ciudadano</t>
    </r>
  </si>
  <si>
    <t>Desarrollar espacios de formación dirigidos a trabajadores sobre servicio y relacionamiento con la ciudadanía, por ejemplo aquellos promovidos por Función Pública para fortalecer la politica de transparencia.</t>
  </si>
  <si>
    <t>Listados de asistencia, constancias de participación, certificaciones, invitaciones a eventos liderados por otras entidades, registro fotográfico y evaluación de satisfacción sobre las jornadas realizadas.</t>
  </si>
  <si>
    <t>Líder: COM
Apoyan: TAL</t>
  </si>
  <si>
    <t>28/06/24
31/12/24</t>
  </si>
  <si>
    <t>Promover y apropiar la guía de Integridad (valores)</t>
  </si>
  <si>
    <t>Talento humano de la entidad con apropiación de los valores del servicio público</t>
  </si>
  <si>
    <t>Líder: TAL
Apoyan: COM</t>
  </si>
  <si>
    <t>Estructurar modelo de reconocimientos a los trabajadores en asuntos de Atención al Ciudadano para presentarse al director general par su consideración</t>
  </si>
  <si>
    <t>Modelo presentado al director general</t>
  </si>
  <si>
    <t>30/06/23
29/12/23</t>
  </si>
  <si>
    <r>
      <rPr>
        <b/>
        <sz val="11"/>
        <color theme="1"/>
        <rFont val="Calibri Light"/>
        <family val="2"/>
        <scheme val="major"/>
      </rPr>
      <t xml:space="preserve">Subcomponente 3
</t>
    </r>
    <r>
      <rPr>
        <sz val="11"/>
        <color theme="1"/>
        <rFont val="Calibri Light"/>
        <family val="2"/>
        <scheme val="major"/>
      </rPr>
      <t>Gestión del relacionamiento con los ciudadanos</t>
    </r>
  </si>
  <si>
    <t>30/06/2024
15/12/2024</t>
  </si>
  <si>
    <t>Actualizar / socializar / publicar los manuales y protocolos de servicio para garantizar su estandarización.</t>
  </si>
  <si>
    <t>Manuales y protocolos de servicio creado /actualizado / socializado / publicado</t>
  </si>
  <si>
    <t>Actualizar / publicar la carta de trato digno que oriente a los grupos de valor en el relacionamiento con la entidad.</t>
  </si>
  <si>
    <t>Carta de trato digno diseñada y/o actualizada. A partir de los lineamiento de la Guía de diseño de la carta de trato digno</t>
  </si>
  <si>
    <t>Lídera: COM</t>
  </si>
  <si>
    <t>Revisar y analizar los resultadosde la encuesta de satisfacción de los requerimientos ciudadanos que ingresan por la herramienta de laserfiche</t>
  </si>
  <si>
    <t xml:space="preserve">Análisis de la información recibida y reporte en el informe trimestral de PQFS  </t>
  </si>
  <si>
    <t>30/06/2024
31/12/2024</t>
  </si>
  <si>
    <t xml:space="preserve">Líder: GSG
Apoya: COM/CMC/SYT/LABSIS </t>
  </si>
  <si>
    <r>
      <rPr>
        <b/>
        <sz val="11"/>
        <color theme="1"/>
        <rFont val="Calibri Light"/>
        <family val="2"/>
        <scheme val="major"/>
      </rPr>
      <t xml:space="preserve">Subcomponente 4 
</t>
    </r>
    <r>
      <rPr>
        <sz val="11"/>
        <color theme="1"/>
        <rFont val="Calibri Light"/>
        <family val="2"/>
        <scheme val="major"/>
      </rPr>
      <t>Conocimiento del servicio al ciudadano</t>
    </r>
  </si>
  <si>
    <r>
      <rPr>
        <b/>
        <sz val="11"/>
        <color theme="1"/>
        <rFont val="Calibri Light"/>
        <family val="2"/>
        <scheme val="major"/>
      </rPr>
      <t>Subcomponente 5</t>
    </r>
    <r>
      <rPr>
        <sz val="11"/>
        <color theme="1"/>
        <rFont val="Calibri Light"/>
        <family val="2"/>
        <scheme val="major"/>
      </rPr>
      <t xml:space="preserve">
Evaluación de gestión y medición de la percepción ciudadana</t>
    </r>
  </si>
  <si>
    <t xml:space="preserve"> Realizar informe de análisis de los resultados de las encuestas de satisfacción a las respuestas PQFSD</t>
  </si>
  <si>
    <t>Informes semestrales</t>
  </si>
  <si>
    <t xml:space="preserve">
30/7/2024
</t>
  </si>
  <si>
    <t>Recoge los lineamientos para la garantía del derecho fundamental de acceso a la información pública, según el cual toda persona puede acceder a la información pública.</t>
  </si>
  <si>
    <t>Mantener actualizada la información acerca otros procedimientos administrativos y consulta de acceso a la información  del INVEMAR, en el Sistema Único de Información de trámites - SUIT</t>
  </si>
  <si>
    <t>SUIT actualizado</t>
  </si>
  <si>
    <t>Líder: PLA
Apoya: MHNMC, CAI y LABSIS</t>
  </si>
  <si>
    <t>31/01/2024
15/04/2024
15/07/2024
15/10/2024</t>
  </si>
  <si>
    <t>Realizar informe sobre acceso a información, quejas y reclamos</t>
  </si>
  <si>
    <t>30/01/2024
30/04/2024
30/7/2024
30/10/2024</t>
  </si>
  <si>
    <t>Actualizar y publicar el registro de las bases de datos en el Registro Nacional de Bases de Datos de la SIC y  en el botón de Transparencia.</t>
  </si>
  <si>
    <t>Publicación del registro de base de datos actualizado en la SIC y en el botón de Transparencia</t>
  </si>
  <si>
    <t>Líder: SYT
Apoya: JUR</t>
  </si>
  <si>
    <t>Inventario de activos de información actualizado a 2024</t>
  </si>
  <si>
    <t>Divulgar el esquema de publicación de información</t>
  </si>
  <si>
    <t>Esquema de publicación divulgado</t>
  </si>
  <si>
    <t>Líder: SYT</t>
  </si>
  <si>
    <r>
      <rPr>
        <b/>
        <sz val="12"/>
        <color theme="1"/>
        <rFont val="Arial Narrow"/>
        <family val="2"/>
      </rPr>
      <t>Subcomponente 4</t>
    </r>
    <r>
      <rPr>
        <sz val="12"/>
        <color theme="1"/>
        <rFont val="Arial Narrow"/>
        <family val="2"/>
      </rPr>
      <t xml:space="preserve">
Criterio Diferencial de Accesibilidad</t>
    </r>
  </si>
  <si>
    <t>Realizar la traducción en lengua nativa de dos documentos de interes para la ciudadanía.</t>
  </si>
  <si>
    <t>Metodología pedagógica con temas de educación ambiental en lengua Wayuu y documento colaborativo</t>
  </si>
  <si>
    <t>Líder: BEM</t>
  </si>
  <si>
    <t>30/09/2024
15/12/2024</t>
  </si>
  <si>
    <t>Mantener actualizado el link de tansparencia en el marco de la Ley 1712 de 2014, la resolución 1519 de 2020 y sus anexos</t>
  </si>
  <si>
    <t>Link de Transparencia de la web actualizado</t>
  </si>
  <si>
    <t>Líder: Sistemas y Telemática
Apoyan: Todas las áreas con responsabilidades en el enlace</t>
  </si>
  <si>
    <t>Jefe de AYC</t>
  </si>
  <si>
    <r>
      <t xml:space="preserve">Id. 519. Posibilidad de manipulación </t>
    </r>
    <r>
      <rPr>
        <b/>
        <sz val="11"/>
        <color theme="1"/>
        <rFont val="Calibri"/>
        <family val="2"/>
        <scheme val="minor"/>
      </rPr>
      <t>y/o entrega extemporánea</t>
    </r>
    <r>
      <rPr>
        <sz val="11"/>
        <color theme="1"/>
        <rFont val="Calibri"/>
        <family val="2"/>
        <scheme val="minor"/>
      </rPr>
      <t xml:space="preserve"> de resultados de la auditoría con ocasión de la realización de actividades de avaluación independiente, con el fin de obtener un beneficio propio y/o para un tercero</t>
    </r>
  </si>
  <si>
    <t>Posibilidad de manipulación y/o entrega extemporánea  de resultados de la auditoría con ocasión de la realización de actividades de avaluación independiente, con el fin de obtener un beneficio propio y/o para un tercero</t>
  </si>
  <si>
    <t>Suscripción de carta de compromiso</t>
  </si>
  <si>
    <t>El Auditor Interno suscribe para cada auditoria programada carta de compromiso (FT-ADI-12) de acuerdo con los lineamientos del PR-ADI-1 Auditoría Interna, realiza su presentación y remisión al auditado, y   cuyo cronograma será aplicable a la evaluación.  Cualquier modificación al cronograma se realizará de mutuo acuerdo con el auditado y por el término autorizado (hasta diez días hábiles)</t>
  </si>
  <si>
    <t>Garantizar que los trabajadores de la entidad obligados por la Ley 2013 de 2019 publiquen la declaración de bienes, rentas y conflicto de intereses en el aplicativo establecido por Función Pública.</t>
  </si>
  <si>
    <t>trabajadores: 31/05/2024</t>
  </si>
  <si>
    <t>Verificar que previa suscripción del acuerdo contractual, el proveedor haya realizado la publicación de la declaración de bienes, rentas y conflicto de intereses en el aplicativo establecido por Función Pública, en los casos que aplique según la Ley 2013 de 2019, cuando dicho acuerdo a suscribir tenga como fuente de financiación presupuesto con cargo a recursos públicos y el objeto contractual derive en una actividad misional del INVEMAR.</t>
  </si>
  <si>
    <t xml:space="preserve"> Preparar  y presentar información estratégica   a la alta dirección sobre resultados de la  evaluación independiente (seguimiento, auditoría, asesoría)  como herramienta para la toma de decisiones y mejora continua. </t>
  </si>
  <si>
    <t>Promover el enfoque hacia la prevención  fundamentada en la información, el control y la evaluación, para la toma de decisiones y la mejora continua</t>
  </si>
  <si>
    <t>Realizar mantenimiento y mejora del  Sistema Integrado de Gestión al interior del proceso -MIGO</t>
  </si>
  <si>
    <t>Coordinar y mantener el sistema integrado de gestión</t>
  </si>
  <si>
    <t>Mantener al día los requerimientos del Sistema de Gestión a cargo de la oficina de planeación</t>
  </si>
  <si>
    <t xml:space="preserve">Aumentar la  generación y  la democratización del conocimiento para soportar la toma de decisiones orientadas a la justicia ambiental, la resiliencia climática, el desarrollo sostenible y el ordenamiento de los territorios marinos y costeros de interés nacional. </t>
  </si>
  <si>
    <t xml:space="preserve">Ampliar el conocimiento sobre el funcionamiento del océano, su  aprovechamiento, los  impactos a los que está sometido y los mecanismos que promuevan la justicia ambiental y la gobernanza inclusiva </t>
  </si>
  <si>
    <t>Incrementar las capacidades científicas, técnicas y tecnológicas para generación, apropiación social de información marina y costera e incidencia política</t>
  </si>
  <si>
    <t>Fortalecer la  accesibilidad e interoperabilidad de los sistemas de información ambiental.</t>
  </si>
  <si>
    <t>Mejorar y modernizar las condiciones de la infraestructura física y tecnológica del Invemar.</t>
  </si>
  <si>
    <t>Aumentar la generación de información sobre el estado de los ambientes y recursos marinos y costeros del país que contribuyan a la democratización de la información bajo estándares de operaciones estadísticas</t>
  </si>
  <si>
    <t>Subdirección científica</t>
  </si>
  <si>
    <t>Mejorar la capacidad para la captura y procesamiento de la información marina y costera</t>
  </si>
  <si>
    <t>Jesus Antonio Garay</t>
  </si>
  <si>
    <t>Fortalecer y ampliar el alcance del proceso de operaciones estadísticas</t>
  </si>
  <si>
    <t>Coordinar el Sistema de Información Ambiental en los aspectos marinos y costeros (SIAM), propendiendo por mantenerlo operativo, y suministrando la información marina y costera en diferentes formatos y enlazandolo al Sistema de Información Ambiental para Colombia (SIAC).</t>
  </si>
  <si>
    <t>Velar por la consolidación y mantenimiento del Sistema de Información Ambiental Marino de Colombia SIAM (funciones 1, 2, 4, 6 Manual de Funciones LabSIS)</t>
  </si>
  <si>
    <t>Promover y realizar investigación desarrollo y uso de nuevas tecnologías de información marina y costera  para la captura, procesamiento, gestión y publicación de la información en el SIAM, y a través de éste en los sistema de información locales, subnacionales, regionales y globales (función 3 Manual de Funciones LabSIS)</t>
  </si>
  <si>
    <t>Prestar servicios de información que sean requeridos y relacionas con la acceso y generación de información a los programas del INVEMAR (funciones 2, 5, 7, 11 y 12 Manual de Funciones LabSIS)</t>
  </si>
  <si>
    <t>Planificar, dirigir y supervisar la gestión eficiente y oportuna de las áreas que conforman el área (función 8 en el manual de funciones LabSIS) así como el cumplimiento de las demás funciones de su resorte (funciones 13 y 14 Manual funciones LabSIS)</t>
  </si>
  <si>
    <t>Laboratorio De Servicios De Información-Labsis</t>
  </si>
  <si>
    <t>Objetivos Institucionales: 1, 2, 3, 4  y 5
Directriz de Calidad: Proveer y divulgar información científica y técnica oportuna y confiable.
Objetivos de Calidad: 1, 2, 3, 4 y 7
Política de Gestión: 5,7,10,11 y 14</t>
  </si>
  <si>
    <t>Paula Cristina Sierra Correa</t>
  </si>
  <si>
    <t>Jhonny Humberto Garces Ortega</t>
  </si>
  <si>
    <t>Incentivar la participación de la comunidad en general a través de:  eventos (presenciales y/o virtuales), campañas de comunicación, mensajes en las redes sociales. 
*Las temáticas de los eventos serán coordinadas durante el año de acuerdo a la agenda ambiental del país.</t>
  </si>
  <si>
    <t>Subir a la página Web y difundir por redes sociales el Informe de Gestión Institucional, como una manera de mantener a los ciudadanos enterados de los logros y actividades lideradas por el Instituto en la vigencia 2024</t>
  </si>
  <si>
    <t xml:space="preserve">Noticias actualizadas en la página web </t>
  </si>
  <si>
    <t xml:space="preserve"> Validación de transacciones seguras</t>
  </si>
  <si>
    <t>Verificación de operaciones bancarias</t>
  </si>
  <si>
    <t>Componente 7: Estrategia para la gestión de conflicto de intereses</t>
  </si>
  <si>
    <r>
      <rPr>
        <b/>
        <sz val="14"/>
        <color theme="8" tint="-0.249977111117893"/>
        <rFont val="Gill Sans MT"/>
        <family val="2"/>
      </rPr>
      <t>PL-DGI-3</t>
    </r>
    <r>
      <rPr>
        <sz val="14"/>
        <color theme="4" tint="-0.499984740745262"/>
        <rFont val="Gill Sans MT"/>
        <family val="2"/>
      </rPr>
      <t xml:space="preserve">
Versión: 1</t>
    </r>
  </si>
  <si>
    <r>
      <t>PL-DGI-3</t>
    </r>
    <r>
      <rPr>
        <sz val="14"/>
        <color theme="4" tint="-0.499984740745262"/>
        <rFont val="Gill Sans MT"/>
        <family val="2"/>
      </rPr>
      <t xml:space="preserve">
Versión: 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</si>
</sst>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_-&quot;$&quot;\ * #,##0_-;\-&quot;$&quot;\ * #,##0_-;_-&quot;$&quot;\ * &quot;-&quot;_-;_-@_-"/>
    <numFmt numFmtId="165" formatCode="_-&quot;$&quot;\ * #,##0.00_-;\-&quot;$&quot;\ * #,##0.00_-;_-&quot;$&quot;\ * &quot;-&quot;??_-;_-@_-"/>
    <numFmt numFmtId="166" formatCode="&quot;$&quot;#,##0;[Red]\-&quot;$&quot;#,##0"/>
    <numFmt numFmtId="167" formatCode="_ &quot;$&quot;\ * #,##0.00_ ;_ &quot;$&quot;\ * \-#,##0.00_ ;_ &quot;$&quot;\ * &quot;-&quot;??_ ;_ @_ "/>
    <numFmt numFmtId="168" formatCode="&quot;$&quot;\ #,##0"/>
    <numFmt numFmtId="169" formatCode="yyyy\-mm\-dd"/>
    <numFmt numFmtId="170" formatCode="&quot;No aplica&quot;"/>
    <numFmt numFmtId="171" formatCode="mmmm"/>
    <numFmt numFmtId="172" formatCode="0.0%"/>
    <numFmt numFmtId="173" formatCode="d/mm/yyyy;@"/>
  </numFmts>
  <fonts count="175" x14ac:knownFonts="1">
    <font>
      <sz val="11"/>
      <color theme="1"/>
      <name val="Calibri"/>
      <family val="2"/>
      <scheme val="minor"/>
    </font>
    <font>
      <sz val="10"/>
      <name val="Arial"/>
      <family val="2"/>
    </font>
    <font>
      <sz val="11"/>
      <color theme="1"/>
      <name val="Arial"/>
      <family val="2"/>
    </font>
    <font>
      <b/>
      <sz val="24"/>
      <color theme="1"/>
      <name val="Arial"/>
      <family val="2"/>
    </font>
    <font>
      <b/>
      <sz val="11"/>
      <color theme="0"/>
      <name val="Arial"/>
      <family val="2"/>
    </font>
    <font>
      <sz val="14"/>
      <color theme="1"/>
      <name val="Arial"/>
      <family val="2"/>
    </font>
    <font>
      <sz val="10.8"/>
      <color theme="1"/>
      <name val="Arial"/>
      <family val="2"/>
    </font>
    <font>
      <b/>
      <sz val="40"/>
      <color theme="1" tint="0.249977111117893"/>
      <name val="Arial Narrow"/>
      <family val="2"/>
    </font>
    <font>
      <b/>
      <sz val="11"/>
      <color theme="1" tint="0.249977111117893"/>
      <name val="Arial Narrow"/>
      <family val="2"/>
    </font>
    <font>
      <sz val="10"/>
      <name val="Arial Narrow"/>
      <family val="2"/>
    </font>
    <font>
      <sz val="12"/>
      <color theme="1"/>
      <name val="Arial Narrow"/>
      <family val="2"/>
    </font>
    <font>
      <b/>
      <sz val="12"/>
      <color theme="0"/>
      <name val="Arial Narrow"/>
      <family val="2"/>
    </font>
    <font>
      <sz val="11"/>
      <color theme="1"/>
      <name val="Arial Narrow"/>
      <family val="2"/>
    </font>
    <font>
      <sz val="11"/>
      <name val="Arial Narrow"/>
      <family val="2"/>
    </font>
    <font>
      <sz val="9"/>
      <color indexed="81"/>
      <name val="Tahoma"/>
      <family val="2"/>
    </font>
    <font>
      <b/>
      <sz val="9"/>
      <color indexed="81"/>
      <name val="Tahoma"/>
      <family val="2"/>
    </font>
    <font>
      <u/>
      <sz val="11"/>
      <color theme="10"/>
      <name val="Calibri"/>
      <family val="2"/>
      <scheme val="minor"/>
    </font>
    <font>
      <sz val="12"/>
      <name val="Arial Narrow"/>
      <family val="2"/>
    </font>
    <font>
      <b/>
      <sz val="20"/>
      <color theme="1"/>
      <name val="Arial"/>
      <family val="2"/>
    </font>
    <font>
      <b/>
      <sz val="11"/>
      <color theme="1"/>
      <name val="Arial Narrow"/>
      <family val="2"/>
    </font>
    <font>
      <sz val="11"/>
      <color rgb="FF000000"/>
      <name val="Arial Narrow"/>
      <family val="2"/>
    </font>
    <font>
      <b/>
      <sz val="12"/>
      <color rgb="FF000000"/>
      <name val="Arial Narrow"/>
      <family val="2"/>
    </font>
    <font>
      <b/>
      <sz val="12"/>
      <color theme="1"/>
      <name val="Arial Narrow"/>
      <family val="2"/>
    </font>
    <font>
      <sz val="8"/>
      <color theme="1"/>
      <name val="Verdana"/>
      <family val="2"/>
    </font>
    <font>
      <b/>
      <sz val="11"/>
      <color theme="0"/>
      <name val="Arial Narrow"/>
      <family val="2"/>
    </font>
    <font>
      <b/>
      <sz val="11"/>
      <color theme="8" tint="-0.249977111117893"/>
      <name val="Calibri"/>
      <family val="2"/>
      <scheme val="minor"/>
    </font>
    <font>
      <sz val="16"/>
      <color theme="1"/>
      <name val="Calibri"/>
      <family val="2"/>
      <scheme val="minor"/>
    </font>
    <font>
      <u/>
      <sz val="16"/>
      <color theme="10"/>
      <name val="Calibri"/>
      <family val="2"/>
      <scheme val="minor"/>
    </font>
    <font>
      <sz val="11"/>
      <color theme="1"/>
      <name val="Calibri"/>
      <family val="2"/>
      <scheme val="minor"/>
    </font>
    <font>
      <b/>
      <sz val="11"/>
      <color rgb="FF000000"/>
      <name val="Arial Narrow"/>
      <family val="2"/>
    </font>
    <font>
      <b/>
      <sz val="22"/>
      <color theme="1"/>
      <name val="Arial"/>
      <family val="2"/>
    </font>
    <font>
      <sz val="14"/>
      <name val="Gill Sans MT"/>
      <family val="2"/>
    </font>
    <font>
      <b/>
      <sz val="12"/>
      <name val="Arial Narrow"/>
      <family val="2"/>
    </font>
    <font>
      <sz val="9"/>
      <color rgb="FF000000"/>
      <name val="Tahoma"/>
      <family val="2"/>
    </font>
    <font>
      <b/>
      <sz val="15"/>
      <color theme="0"/>
      <name val="Arial Narrow"/>
      <family val="2"/>
    </font>
    <font>
      <sz val="11"/>
      <color theme="0"/>
      <name val="Calibri"/>
      <family val="2"/>
      <scheme val="minor"/>
    </font>
    <font>
      <sz val="14"/>
      <color theme="4" tint="-0.499984740745262"/>
      <name val="Gill Sans MT"/>
      <family val="2"/>
    </font>
    <font>
      <sz val="11"/>
      <color theme="1"/>
      <name val="Gill Sans MT"/>
      <family val="2"/>
    </font>
    <font>
      <b/>
      <sz val="12"/>
      <color indexed="8"/>
      <name val="Arial Narrow"/>
      <family val="2"/>
    </font>
    <font>
      <sz val="10"/>
      <color indexed="8"/>
      <name val="Arial Narrow"/>
      <family val="2"/>
    </font>
    <font>
      <b/>
      <sz val="12"/>
      <color indexed="59"/>
      <name val="Arial Narrow"/>
      <family val="2"/>
    </font>
    <font>
      <b/>
      <sz val="16"/>
      <color theme="0"/>
      <name val="Arial Narrow"/>
      <family val="2"/>
    </font>
    <font>
      <b/>
      <sz val="22"/>
      <color theme="0"/>
      <name val="Arial Narrow"/>
      <family val="2"/>
    </font>
    <font>
      <sz val="12"/>
      <color theme="0"/>
      <name val="Arial Narrow"/>
      <family val="2"/>
    </font>
    <font>
      <sz val="11"/>
      <color theme="0"/>
      <name val="Arial Narrow"/>
      <family val="2"/>
    </font>
    <font>
      <b/>
      <sz val="42"/>
      <color theme="4" tint="-0.499984740745262"/>
      <name val="Gill Sans MT"/>
      <family val="2"/>
    </font>
    <font>
      <b/>
      <sz val="42"/>
      <color theme="4" tint="-0.499984740745262"/>
      <name val="Arial"/>
      <family val="2"/>
    </font>
    <font>
      <b/>
      <sz val="20"/>
      <color indexed="8"/>
      <name val="Arial"/>
      <family val="2"/>
    </font>
    <font>
      <b/>
      <sz val="20"/>
      <color theme="1"/>
      <name val="Calibri"/>
      <family val="2"/>
      <scheme val="minor"/>
    </font>
    <font>
      <b/>
      <sz val="11"/>
      <color theme="0"/>
      <name val="Calibri"/>
      <family val="2"/>
      <scheme val="minor"/>
    </font>
    <font>
      <sz val="24"/>
      <color indexed="81"/>
      <name val="Tahoma"/>
      <family val="2"/>
    </font>
    <font>
      <sz val="11"/>
      <name val="Tahoma"/>
      <family val="2"/>
    </font>
    <font>
      <b/>
      <sz val="10"/>
      <color theme="1"/>
      <name val="Arial"/>
      <family val="2"/>
    </font>
    <font>
      <b/>
      <sz val="14"/>
      <color theme="1"/>
      <name val="Arial"/>
      <family val="2"/>
    </font>
    <font>
      <b/>
      <sz val="14"/>
      <color theme="1"/>
      <name val="Calibri"/>
      <family val="2"/>
      <scheme val="minor"/>
    </font>
    <font>
      <sz val="12"/>
      <color theme="1"/>
      <name val="Calibri"/>
      <family val="2"/>
      <scheme val="minor"/>
    </font>
    <font>
      <b/>
      <sz val="12"/>
      <color theme="0"/>
      <name val="Calibri"/>
      <family val="2"/>
      <scheme val="minor"/>
    </font>
    <font>
      <sz val="12"/>
      <color theme="0"/>
      <name val="Calibri"/>
      <family val="2"/>
      <scheme val="minor"/>
    </font>
    <font>
      <b/>
      <sz val="12"/>
      <name val="Arial"/>
      <family val="2"/>
    </font>
    <font>
      <b/>
      <sz val="11"/>
      <color rgb="FF000000"/>
      <name val="Arial"/>
      <family val="2"/>
    </font>
    <font>
      <b/>
      <sz val="14"/>
      <color rgb="FF000000"/>
      <name val="Arial"/>
      <family val="2"/>
    </font>
    <font>
      <sz val="14"/>
      <color theme="1"/>
      <name val="Arial Narrow"/>
      <family val="2"/>
    </font>
    <font>
      <b/>
      <sz val="14"/>
      <color theme="1"/>
      <name val="Arial Narrow"/>
      <family val="2"/>
    </font>
    <font>
      <b/>
      <sz val="40"/>
      <color theme="1"/>
      <name val="Arial Narrow"/>
      <family val="2"/>
    </font>
    <font>
      <sz val="11"/>
      <name val="Arial"/>
      <family val="2"/>
    </font>
    <font>
      <b/>
      <sz val="11"/>
      <name val="Arial"/>
      <family val="2"/>
    </font>
    <font>
      <b/>
      <sz val="12"/>
      <color theme="0"/>
      <name val="Arial"/>
      <family val="2"/>
    </font>
    <font>
      <b/>
      <sz val="14"/>
      <color theme="8" tint="-0.249977111117893"/>
      <name val="Gill Sans MT"/>
      <family val="2"/>
    </font>
    <font>
      <b/>
      <sz val="18"/>
      <color indexed="8"/>
      <name val="Arial"/>
      <family val="2"/>
    </font>
    <font>
      <sz val="11"/>
      <name val="Calibri"/>
      <family val="2"/>
      <scheme val="minor"/>
    </font>
    <font>
      <b/>
      <sz val="11"/>
      <color theme="1"/>
      <name val="Calibri"/>
      <family val="2"/>
      <scheme val="minor"/>
    </font>
    <font>
      <sz val="10"/>
      <name val="Arial"/>
      <family val="2"/>
    </font>
    <font>
      <sz val="12"/>
      <name val="Calibri"/>
      <family val="2"/>
      <scheme val="minor"/>
    </font>
    <font>
      <sz val="11"/>
      <color indexed="8"/>
      <name val="Calibri"/>
      <family val="2"/>
    </font>
    <font>
      <sz val="10"/>
      <color indexed="62"/>
      <name val="Tahoma"/>
      <family val="2"/>
    </font>
    <font>
      <b/>
      <sz val="12"/>
      <color theme="0"/>
      <name val="Tahoma"/>
      <family val="2"/>
    </font>
    <font>
      <sz val="12"/>
      <color indexed="62"/>
      <name val="Tahoma"/>
      <family val="2"/>
    </font>
    <font>
      <b/>
      <sz val="18"/>
      <color indexed="62"/>
      <name val="Tahoma"/>
      <family val="2"/>
    </font>
    <font>
      <sz val="11"/>
      <color indexed="62"/>
      <name val="Tahoma"/>
      <family val="2"/>
    </font>
    <font>
      <b/>
      <sz val="10"/>
      <color indexed="62"/>
      <name val="Tahoma"/>
      <family val="2"/>
    </font>
    <font>
      <sz val="11"/>
      <color rgb="FFFF0000"/>
      <name val="Calibri"/>
      <family val="2"/>
      <scheme val="minor"/>
    </font>
    <font>
      <sz val="11"/>
      <color rgb="FF000000"/>
      <name val="Calibri"/>
      <family val="2"/>
      <scheme val="minor"/>
    </font>
    <font>
      <sz val="11"/>
      <color rgb="FF000000"/>
      <name val="Arial"/>
      <family val="2"/>
    </font>
    <font>
      <b/>
      <sz val="24"/>
      <color rgb="FF000000"/>
      <name val="Arial"/>
      <family val="2"/>
    </font>
    <font>
      <b/>
      <sz val="12"/>
      <color rgb="FFFFFFFF"/>
      <name val="Arial Narrow"/>
      <family val="2"/>
    </font>
    <font>
      <sz val="48"/>
      <color theme="4" tint="-0.249977111117893"/>
      <name val="Arial"/>
      <family val="2"/>
    </font>
    <font>
      <sz val="12"/>
      <color rgb="FF000000"/>
      <name val="Arial Narrow"/>
      <family val="2"/>
    </font>
    <font>
      <b/>
      <sz val="16"/>
      <color rgb="FFFF0000"/>
      <name val="Calibri"/>
      <family val="2"/>
      <scheme val="minor"/>
    </font>
    <font>
      <b/>
      <sz val="24"/>
      <color theme="1"/>
      <name val="Arial Narrow"/>
      <family val="2"/>
    </font>
    <font>
      <sz val="12"/>
      <color theme="1"/>
      <name val="Arial"/>
      <family val="2"/>
    </font>
    <font>
      <b/>
      <sz val="12"/>
      <color theme="1" tint="0.249977111117893"/>
      <name val="Arial Narrow"/>
      <family val="2"/>
    </font>
    <font>
      <b/>
      <sz val="12"/>
      <color theme="1"/>
      <name val="Arial"/>
      <family val="2"/>
    </font>
    <font>
      <b/>
      <sz val="12"/>
      <name val="Calibri"/>
      <family val="2"/>
      <scheme val="minor"/>
    </font>
    <font>
      <b/>
      <sz val="12"/>
      <color theme="1"/>
      <name val="Calibri"/>
      <family val="2"/>
      <scheme val="minor"/>
    </font>
    <font>
      <sz val="12"/>
      <name val="Arial"/>
      <family val="2"/>
    </font>
    <font>
      <sz val="28"/>
      <color theme="1"/>
      <name val="Arial"/>
      <family val="2"/>
    </font>
    <font>
      <u/>
      <sz val="28"/>
      <color theme="10"/>
      <name val="Calibri"/>
      <family val="2"/>
      <scheme val="minor"/>
    </font>
    <font>
      <sz val="10"/>
      <color indexed="62"/>
      <name val="Arial"/>
      <family val="2"/>
    </font>
    <font>
      <b/>
      <sz val="16"/>
      <color rgb="FFFFFFFF"/>
      <name val="Arial"/>
      <family val="2"/>
    </font>
    <font>
      <b/>
      <sz val="16"/>
      <name val="Arial"/>
      <family val="2"/>
    </font>
    <font>
      <sz val="11"/>
      <color theme="1"/>
      <name val="Microsoft PhagsPa"/>
      <family val="2"/>
    </font>
    <font>
      <b/>
      <sz val="16"/>
      <color theme="1"/>
      <name val="Microsoft PhagsPa"/>
      <family val="2"/>
    </font>
    <font>
      <b/>
      <sz val="9"/>
      <color theme="1"/>
      <name val="Microsoft PhagsPa"/>
      <family val="2"/>
    </font>
    <font>
      <b/>
      <sz val="13"/>
      <color theme="1"/>
      <name val="Microsoft PhagsPa"/>
      <family val="2"/>
    </font>
    <font>
      <b/>
      <sz val="11"/>
      <name val="Microsoft PhagsPa"/>
      <family val="2"/>
    </font>
    <font>
      <sz val="11"/>
      <name val="Microsoft PhagsPa"/>
      <family val="2"/>
    </font>
    <font>
      <b/>
      <sz val="11"/>
      <color theme="1"/>
      <name val="Microsoft PhagsPa"/>
      <family val="2"/>
    </font>
    <font>
      <b/>
      <sz val="9"/>
      <color theme="1"/>
      <name val="Arial"/>
      <family val="2"/>
    </font>
    <font>
      <b/>
      <sz val="11"/>
      <name val="Calibri"/>
      <family val="2"/>
      <scheme val="minor"/>
    </font>
    <font>
      <b/>
      <sz val="20"/>
      <name val="Calibri"/>
      <family val="2"/>
      <scheme val="minor"/>
    </font>
    <font>
      <b/>
      <sz val="10.5"/>
      <name val="Calibri"/>
      <family val="2"/>
      <scheme val="minor"/>
    </font>
    <font>
      <b/>
      <sz val="13"/>
      <name val="Calibri"/>
      <family val="2"/>
      <scheme val="minor"/>
    </font>
    <font>
      <b/>
      <sz val="10"/>
      <name val="Calibri"/>
      <family val="2"/>
      <scheme val="minor"/>
    </font>
    <font>
      <sz val="15"/>
      <name val="Calibri"/>
      <family val="2"/>
      <scheme val="minor"/>
    </font>
    <font>
      <sz val="9.5"/>
      <color theme="1"/>
      <name val="Calibri"/>
      <family val="2"/>
      <scheme val="minor"/>
    </font>
    <font>
      <sz val="11"/>
      <color indexed="8"/>
      <name val="Calibri"/>
      <family val="2"/>
      <scheme val="minor"/>
    </font>
    <font>
      <b/>
      <sz val="14"/>
      <name val="Calibri"/>
      <family val="2"/>
      <scheme val="minor"/>
    </font>
    <font>
      <b/>
      <sz val="15"/>
      <name val="Calibri"/>
      <family val="2"/>
      <scheme val="minor"/>
    </font>
    <font>
      <sz val="9"/>
      <color theme="1"/>
      <name val="Calibri"/>
      <family val="2"/>
      <scheme val="minor"/>
    </font>
    <font>
      <b/>
      <sz val="15"/>
      <color theme="1"/>
      <name val="Calibri"/>
      <family val="2"/>
      <scheme val="minor"/>
    </font>
    <font>
      <sz val="13"/>
      <color theme="1"/>
      <name val="Calibri"/>
      <family val="2"/>
      <scheme val="minor"/>
    </font>
    <font>
      <b/>
      <sz val="13"/>
      <color theme="1"/>
      <name val="Calibri"/>
      <family val="2"/>
      <scheme val="minor"/>
    </font>
    <font>
      <b/>
      <sz val="8"/>
      <color theme="1"/>
      <name val="Arial"/>
      <family val="2"/>
    </font>
    <font>
      <sz val="8"/>
      <color theme="1"/>
      <name val="Arial"/>
      <family val="2"/>
    </font>
    <font>
      <b/>
      <sz val="16"/>
      <color theme="1"/>
      <name val="Arial"/>
      <family val="2"/>
    </font>
    <font>
      <b/>
      <sz val="13"/>
      <color theme="1"/>
      <name val="Arial"/>
      <family val="2"/>
    </font>
    <font>
      <b/>
      <sz val="6"/>
      <color theme="1"/>
      <name val="Arial"/>
      <family val="2"/>
    </font>
    <font>
      <u/>
      <sz val="8"/>
      <color theme="1"/>
      <name val="Arial"/>
      <family val="2"/>
    </font>
    <font>
      <b/>
      <sz val="8"/>
      <name val="Arial"/>
      <family val="2"/>
    </font>
    <font>
      <u/>
      <sz val="11"/>
      <name val="Arial"/>
      <family val="2"/>
    </font>
    <font>
      <sz val="8"/>
      <color theme="1"/>
      <name val="Calibri"/>
      <family val="2"/>
      <scheme val="minor"/>
    </font>
    <font>
      <b/>
      <sz val="10"/>
      <name val="Arial"/>
      <family val="2"/>
    </font>
    <font>
      <b/>
      <sz val="7"/>
      <color theme="1"/>
      <name val="Arial"/>
      <family val="2"/>
    </font>
    <font>
      <sz val="9"/>
      <color theme="1"/>
      <name val="Arial"/>
      <family val="2"/>
    </font>
    <font>
      <sz val="9"/>
      <name val="Arial"/>
      <family val="2"/>
    </font>
    <font>
      <sz val="10.5"/>
      <color theme="1"/>
      <name val="Calibri"/>
      <family val="2"/>
      <scheme val="minor"/>
    </font>
    <font>
      <sz val="8"/>
      <name val="Arial"/>
      <family val="2"/>
    </font>
    <font>
      <sz val="13"/>
      <name val="Calibri"/>
      <family val="2"/>
      <scheme val="minor"/>
    </font>
    <font>
      <b/>
      <sz val="5"/>
      <color theme="1"/>
      <name val="Arial"/>
      <family val="2"/>
    </font>
    <font>
      <sz val="8"/>
      <color theme="0"/>
      <name val="Arial"/>
      <family val="2"/>
    </font>
    <font>
      <sz val="8"/>
      <color theme="0"/>
      <name val="Calibri"/>
      <family val="2"/>
      <scheme val="minor"/>
    </font>
    <font>
      <b/>
      <sz val="7.5"/>
      <color theme="1"/>
      <name val="Arial"/>
      <family val="2"/>
    </font>
    <font>
      <sz val="8"/>
      <color theme="1"/>
      <name val="Calibri"/>
      <family val="2"/>
    </font>
    <font>
      <sz val="9"/>
      <color rgb="FFFF0000"/>
      <name val="Arial"/>
      <family val="2"/>
    </font>
    <font>
      <sz val="12"/>
      <color theme="8" tint="-0.499984740745262"/>
      <name val="Arial"/>
      <family val="2"/>
    </font>
    <font>
      <b/>
      <sz val="12"/>
      <color theme="6" tint="-0.249977111117893"/>
      <name val="Arial"/>
      <family val="2"/>
    </font>
    <font>
      <b/>
      <sz val="12"/>
      <color theme="8" tint="-0.499984740745262"/>
      <name val="Arial"/>
      <family val="2"/>
    </font>
    <font>
      <b/>
      <sz val="12"/>
      <color theme="9" tint="-0.249977111117893"/>
      <name val="Arial"/>
      <family val="2"/>
    </font>
    <font>
      <b/>
      <sz val="12"/>
      <color theme="8" tint="-0.499984740745262"/>
      <name val="Calibri"/>
      <family val="2"/>
      <scheme val="minor"/>
    </font>
    <font>
      <b/>
      <sz val="12"/>
      <color theme="9" tint="-0.249977111117893"/>
      <name val="Calibri"/>
      <family val="2"/>
      <scheme val="minor"/>
    </font>
    <font>
      <b/>
      <sz val="28"/>
      <color theme="1" tint="0.249977111117893"/>
      <name val="Arial Narrow"/>
      <family val="2"/>
    </font>
    <font>
      <b/>
      <sz val="36"/>
      <color theme="1" tint="0.249977111117893"/>
      <name val="Arial Narrow"/>
      <family val="2"/>
    </font>
    <font>
      <sz val="10"/>
      <color indexed="81"/>
      <name val="Tahoma"/>
      <family val="2"/>
    </font>
    <font>
      <b/>
      <sz val="20"/>
      <color theme="1" tint="0.249977111117893"/>
      <name val="Arial Narrow"/>
      <family val="2"/>
    </font>
    <font>
      <b/>
      <sz val="26"/>
      <name val="Arial Narrow"/>
      <family val="2"/>
    </font>
    <font>
      <b/>
      <sz val="14"/>
      <color rgb="FF009999"/>
      <name val="Arial"/>
      <family val="2"/>
    </font>
    <font>
      <b/>
      <sz val="16"/>
      <color rgb="FF000000"/>
      <name val="Arial"/>
      <family val="2"/>
    </font>
    <font>
      <b/>
      <sz val="18"/>
      <color rgb="FF000000"/>
      <name val="Arial"/>
      <family val="2"/>
    </font>
    <font>
      <b/>
      <sz val="12"/>
      <color rgb="FF009999"/>
      <name val="Arial"/>
      <family val="2"/>
    </font>
    <font>
      <b/>
      <sz val="9"/>
      <color indexed="81"/>
      <name val="Tahoma"/>
      <charset val="1"/>
    </font>
    <font>
      <sz val="11"/>
      <color theme="1"/>
      <name val="Calibri Light"/>
      <family val="2"/>
      <scheme val="major"/>
    </font>
    <font>
      <b/>
      <sz val="24"/>
      <color theme="1"/>
      <name val="Calibri Light"/>
      <family val="2"/>
      <scheme val="major"/>
    </font>
    <font>
      <b/>
      <sz val="20"/>
      <color theme="1"/>
      <name val="Calibri Light"/>
      <family val="2"/>
      <scheme val="major"/>
    </font>
    <font>
      <b/>
      <sz val="22"/>
      <color theme="1"/>
      <name val="Calibri Light"/>
      <family val="2"/>
      <scheme val="major"/>
    </font>
    <font>
      <b/>
      <sz val="14"/>
      <color rgb="FF009999"/>
      <name val="Calibri Light"/>
      <family val="2"/>
      <scheme val="major"/>
    </font>
    <font>
      <b/>
      <sz val="14"/>
      <color theme="0"/>
      <name val="Calibri Light"/>
      <family val="2"/>
      <scheme val="major"/>
    </font>
    <font>
      <b/>
      <sz val="11"/>
      <color theme="1"/>
      <name val="Calibri Light"/>
      <family val="2"/>
      <scheme val="major"/>
    </font>
    <font>
      <sz val="9"/>
      <color theme="1"/>
      <name val="Calibri Light"/>
      <family val="2"/>
      <scheme val="major"/>
    </font>
    <font>
      <sz val="11"/>
      <color rgb="FF000000"/>
      <name val="Calibri Light"/>
      <family val="2"/>
      <scheme val="major"/>
    </font>
    <font>
      <sz val="11"/>
      <name val="Calibri Light"/>
      <family val="2"/>
      <scheme val="major"/>
    </font>
    <font>
      <sz val="8"/>
      <color indexed="81"/>
      <name val="Tahoma"/>
      <family val="2"/>
    </font>
    <font>
      <b/>
      <sz val="22"/>
      <color theme="1"/>
      <name val="Arial Narrow"/>
      <family val="2"/>
    </font>
    <font>
      <b/>
      <sz val="14"/>
      <color rgb="FF009999"/>
      <name val="Arial Narrow"/>
      <family val="2"/>
    </font>
    <font>
      <sz val="10"/>
      <color theme="1"/>
      <name val="Arial Narrow"/>
      <family val="2"/>
    </font>
    <font>
      <b/>
      <sz val="20"/>
      <color theme="1"/>
      <name val="Arial Narrow"/>
      <family val="2"/>
    </font>
  </fonts>
  <fills count="37">
    <fill>
      <patternFill patternType="none"/>
    </fill>
    <fill>
      <patternFill patternType="gray125"/>
    </fill>
    <fill>
      <patternFill patternType="solid">
        <fgColor theme="4" tint="-0.249977111117893"/>
        <bgColor indexed="64"/>
      </patternFill>
    </fill>
    <fill>
      <patternFill patternType="solid">
        <fgColor theme="0"/>
        <bgColor indexed="64"/>
      </patternFill>
    </fill>
    <fill>
      <patternFill patternType="solid">
        <fgColor rgb="FFDCE6F1"/>
        <bgColor rgb="FF000000"/>
      </patternFill>
    </fill>
    <fill>
      <patternFill patternType="solid">
        <fgColor theme="0"/>
        <bgColor rgb="FF000000"/>
      </patternFill>
    </fill>
    <fill>
      <patternFill patternType="solid">
        <fgColor theme="3" tint="0.59999389629810485"/>
        <bgColor indexed="64"/>
      </patternFill>
    </fill>
    <fill>
      <patternFill patternType="solid">
        <fgColor indexed="9"/>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indexed="10"/>
        <bgColor indexed="8"/>
      </patternFill>
    </fill>
    <fill>
      <patternFill patternType="solid">
        <fgColor indexed="11"/>
        <bgColor indexed="8"/>
      </patternFill>
    </fill>
    <fill>
      <patternFill patternType="solid">
        <fgColor rgb="FFFF6600"/>
        <bgColor indexed="8"/>
      </patternFill>
    </fill>
    <fill>
      <patternFill patternType="solid">
        <fgColor rgb="FFFF6600"/>
        <bgColor indexed="64"/>
      </patternFill>
    </fill>
    <fill>
      <patternFill patternType="solid">
        <fgColor indexed="13"/>
        <bgColor indexed="8"/>
      </patternFill>
    </fill>
    <fill>
      <patternFill patternType="solid">
        <fgColor theme="8" tint="0.39997558519241921"/>
        <bgColor indexed="64"/>
      </patternFill>
    </fill>
    <fill>
      <patternFill patternType="solid">
        <fgColor rgb="FFDBE5F1"/>
        <bgColor indexed="64"/>
      </patternFill>
    </fill>
    <fill>
      <patternFill patternType="solid">
        <fgColor theme="9"/>
        <bgColor indexed="64"/>
      </patternFill>
    </fill>
    <fill>
      <patternFill patternType="solid">
        <fgColor theme="9" tint="0.39997558519241921"/>
        <bgColor indexed="64"/>
      </patternFill>
    </fill>
    <fill>
      <patternFill patternType="solid">
        <fgColor rgb="FFFFFF00"/>
        <bgColor indexed="64"/>
      </patternFill>
    </fill>
    <fill>
      <patternFill patternType="solid">
        <fgColor theme="8" tint="0.59999389629810485"/>
        <bgColor indexed="64"/>
      </patternFill>
    </fill>
    <fill>
      <patternFill patternType="solid">
        <fgColor rgb="FF00B050"/>
        <bgColor indexed="64"/>
      </patternFill>
    </fill>
    <fill>
      <patternFill patternType="solid">
        <fgColor rgb="FFFF0000"/>
        <bgColor indexed="64"/>
      </patternFill>
    </fill>
    <fill>
      <patternFill patternType="solid">
        <fgColor rgb="FFFFA401"/>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5"/>
        <bgColor indexed="8"/>
      </patternFill>
    </fill>
    <fill>
      <patternFill patternType="solid">
        <fgColor rgb="FFFF0000"/>
        <bgColor indexed="8"/>
      </patternFill>
    </fill>
    <fill>
      <patternFill patternType="solid">
        <fgColor rgb="FFFFFF00"/>
        <bgColor indexed="8"/>
      </patternFill>
    </fill>
    <fill>
      <patternFill patternType="solid">
        <fgColor rgb="FF2E75B5"/>
      </patternFill>
    </fill>
    <fill>
      <patternFill patternType="solid">
        <fgColor rgb="FFFFFFFF"/>
        <bgColor rgb="FF000000"/>
      </patternFill>
    </fill>
    <fill>
      <patternFill patternType="solid">
        <fgColor rgb="FF2F75B5"/>
        <bgColor rgb="FF000000"/>
      </patternFill>
    </fill>
    <fill>
      <patternFill patternType="solid">
        <fgColor rgb="FFCDFFF2"/>
        <bgColor indexed="64"/>
      </patternFill>
    </fill>
    <fill>
      <patternFill patternType="solid">
        <fgColor rgb="FF92D050"/>
        <bgColor indexed="64"/>
      </patternFill>
    </fill>
    <fill>
      <patternFill patternType="solid">
        <fgColor rgb="FFFFC000"/>
        <bgColor indexed="64"/>
      </patternFill>
    </fill>
  </fills>
  <borders count="1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medium">
        <color theme="3"/>
      </left>
      <right style="medium">
        <color theme="3"/>
      </right>
      <top style="medium">
        <color theme="3"/>
      </top>
      <bottom style="medium">
        <color theme="3"/>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medium">
        <color theme="4" tint="-0.24994659260841701"/>
      </left>
      <right style="medium">
        <color theme="4" tint="-0.24994659260841701"/>
      </right>
      <top style="medium">
        <color theme="4" tint="-0.24994659260841701"/>
      </top>
      <bottom style="medium">
        <color theme="4" tint="-0.24994659260841701"/>
      </bottom>
      <diagonal/>
    </border>
    <border>
      <left style="medium">
        <color theme="4" tint="-0.24994659260841701"/>
      </left>
      <right style="medium">
        <color theme="4" tint="-0.24994659260841701"/>
      </right>
      <top style="medium">
        <color theme="4" tint="-0.24994659260841701"/>
      </top>
      <bottom/>
      <diagonal/>
    </border>
    <border>
      <left style="medium">
        <color rgb="FF366092"/>
      </left>
      <right style="medium">
        <color rgb="FF366092"/>
      </right>
      <top style="medium">
        <color rgb="FF366092"/>
      </top>
      <bottom style="medium">
        <color rgb="FF366092"/>
      </bottom>
      <diagonal/>
    </border>
    <border>
      <left style="medium">
        <color rgb="FF366092"/>
      </left>
      <right style="medium">
        <color rgb="FF366092"/>
      </right>
      <top style="medium">
        <color rgb="FF366092"/>
      </top>
      <bottom/>
      <diagonal/>
    </border>
    <border>
      <left style="medium">
        <color rgb="FF366092"/>
      </left>
      <right style="medium">
        <color rgb="FF366092"/>
      </right>
      <top/>
      <bottom/>
      <diagonal/>
    </border>
    <border>
      <left style="medium">
        <color theme="3"/>
      </left>
      <right style="medium">
        <color theme="3"/>
      </right>
      <top style="medium">
        <color theme="3"/>
      </top>
      <bottom/>
      <diagonal/>
    </border>
    <border>
      <left style="medium">
        <color theme="3"/>
      </left>
      <right style="medium">
        <color theme="3"/>
      </right>
      <top/>
      <bottom style="medium">
        <color theme="3"/>
      </bottom>
      <diagonal/>
    </border>
    <border>
      <left style="medium">
        <color indexed="8"/>
      </left>
      <right style="medium">
        <color indexed="8"/>
      </right>
      <top style="medium">
        <color indexed="8"/>
      </top>
      <bottom style="medium">
        <color indexed="8"/>
      </bottom>
      <diagonal/>
    </border>
    <border>
      <left style="medium">
        <color theme="3"/>
      </left>
      <right style="medium">
        <color theme="3"/>
      </right>
      <top/>
      <bottom/>
      <diagonal/>
    </border>
    <border>
      <left style="thin">
        <color indexed="64"/>
      </left>
      <right style="medium">
        <color indexed="64"/>
      </right>
      <top style="thin">
        <color indexed="64"/>
      </top>
      <bottom style="thin">
        <color indexed="64"/>
      </bottom>
      <diagonal/>
    </border>
    <border>
      <left style="thin">
        <color theme="4" tint="0.39997558519241921"/>
      </left>
      <right style="thin">
        <color indexed="64"/>
      </right>
      <top style="thin">
        <color theme="4" tint="0.39997558519241921"/>
      </top>
      <bottom style="thin">
        <color indexed="64"/>
      </bottom>
      <diagonal/>
    </border>
    <border>
      <left style="thin">
        <color indexed="64"/>
      </left>
      <right style="thin">
        <color indexed="64"/>
      </right>
      <top style="thin">
        <color theme="4" tint="0.39997558519241921"/>
      </top>
      <bottom style="thin">
        <color indexed="64"/>
      </bottom>
      <diagonal/>
    </border>
    <border>
      <left style="thin">
        <color indexed="64"/>
      </left>
      <right style="thin">
        <color theme="4" tint="0.39997558519241921"/>
      </right>
      <top style="thin">
        <color theme="4" tint="0.39997558519241921"/>
      </top>
      <bottom style="thin">
        <color indexed="64"/>
      </bottom>
      <diagonal/>
    </border>
    <border>
      <left style="thin">
        <color theme="4" tint="0.39997558519241921"/>
      </left>
      <right style="thin">
        <color indexed="64"/>
      </right>
      <top style="thin">
        <color indexed="64"/>
      </top>
      <bottom style="thin">
        <color indexed="64"/>
      </bottom>
      <diagonal/>
    </border>
    <border>
      <left style="thin">
        <color indexed="64"/>
      </left>
      <right style="thin">
        <color theme="4" tint="0.39997558519241921"/>
      </right>
      <top style="thin">
        <color indexed="64"/>
      </top>
      <bottom style="thin">
        <color indexed="64"/>
      </bottom>
      <diagonal/>
    </border>
    <border>
      <left style="thin">
        <color theme="4" tint="0.39997558519241921"/>
      </left>
      <right style="thin">
        <color indexed="64"/>
      </right>
      <top style="thin">
        <color indexed="64"/>
      </top>
      <bottom style="thin">
        <color theme="4" tint="0.39997558519241921"/>
      </bottom>
      <diagonal/>
    </border>
    <border>
      <left style="thin">
        <color indexed="64"/>
      </left>
      <right style="thin">
        <color indexed="64"/>
      </right>
      <top style="thin">
        <color indexed="64"/>
      </top>
      <bottom style="thin">
        <color theme="4" tint="0.39997558519241921"/>
      </bottom>
      <diagonal/>
    </border>
    <border>
      <left style="thin">
        <color indexed="64"/>
      </left>
      <right style="thin">
        <color theme="4" tint="0.39997558519241921"/>
      </right>
      <top style="thin">
        <color indexed="64"/>
      </top>
      <bottom style="thin">
        <color theme="4" tint="0.39997558519241921"/>
      </bottom>
      <diagonal/>
    </border>
    <border>
      <left style="thin">
        <color theme="4" tint="0.39997558519241921"/>
      </left>
      <right style="thin">
        <color indexed="64"/>
      </right>
      <top/>
      <bottom style="thin">
        <color indexed="64"/>
      </bottom>
      <diagonal/>
    </border>
    <border>
      <left style="thin">
        <color indexed="64"/>
      </left>
      <right style="thin">
        <color theme="4" tint="0.39997558519241921"/>
      </right>
      <top/>
      <bottom style="thin">
        <color indexed="64"/>
      </bottom>
      <diagonal/>
    </border>
    <border>
      <left style="medium">
        <color rgb="FF1F497D"/>
      </left>
      <right style="medium">
        <color rgb="FF1F497D"/>
      </right>
      <top style="medium">
        <color rgb="FF1F497D"/>
      </top>
      <bottom style="medium">
        <color rgb="FF1F497D"/>
      </bottom>
      <diagonal/>
    </border>
    <border>
      <left style="medium">
        <color rgb="FF1F497D"/>
      </left>
      <right style="medium">
        <color rgb="FF1F497D"/>
      </right>
      <top style="medium">
        <color rgb="FF1F497D"/>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top/>
      <bottom/>
      <diagonal/>
    </border>
    <border>
      <left style="medium">
        <color indexed="64"/>
      </left>
      <right/>
      <top style="thin">
        <color indexed="64"/>
      </top>
      <bottom/>
      <diagonal/>
    </border>
    <border>
      <left/>
      <right style="thin">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style="medium">
        <color rgb="FF366092"/>
      </right>
      <top/>
      <bottom/>
      <diagonal/>
    </border>
    <border>
      <left style="medium">
        <color rgb="FF366092"/>
      </left>
      <right/>
      <top style="medium">
        <color rgb="FF366092"/>
      </top>
      <bottom style="medium">
        <color rgb="FF366092"/>
      </bottom>
      <diagonal/>
    </border>
    <border>
      <left/>
      <right style="medium">
        <color rgb="FF366092"/>
      </right>
      <top style="medium">
        <color rgb="FF366092"/>
      </top>
      <bottom style="medium">
        <color rgb="FF366092"/>
      </bottom>
      <diagonal/>
    </border>
    <border>
      <left style="medium">
        <color rgb="FF366092"/>
      </left>
      <right style="medium">
        <color rgb="FF366092"/>
      </right>
      <top/>
      <bottom style="medium">
        <color rgb="FF366092"/>
      </bottom>
      <diagonal/>
    </border>
    <border>
      <left style="medium">
        <color rgb="FF366092"/>
      </left>
      <right style="thin">
        <color indexed="64"/>
      </right>
      <top style="medium">
        <color rgb="FF366092"/>
      </top>
      <bottom/>
      <diagonal/>
    </border>
    <border>
      <left style="medium">
        <color rgb="FF366092"/>
      </left>
      <right style="thin">
        <color indexed="64"/>
      </right>
      <top/>
      <bottom style="medium">
        <color rgb="FF366092"/>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thin">
        <color indexed="64"/>
      </left>
      <right/>
      <top/>
      <bottom style="medium">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style="dashDot">
        <color theme="5" tint="-0.249977111117893"/>
      </left>
      <right/>
      <top style="dashDot">
        <color theme="5" tint="-0.249977111117893"/>
      </top>
      <bottom style="dashDot">
        <color theme="5" tint="-0.249977111117893"/>
      </bottom>
      <diagonal/>
    </border>
    <border>
      <left/>
      <right/>
      <top style="dashDot">
        <color theme="5" tint="-0.249977111117893"/>
      </top>
      <bottom style="dashDot">
        <color theme="5" tint="-0.249977111117893"/>
      </bottom>
      <diagonal/>
    </border>
    <border>
      <left/>
      <right style="dashDot">
        <color theme="5" tint="-0.249977111117893"/>
      </right>
      <top style="dashDot">
        <color theme="5" tint="-0.249977111117893"/>
      </top>
      <bottom style="dashDot">
        <color theme="5" tint="-0.249977111117893"/>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left/>
      <right/>
      <top style="medium">
        <color indexed="64"/>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left style="medium">
        <color theme="4" tint="-0.24994659260841701"/>
      </left>
      <right style="medium">
        <color theme="4" tint="-0.24994659260841701"/>
      </right>
      <top/>
      <bottom style="medium">
        <color theme="4" tint="-0.24994659260841701"/>
      </bottom>
      <diagonal/>
    </border>
    <border>
      <left style="dotted">
        <color rgb="FF002060"/>
      </left>
      <right style="dotted">
        <color rgb="FF002060"/>
      </right>
      <top style="dotted">
        <color rgb="FF002060"/>
      </top>
      <bottom style="dotted">
        <color rgb="FF002060"/>
      </bottom>
      <diagonal/>
    </border>
    <border>
      <left style="medium">
        <color theme="4" tint="-0.24994659260841701"/>
      </left>
      <right style="medium">
        <color theme="4" tint="-0.24994659260841701"/>
      </right>
      <top/>
      <bottom/>
      <diagonal/>
    </border>
  </borders>
  <cellStyleXfs count="18">
    <xf numFmtId="0" fontId="0" fillId="0" borderId="0"/>
    <xf numFmtId="0" fontId="1" fillId="0" borderId="0"/>
    <xf numFmtId="0" fontId="1" fillId="0" borderId="0"/>
    <xf numFmtId="167" fontId="1" fillId="0" borderId="0" applyFont="0" applyFill="0" applyBorder="0" applyAlignment="0" applyProtection="0"/>
    <xf numFmtId="0" fontId="1" fillId="0" borderId="0"/>
    <xf numFmtId="9" fontId="1" fillId="0" borderId="0" applyFont="0" applyFill="0" applyBorder="0" applyAlignment="0" applyProtection="0"/>
    <xf numFmtId="0" fontId="16" fillId="0" borderId="0" applyNumberFormat="0" applyFill="0" applyBorder="0" applyAlignment="0" applyProtection="0"/>
    <xf numFmtId="0" fontId="23" fillId="0" borderId="0"/>
    <xf numFmtId="9" fontId="28" fillId="0" borderId="0" applyFont="0" applyFill="0" applyBorder="0" applyAlignment="0" applyProtection="0"/>
    <xf numFmtId="165" fontId="28" fillId="0" borderId="0" applyFont="0" applyFill="0" applyBorder="0" applyAlignment="0" applyProtection="0"/>
    <xf numFmtId="0" fontId="71" fillId="0" borderId="0"/>
    <xf numFmtId="0" fontId="28" fillId="0" borderId="0"/>
    <xf numFmtId="0" fontId="73" fillId="0" borderId="0"/>
    <xf numFmtId="9" fontId="28" fillId="0" borderId="0" applyFont="0" applyFill="0" applyBorder="0" applyAlignment="0" applyProtection="0"/>
    <xf numFmtId="164" fontId="28" fillId="0" borderId="0" applyFont="0" applyFill="0" applyBorder="0" applyAlignment="0" applyProtection="0"/>
    <xf numFmtId="0" fontId="28" fillId="0" borderId="0"/>
    <xf numFmtId="9" fontId="28" fillId="0" borderId="0" applyFont="0" applyFill="0" applyBorder="0" applyAlignment="0" applyProtection="0"/>
    <xf numFmtId="0" fontId="28" fillId="0" borderId="0"/>
  </cellStyleXfs>
  <cellXfs count="1237">
    <xf numFmtId="0" fontId="0" fillId="0" borderId="0" xfId="0"/>
    <xf numFmtId="0" fontId="2" fillId="0" borderId="0" xfId="0" applyFont="1" applyFill="1" applyAlignment="1">
      <alignment horizontal="left" vertical="center" wrapText="1"/>
    </xf>
    <xf numFmtId="14" fontId="3" fillId="0" borderId="0" xfId="0" applyNumberFormat="1" applyFont="1" applyAlignment="1">
      <alignment horizontal="center" vertical="center" wrapText="1"/>
    </xf>
    <xf numFmtId="14" fontId="2" fillId="0" borderId="0" xfId="0" applyNumberFormat="1" applyFont="1" applyAlignment="1">
      <alignment horizontal="center" vertical="center" wrapText="1"/>
    </xf>
    <xf numFmtId="0" fontId="2" fillId="0" borderId="0" xfId="0" applyFont="1" applyAlignment="1">
      <alignment horizontal="left" vertical="center" wrapText="1"/>
    </xf>
    <xf numFmtId="0" fontId="2" fillId="0" borderId="0" xfId="0" applyFont="1"/>
    <xf numFmtId="0" fontId="6" fillId="0" borderId="0" xfId="0" applyFont="1" applyAlignment="1">
      <alignment horizontal="left" vertical="center" wrapText="1"/>
    </xf>
    <xf numFmtId="0" fontId="6" fillId="0" borderId="0" xfId="0" applyFont="1" applyFill="1" applyAlignment="1">
      <alignment horizontal="left" vertical="center" wrapText="1"/>
    </xf>
    <xf numFmtId="14" fontId="6" fillId="0" borderId="0" xfId="0" applyNumberFormat="1" applyFont="1" applyAlignment="1">
      <alignment horizontal="center" vertical="center" wrapText="1"/>
    </xf>
    <xf numFmtId="0" fontId="6" fillId="0" borderId="0" xfId="0" applyFont="1" applyAlignment="1">
      <alignment horizontal="center" vertical="center" wrapText="1"/>
    </xf>
    <xf numFmtId="0" fontId="3" fillId="0" borderId="0" xfId="0" applyFont="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vertical="center" wrapText="1"/>
    </xf>
    <xf numFmtId="0" fontId="3" fillId="0" borderId="0" xfId="0" applyFont="1" applyAlignment="1">
      <alignment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7" fillId="0" borderId="0" xfId="0" applyFont="1" applyAlignment="1">
      <alignment horizontal="center" vertical="center" wrapText="1"/>
    </xf>
    <xf numFmtId="0" fontId="8" fillId="0" borderId="0" xfId="0" applyFont="1" applyAlignment="1">
      <alignment horizontal="center" vertical="center" wrapText="1"/>
    </xf>
    <xf numFmtId="14" fontId="6" fillId="0" borderId="0" xfId="0" applyNumberFormat="1" applyFont="1" applyFill="1" applyAlignment="1">
      <alignment horizontal="center" vertical="center" wrapText="1"/>
    </xf>
    <xf numFmtId="15" fontId="6" fillId="0" borderId="0" xfId="0" applyNumberFormat="1" applyFont="1" applyFill="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7" fillId="0" borderId="0" xfId="0" applyFont="1" applyAlignment="1">
      <alignment vertical="center" wrapText="1"/>
    </xf>
    <xf numFmtId="0" fontId="7" fillId="0" borderId="0" xfId="0" applyFont="1" applyAlignment="1">
      <alignment horizontal="center" vertical="center" wrapText="1"/>
    </xf>
    <xf numFmtId="0" fontId="0" fillId="3" borderId="0" xfId="0" applyFill="1"/>
    <xf numFmtId="0" fontId="2" fillId="3" borderId="0" xfId="0" applyFont="1" applyFill="1" applyAlignment="1">
      <alignment horizontal="center" vertical="center" wrapText="1"/>
    </xf>
    <xf numFmtId="0" fontId="2" fillId="3" borderId="0" xfId="0" applyFont="1" applyFill="1" applyAlignment="1">
      <alignment horizontal="left" vertical="center" wrapText="1"/>
    </xf>
    <xf numFmtId="0" fontId="3" fillId="3" borderId="0" xfId="0" applyFont="1" applyFill="1" applyAlignment="1">
      <alignment horizontal="center" vertical="center" wrapText="1"/>
    </xf>
    <xf numFmtId="14" fontId="3" fillId="3" borderId="0" xfId="0" applyNumberFormat="1" applyFont="1" applyFill="1" applyAlignment="1">
      <alignment horizontal="center" vertical="center" wrapText="1"/>
    </xf>
    <xf numFmtId="14" fontId="2" fillId="3" borderId="0" xfId="0" applyNumberFormat="1" applyFont="1" applyFill="1" applyAlignment="1">
      <alignment horizontal="center" vertical="center" wrapText="1"/>
    </xf>
    <xf numFmtId="0" fontId="7" fillId="0" borderId="0" xfId="0" applyFont="1" applyAlignment="1">
      <alignment vertical="center"/>
    </xf>
    <xf numFmtId="0" fontId="10" fillId="3" borderId="0" xfId="0" applyFont="1" applyFill="1" applyBorder="1" applyAlignment="1">
      <alignment horizontal="center" vertical="center" wrapText="1"/>
    </xf>
    <xf numFmtId="0" fontId="10" fillId="3" borderId="0" xfId="0" applyFont="1" applyFill="1" applyBorder="1" applyAlignment="1">
      <alignment horizontal="center" vertical="top" wrapText="1"/>
    </xf>
    <xf numFmtId="0" fontId="4" fillId="2" borderId="1" xfId="0" applyFont="1" applyFill="1" applyBorder="1" applyAlignment="1">
      <alignment horizontal="center" vertical="center" wrapText="1"/>
    </xf>
    <xf numFmtId="0" fontId="6" fillId="0" borderId="0" xfId="0" applyFont="1" applyAlignment="1">
      <alignment horizontal="left" vertical="center" wrapText="1"/>
    </xf>
    <xf numFmtId="0" fontId="10" fillId="3" borderId="1" xfId="0" applyFont="1" applyFill="1" applyBorder="1" applyAlignment="1">
      <alignment horizontal="left" vertical="center" wrapText="1"/>
    </xf>
    <xf numFmtId="0" fontId="7" fillId="0" borderId="0" xfId="0" applyFont="1" applyAlignment="1">
      <alignment horizontal="center" vertical="center" wrapText="1"/>
    </xf>
    <xf numFmtId="14" fontId="4" fillId="2" borderId="2" xfId="0" applyNumberFormat="1" applyFont="1" applyFill="1" applyBorder="1" applyAlignment="1">
      <alignment horizontal="center" vertical="center" wrapText="1"/>
    </xf>
    <xf numFmtId="14" fontId="10" fillId="3" borderId="1" xfId="0" applyNumberFormat="1" applyFont="1" applyFill="1" applyBorder="1" applyAlignment="1">
      <alignment horizontal="center" vertical="center" wrapText="1"/>
    </xf>
    <xf numFmtId="0" fontId="26" fillId="0" borderId="0" xfId="0" applyFont="1"/>
    <xf numFmtId="0" fontId="27" fillId="0" borderId="0" xfId="6" applyFont="1"/>
    <xf numFmtId="0" fontId="25" fillId="0" borderId="0" xfId="0" applyFont="1" applyAlignment="1"/>
    <xf numFmtId="0" fontId="19" fillId="8" borderId="1" xfId="0" applyFont="1" applyFill="1" applyBorder="1" applyAlignment="1">
      <alignment horizontal="left" vertical="center" wrapText="1"/>
    </xf>
    <xf numFmtId="10" fontId="0" fillId="0" borderId="0" xfId="0" applyNumberFormat="1"/>
    <xf numFmtId="0" fontId="3" fillId="3" borderId="0" xfId="0" applyFont="1" applyFill="1" applyAlignment="1">
      <alignment vertical="center" wrapText="1"/>
    </xf>
    <xf numFmtId="0" fontId="0" fillId="0" borderId="0" xfId="0" applyBorder="1"/>
    <xf numFmtId="0" fontId="6" fillId="0" borderId="0" xfId="0" applyFont="1" applyAlignment="1">
      <alignment horizontal="left" vertical="center" wrapText="1"/>
    </xf>
    <xf numFmtId="0" fontId="12" fillId="3" borderId="17" xfId="0" applyFont="1" applyFill="1" applyBorder="1" applyAlignment="1">
      <alignment horizontal="center" vertical="center" wrapText="1"/>
    </xf>
    <xf numFmtId="0" fontId="10" fillId="3" borderId="2" xfId="0" applyFont="1" applyFill="1" applyBorder="1" applyAlignment="1">
      <alignment vertical="center" wrapText="1"/>
    </xf>
    <xf numFmtId="0" fontId="32" fillId="10" borderId="1" xfId="0" applyFont="1" applyFill="1" applyBorder="1" applyAlignment="1">
      <alignment horizontal="center" vertical="center" wrapText="1"/>
    </xf>
    <xf numFmtId="0" fontId="20" fillId="5" borderId="19" xfId="0" applyFont="1" applyFill="1" applyBorder="1" applyAlignment="1">
      <alignment horizontal="left" vertical="center" wrapText="1"/>
    </xf>
    <xf numFmtId="0" fontId="9" fillId="5" borderId="19" xfId="0" applyFont="1" applyFill="1" applyBorder="1" applyAlignment="1">
      <alignment horizontal="center" vertical="center" wrapText="1"/>
    </xf>
    <xf numFmtId="14" fontId="9" fillId="5" borderId="19" xfId="0" applyNumberFormat="1" applyFont="1" applyFill="1" applyBorder="1" applyAlignment="1">
      <alignment horizontal="center" vertical="center" wrapText="1"/>
    </xf>
    <xf numFmtId="0" fontId="12" fillId="3" borderId="17" xfId="0" applyFont="1" applyFill="1" applyBorder="1" applyAlignment="1">
      <alignment horizontal="left" vertical="center" wrapText="1"/>
    </xf>
    <xf numFmtId="0" fontId="22" fillId="9" borderId="16" xfId="0" applyFont="1" applyFill="1" applyBorder="1" applyAlignment="1">
      <alignment horizontal="center" vertical="center"/>
    </xf>
    <xf numFmtId="0" fontId="19" fillId="3" borderId="17" xfId="0" applyFont="1" applyFill="1" applyBorder="1" applyAlignment="1">
      <alignment horizontal="center" vertical="center" wrapText="1"/>
    </xf>
    <xf numFmtId="14" fontId="12" fillId="3" borderId="17" xfId="0" applyNumberFormat="1" applyFont="1" applyFill="1" applyBorder="1" applyAlignment="1">
      <alignment horizontal="center" vertical="center" wrapText="1"/>
    </xf>
    <xf numFmtId="0" fontId="31" fillId="0" borderId="0" xfId="0" applyFont="1" applyAlignment="1">
      <alignment vertical="center" wrapText="1"/>
    </xf>
    <xf numFmtId="0" fontId="35" fillId="3" borderId="0" xfId="0" applyFont="1" applyFill="1" applyBorder="1"/>
    <xf numFmtId="0" fontId="6" fillId="0" borderId="0" xfId="0" applyFont="1" applyAlignment="1">
      <alignment horizontal="left" vertical="center" wrapText="1"/>
    </xf>
    <xf numFmtId="0" fontId="10" fillId="3" borderId="1" xfId="0" applyFont="1" applyFill="1" applyBorder="1" applyAlignment="1">
      <alignment horizontal="center" vertical="center" wrapText="1"/>
    </xf>
    <xf numFmtId="0" fontId="22" fillId="9" borderId="1" xfId="0" applyFont="1" applyFill="1" applyBorder="1" applyAlignment="1">
      <alignment horizontal="center" vertical="center"/>
    </xf>
    <xf numFmtId="14" fontId="10" fillId="3" borderId="1" xfId="0" applyNumberFormat="1" applyFont="1" applyFill="1" applyBorder="1" applyAlignment="1">
      <alignment horizontal="center" vertical="center"/>
    </xf>
    <xf numFmtId="0" fontId="12" fillId="0" borderId="1" xfId="0" applyFont="1" applyBorder="1" applyAlignment="1">
      <alignment horizontal="center" vertical="center" wrapText="1"/>
    </xf>
    <xf numFmtId="14" fontId="2" fillId="0" borderId="0" xfId="0" applyNumberFormat="1" applyFont="1" applyFill="1" applyAlignment="1">
      <alignment horizontal="center" vertical="center" wrapText="1"/>
    </xf>
    <xf numFmtId="14" fontId="12" fillId="0" borderId="1" xfId="0" applyNumberFormat="1" applyFont="1" applyBorder="1" applyAlignment="1">
      <alignment horizontal="center" vertical="center" wrapText="1"/>
    </xf>
    <xf numFmtId="0" fontId="12" fillId="3" borderId="1" xfId="0" applyFont="1" applyFill="1" applyBorder="1" applyAlignment="1">
      <alignment horizontal="left" vertical="center" wrapText="1"/>
    </xf>
    <xf numFmtId="0" fontId="11" fillId="2" borderId="1" xfId="0" applyFont="1" applyFill="1" applyBorder="1" applyAlignment="1">
      <alignment horizontal="center" vertical="center" wrapText="1"/>
    </xf>
    <xf numFmtId="0" fontId="6" fillId="0" borderId="0" xfId="0" applyFont="1" applyAlignment="1">
      <alignment horizontal="left" vertical="center" wrapText="1"/>
    </xf>
    <xf numFmtId="0" fontId="12" fillId="0" borderId="1" xfId="0" applyFont="1" applyBorder="1" applyAlignment="1">
      <alignment vertical="center" wrapText="1"/>
    </xf>
    <xf numFmtId="0" fontId="20" fillId="5" borderId="37" xfId="0" applyFont="1" applyFill="1" applyBorder="1" applyAlignment="1">
      <alignment vertical="center" wrapText="1"/>
    </xf>
    <xf numFmtId="0" fontId="20" fillId="5" borderId="37" xfId="0" applyFont="1" applyFill="1" applyBorder="1" applyAlignment="1">
      <alignment horizontal="center" vertical="center"/>
    </xf>
    <xf numFmtId="0" fontId="20" fillId="5" borderId="38" xfId="0" applyFont="1" applyFill="1" applyBorder="1" applyAlignment="1">
      <alignment vertical="center" wrapText="1"/>
    </xf>
    <xf numFmtId="0" fontId="20" fillId="5" borderId="38" xfId="0" applyFont="1" applyFill="1" applyBorder="1" applyAlignment="1">
      <alignment horizontal="center" vertical="center" wrapText="1"/>
    </xf>
    <xf numFmtId="0" fontId="21" fillId="5" borderId="19" xfId="0" applyFont="1" applyFill="1" applyBorder="1" applyAlignment="1">
      <alignment horizontal="center" vertical="center" wrapText="1"/>
    </xf>
    <xf numFmtId="0" fontId="19" fillId="0" borderId="17" xfId="0" applyFont="1" applyBorder="1" applyAlignment="1">
      <alignment horizontal="center" vertical="center" wrapText="1"/>
    </xf>
    <xf numFmtId="0" fontId="17" fillId="0" borderId="1" xfId="0" applyFont="1" applyBorder="1" applyAlignment="1" applyProtection="1">
      <alignment horizontal="justify" vertical="center" wrapText="1"/>
      <protection locked="0"/>
    </xf>
    <xf numFmtId="0" fontId="17" fillId="0" borderId="1" xfId="0" applyFont="1" applyBorder="1" applyAlignment="1" applyProtection="1">
      <alignment horizontal="left" vertical="center" wrapText="1"/>
      <protection locked="0"/>
    </xf>
    <xf numFmtId="0" fontId="17" fillId="3" borderId="1" xfId="0" applyFont="1" applyFill="1" applyBorder="1" applyAlignment="1" applyProtection="1">
      <alignment horizontal="left" vertical="center" wrapText="1"/>
      <protection locked="0"/>
    </xf>
    <xf numFmtId="0" fontId="17" fillId="3" borderId="1" xfId="0" applyFont="1" applyFill="1" applyBorder="1" applyAlignment="1" applyProtection="1">
      <alignment horizontal="justify" vertical="center" wrapText="1"/>
      <protection locked="0"/>
    </xf>
    <xf numFmtId="15" fontId="51" fillId="3" borderId="1" xfId="0" applyNumberFormat="1" applyFont="1" applyFill="1" applyBorder="1" applyAlignment="1" applyProtection="1">
      <alignment horizontal="center" vertical="center" wrapText="1"/>
      <protection hidden="1"/>
    </xf>
    <xf numFmtId="0" fontId="56" fillId="2" borderId="1" xfId="0" applyFont="1" applyFill="1" applyBorder="1" applyAlignment="1">
      <alignment horizontal="center" vertical="center" wrapText="1"/>
    </xf>
    <xf numFmtId="0" fontId="49" fillId="2" borderId="1" xfId="0" applyFont="1" applyFill="1" applyBorder="1" applyAlignment="1">
      <alignment horizontal="center" vertical="center" wrapText="1"/>
    </xf>
    <xf numFmtId="0" fontId="55" fillId="3" borderId="1" xfId="0" applyFont="1" applyFill="1" applyBorder="1" applyAlignment="1">
      <alignment horizontal="center" vertical="center" wrapText="1"/>
    </xf>
    <xf numFmtId="0" fontId="24" fillId="2" borderId="1" xfId="0" applyFont="1" applyFill="1" applyBorder="1" applyAlignment="1">
      <alignment horizontal="center" vertical="center" wrapText="1"/>
    </xf>
    <xf numFmtId="0" fontId="24" fillId="2" borderId="14" xfId="0" applyFont="1" applyFill="1" applyBorder="1" applyAlignment="1">
      <alignment horizontal="center" vertical="center" wrapText="1"/>
    </xf>
    <xf numFmtId="10" fontId="24" fillId="2" borderId="1" xfId="0" applyNumberFormat="1" applyFont="1" applyFill="1" applyBorder="1" applyAlignment="1">
      <alignment horizontal="center" vertical="center" wrapText="1"/>
    </xf>
    <xf numFmtId="0" fontId="64" fillId="7" borderId="1" xfId="0" applyFont="1" applyFill="1" applyBorder="1" applyAlignment="1">
      <alignment horizontal="center" vertical="center"/>
    </xf>
    <xf numFmtId="0" fontId="64" fillId="7" borderId="1" xfId="0" applyFont="1" applyFill="1" applyBorder="1" applyAlignment="1">
      <alignment horizontal="center" vertical="justify"/>
    </xf>
    <xf numFmtId="0" fontId="66" fillId="2" borderId="1" xfId="0" applyFont="1" applyFill="1" applyBorder="1" applyAlignment="1">
      <alignment horizontal="center" vertical="center" wrapText="1"/>
    </xf>
    <xf numFmtId="0" fontId="0" fillId="19" borderId="0" xfId="0" applyFill="1"/>
    <xf numFmtId="0" fontId="69" fillId="20" borderId="0" xfId="0" applyFont="1" applyFill="1"/>
    <xf numFmtId="0" fontId="0" fillId="20" borderId="0" xfId="0" applyFill="1"/>
    <xf numFmtId="0" fontId="0" fillId="0" borderId="52" xfId="0" applyBorder="1" applyAlignment="1">
      <alignment vertical="center" wrapText="1"/>
    </xf>
    <xf numFmtId="0" fontId="0" fillId="0" borderId="57" xfId="0" applyBorder="1" applyAlignment="1">
      <alignment vertical="center" wrapText="1"/>
    </xf>
    <xf numFmtId="0" fontId="0" fillId="0" borderId="55" xfId="0" applyBorder="1" applyAlignment="1">
      <alignment vertical="center" wrapText="1"/>
    </xf>
    <xf numFmtId="0" fontId="0" fillId="0" borderId="58" xfId="0" applyBorder="1" applyAlignment="1">
      <alignment vertical="center" wrapText="1"/>
    </xf>
    <xf numFmtId="0" fontId="0" fillId="0" borderId="39" xfId="0" applyBorder="1" applyAlignment="1">
      <alignment vertical="center" wrapText="1"/>
    </xf>
    <xf numFmtId="0" fontId="70" fillId="0" borderId="56" xfId="0" applyFont="1" applyBorder="1" applyAlignment="1">
      <alignment vertical="center" wrapText="1"/>
    </xf>
    <xf numFmtId="0" fontId="70" fillId="0" borderId="53" xfId="0" applyFont="1" applyBorder="1" applyAlignment="1">
      <alignment vertical="center" wrapText="1"/>
    </xf>
    <xf numFmtId="0" fontId="0" fillId="0" borderId="0" xfId="0" applyAlignment="1">
      <alignment horizontal="center"/>
    </xf>
    <xf numFmtId="0" fontId="7" fillId="0" borderId="0" xfId="0" applyFont="1" applyAlignment="1">
      <alignment horizontal="center" vertical="center" wrapText="1"/>
    </xf>
    <xf numFmtId="0" fontId="6" fillId="0" borderId="0" xfId="0" applyFont="1" applyAlignment="1">
      <alignment horizontal="left" vertical="center" wrapText="1"/>
    </xf>
    <xf numFmtId="0" fontId="0" fillId="0" borderId="0" xfId="0" applyAlignment="1">
      <alignment vertical="center"/>
    </xf>
    <xf numFmtId="0" fontId="74" fillId="10" borderId="1" xfId="0" applyFont="1" applyFill="1" applyBorder="1" applyAlignment="1" applyProtection="1">
      <alignment horizontal="center" vertical="center" wrapText="1"/>
      <protection hidden="1"/>
    </xf>
    <xf numFmtId="1" fontId="79" fillId="26" borderId="1" xfId="0" applyNumberFormat="1" applyFont="1" applyFill="1" applyBorder="1" applyAlignment="1" applyProtection="1">
      <alignment horizontal="center" vertical="center" wrapText="1"/>
      <protection hidden="1"/>
    </xf>
    <xf numFmtId="15" fontId="74" fillId="0" borderId="1" xfId="0" applyNumberFormat="1" applyFont="1" applyFill="1" applyBorder="1" applyAlignment="1" applyProtection="1">
      <alignment horizontal="justify" vertical="center" wrapText="1"/>
      <protection locked="0"/>
    </xf>
    <xf numFmtId="15" fontId="75" fillId="2" borderId="1" xfId="0" applyNumberFormat="1" applyFont="1" applyFill="1" applyBorder="1" applyAlignment="1" applyProtection="1">
      <alignment horizontal="center" vertical="center" wrapText="1"/>
      <protection hidden="1"/>
    </xf>
    <xf numFmtId="15" fontId="79" fillId="26" borderId="1" xfId="0" applyNumberFormat="1" applyFont="1" applyFill="1" applyBorder="1" applyAlignment="1" applyProtection="1">
      <alignment horizontal="center" vertical="center" wrapText="1"/>
      <protection hidden="1"/>
    </xf>
    <xf numFmtId="15" fontId="74" fillId="0" borderId="1" xfId="0" applyNumberFormat="1" applyFont="1" applyBorder="1" applyAlignment="1" applyProtection="1">
      <alignment horizontal="center" vertical="center" wrapText="1"/>
      <protection locked="0"/>
    </xf>
    <xf numFmtId="15" fontId="74" fillId="0" borderId="1" xfId="0" applyNumberFormat="1" applyFont="1" applyFill="1" applyBorder="1" applyAlignment="1" applyProtection="1">
      <alignment horizontal="center" vertical="center" wrapText="1"/>
      <protection locked="0"/>
    </xf>
    <xf numFmtId="0" fontId="6" fillId="0" borderId="0" xfId="0" applyFont="1" applyAlignment="1">
      <alignment horizontal="left" vertical="center" wrapText="1"/>
    </xf>
    <xf numFmtId="0" fontId="6" fillId="0" borderId="0" xfId="0" applyFont="1" applyAlignment="1">
      <alignment horizontal="left" vertical="center" wrapText="1"/>
    </xf>
    <xf numFmtId="0" fontId="20" fillId="0" borderId="1" xfId="0" applyFont="1" applyBorder="1" applyAlignment="1">
      <alignment horizontal="center" vertical="center" wrapText="1"/>
    </xf>
    <xf numFmtId="0" fontId="20" fillId="0" borderId="1" xfId="0" applyFont="1" applyBorder="1" applyAlignment="1">
      <alignment horizontal="justify" vertical="top" wrapText="1"/>
    </xf>
    <xf numFmtId="0" fontId="12" fillId="0" borderId="1" xfId="0" applyFont="1" applyBorder="1" applyAlignment="1">
      <alignment horizontal="justify" vertical="top" wrapText="1"/>
    </xf>
    <xf numFmtId="0" fontId="20" fillId="0" borderId="1" xfId="0" applyFont="1" applyBorder="1" applyAlignment="1">
      <alignment vertical="top" wrapText="1"/>
    </xf>
    <xf numFmtId="0" fontId="20" fillId="0" borderId="1" xfId="0" applyFont="1" applyBorder="1" applyAlignment="1">
      <alignment horizontal="center" vertical="top" wrapText="1"/>
    </xf>
    <xf numFmtId="0" fontId="20" fillId="0" borderId="1" xfId="0" applyFont="1" applyBorder="1" applyAlignment="1">
      <alignment horizontal="justify" vertical="center" wrapText="1"/>
    </xf>
    <xf numFmtId="0" fontId="20" fillId="0" borderId="1" xfId="0" applyFont="1" applyBorder="1" applyAlignment="1">
      <alignment vertical="center" wrapText="1"/>
    </xf>
    <xf numFmtId="0" fontId="6" fillId="0" borderId="0" xfId="0" applyFont="1" applyAlignment="1">
      <alignment horizontal="justify" vertical="center" wrapText="1"/>
    </xf>
    <xf numFmtId="0" fontId="0" fillId="13" borderId="1" xfId="0" applyFill="1" applyBorder="1" applyAlignment="1">
      <alignment horizontal="center" vertical="center" wrapText="1"/>
    </xf>
    <xf numFmtId="0" fontId="0" fillId="16" borderId="1" xfId="0" applyFill="1" applyBorder="1" applyAlignment="1">
      <alignment horizontal="center" vertical="center" wrapText="1"/>
    </xf>
    <xf numFmtId="0" fontId="0" fillId="28" borderId="1" xfId="0" applyFill="1" applyBorder="1" applyAlignment="1">
      <alignment horizontal="center" vertical="center" wrapText="1"/>
    </xf>
    <xf numFmtId="0" fontId="0" fillId="0" borderId="0" xfId="0" applyAlignment="1">
      <alignment horizontal="left" vertical="center"/>
    </xf>
    <xf numFmtId="0" fontId="0" fillId="29" borderId="1" xfId="0" applyFill="1" applyBorder="1" applyAlignment="1">
      <alignment horizontal="center" vertical="center" wrapText="1"/>
    </xf>
    <xf numFmtId="0" fontId="0" fillId="30" borderId="1" xfId="0" applyFill="1" applyBorder="1" applyAlignment="1">
      <alignment horizontal="center" vertical="center" wrapText="1"/>
    </xf>
    <xf numFmtId="0" fontId="6" fillId="0" borderId="0" xfId="0" applyNumberFormat="1" applyFont="1" applyAlignment="1">
      <alignment horizontal="center" vertical="center" wrapText="1"/>
    </xf>
    <xf numFmtId="0" fontId="6" fillId="0" borderId="0" xfId="0" applyFont="1" applyAlignment="1">
      <alignment horizontal="left" vertical="center" wrapText="1"/>
    </xf>
    <xf numFmtId="0" fontId="18" fillId="3" borderId="0" xfId="0" applyFont="1" applyFill="1" applyAlignment="1">
      <alignment vertical="center" wrapText="1"/>
    </xf>
    <xf numFmtId="0" fontId="12" fillId="3" borderId="0" xfId="0" applyFont="1" applyFill="1"/>
    <xf numFmtId="0" fontId="20" fillId="5" borderId="37" xfId="0" applyFont="1" applyFill="1" applyBorder="1" applyAlignment="1">
      <alignment horizontal="left" vertical="center" wrapText="1"/>
    </xf>
    <xf numFmtId="0" fontId="20" fillId="5" borderId="37" xfId="0" applyFont="1" applyFill="1" applyBorder="1" applyAlignment="1">
      <alignment horizontal="left" vertical="center"/>
    </xf>
    <xf numFmtId="0" fontId="20" fillId="5" borderId="38" xfId="0" applyFont="1" applyFill="1" applyBorder="1" applyAlignment="1">
      <alignment horizontal="left" vertical="center" wrapText="1"/>
    </xf>
    <xf numFmtId="0" fontId="82" fillId="32" borderId="0" xfId="0" applyFont="1" applyFill="1" applyAlignment="1">
      <alignment horizontal="center" vertical="center" wrapText="1"/>
    </xf>
    <xf numFmtId="0" fontId="83" fillId="32" borderId="0" xfId="0" applyFont="1" applyFill="1" applyAlignment="1">
      <alignment vertical="center" wrapText="1"/>
    </xf>
    <xf numFmtId="0" fontId="82" fillId="0" borderId="0" xfId="0" applyFont="1" applyAlignment="1">
      <alignment horizontal="left" vertical="center" wrapText="1"/>
    </xf>
    <xf numFmtId="0" fontId="84" fillId="33" borderId="19" xfId="0" applyFont="1" applyFill="1" applyBorder="1" applyAlignment="1">
      <alignment horizontal="center" vertical="center"/>
    </xf>
    <xf numFmtId="0" fontId="84" fillId="33" borderId="19" xfId="0" applyFont="1" applyFill="1" applyBorder="1" applyAlignment="1">
      <alignment horizontal="center" vertical="center" wrapText="1"/>
    </xf>
    <xf numFmtId="0" fontId="12" fillId="0" borderId="0" xfId="0" applyFont="1"/>
    <xf numFmtId="0" fontId="42" fillId="17" borderId="1" xfId="0" applyFont="1" applyFill="1" applyBorder="1" applyAlignment="1">
      <alignment vertical="center"/>
    </xf>
    <xf numFmtId="0" fontId="87" fillId="0" borderId="0" xfId="0" applyFont="1"/>
    <xf numFmtId="0" fontId="30" fillId="0" borderId="0" xfId="0" applyFont="1" applyAlignment="1">
      <alignment vertical="center" wrapText="1"/>
    </xf>
    <xf numFmtId="0" fontId="12" fillId="3" borderId="0" xfId="0" applyFont="1" applyFill="1" applyAlignment="1">
      <alignment horizontal="left" vertical="center" wrapText="1"/>
    </xf>
    <xf numFmtId="0" fontId="12" fillId="0" borderId="0" xfId="0" applyFont="1" applyAlignment="1">
      <alignment horizontal="left" vertical="center" wrapText="1"/>
    </xf>
    <xf numFmtId="0" fontId="88" fillId="3" borderId="0" xfId="0" applyFont="1" applyFill="1" applyAlignment="1">
      <alignment vertical="center" wrapText="1"/>
    </xf>
    <xf numFmtId="0" fontId="12" fillId="3" borderId="17" xfId="0" applyFont="1" applyFill="1" applyBorder="1" applyAlignment="1">
      <alignment vertical="top" wrapText="1"/>
    </xf>
    <xf numFmtId="0" fontId="20" fillId="3" borderId="17" xfId="0" applyFont="1" applyFill="1" applyBorder="1" applyAlignment="1">
      <alignment horizontal="left" vertical="center"/>
    </xf>
    <xf numFmtId="0" fontId="12" fillId="3"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20" fillId="0" borderId="1" xfId="0" applyFont="1" applyBorder="1" applyAlignment="1">
      <alignment horizontal="center" vertical="center" wrapText="1"/>
    </xf>
    <xf numFmtId="0" fontId="89" fillId="0" borderId="0" xfId="0" applyFont="1" applyAlignment="1">
      <alignment horizontal="left" vertical="center" wrapText="1"/>
    </xf>
    <xf numFmtId="14" fontId="89" fillId="0" borderId="0" xfId="0" applyNumberFormat="1" applyFont="1" applyAlignment="1">
      <alignment horizontal="center" vertical="center" wrapText="1"/>
    </xf>
    <xf numFmtId="0" fontId="90" fillId="0" borderId="0" xfId="0" applyFont="1" applyAlignment="1">
      <alignment vertical="center" wrapText="1"/>
    </xf>
    <xf numFmtId="0" fontId="89" fillId="0" borderId="0" xfId="0" applyFont="1" applyBorder="1" applyAlignment="1">
      <alignment horizontal="left" vertical="center" wrapText="1"/>
    </xf>
    <xf numFmtId="0" fontId="91" fillId="0" borderId="0" xfId="0" applyFont="1" applyAlignment="1">
      <alignment vertical="center" wrapText="1"/>
    </xf>
    <xf numFmtId="0" fontId="11" fillId="2" borderId="10" xfId="0" applyNumberFormat="1" applyFont="1" applyFill="1" applyBorder="1" applyAlignment="1">
      <alignment horizontal="center" vertical="top" wrapText="1"/>
    </xf>
    <xf numFmtId="0" fontId="11" fillId="2" borderId="3" xfId="0" applyNumberFormat="1" applyFont="1" applyFill="1" applyBorder="1" applyAlignment="1">
      <alignment horizontal="center" vertical="top" wrapText="1"/>
    </xf>
    <xf numFmtId="0" fontId="10" fillId="6" borderId="1" xfId="0" applyFont="1" applyFill="1" applyBorder="1" applyAlignment="1">
      <alignment horizontal="center" vertical="center" wrapText="1"/>
    </xf>
    <xf numFmtId="0" fontId="10" fillId="6" borderId="2" xfId="0" applyFont="1" applyFill="1" applyBorder="1" applyAlignment="1">
      <alignment horizontal="center" vertical="center" wrapText="1"/>
    </xf>
    <xf numFmtId="0" fontId="10" fillId="3" borderId="1" xfId="0" applyFont="1" applyFill="1" applyBorder="1" applyAlignment="1">
      <alignment vertical="center" wrapText="1"/>
    </xf>
    <xf numFmtId="166" fontId="10" fillId="3" borderId="1" xfId="0" applyNumberFormat="1" applyFont="1" applyFill="1" applyBorder="1" applyAlignment="1">
      <alignment horizontal="center" vertical="center" wrapText="1"/>
    </xf>
    <xf numFmtId="0" fontId="10" fillId="3" borderId="0" xfId="0" applyFont="1" applyFill="1" applyAlignment="1">
      <alignment horizontal="center" vertical="center" wrapText="1"/>
    </xf>
    <xf numFmtId="165" fontId="10" fillId="3" borderId="51" xfId="9" applyFont="1" applyFill="1" applyBorder="1" applyAlignment="1">
      <alignment vertical="center" wrapText="1"/>
    </xf>
    <xf numFmtId="165" fontId="10" fillId="3" borderId="0" xfId="9" applyFont="1" applyFill="1" applyBorder="1" applyAlignment="1">
      <alignment vertical="center" wrapText="1"/>
    </xf>
    <xf numFmtId="165" fontId="22" fillId="3" borderId="54" xfId="9" applyFont="1" applyFill="1" applyBorder="1" applyAlignment="1">
      <alignment vertical="center" wrapText="1"/>
    </xf>
    <xf numFmtId="0" fontId="12" fillId="0" borderId="1" xfId="0" applyFont="1" applyBorder="1" applyAlignment="1">
      <alignment horizontal="left" vertical="center" wrapText="1"/>
    </xf>
    <xf numFmtId="14" fontId="12" fillId="3" borderId="1" xfId="0" applyNumberFormat="1" applyFont="1" applyFill="1" applyBorder="1" applyAlignment="1">
      <alignment horizontal="center" vertical="center" wrapText="1"/>
    </xf>
    <xf numFmtId="0" fontId="95" fillId="0" borderId="0" xfId="0" applyFont="1" applyAlignment="1">
      <alignment horizontal="left" vertical="center" wrapText="1"/>
    </xf>
    <xf numFmtId="0" fontId="95" fillId="0" borderId="0" xfId="0" applyFont="1" applyAlignment="1">
      <alignment horizontal="center" vertical="center" wrapText="1"/>
    </xf>
    <xf numFmtId="14" fontId="95" fillId="0" borderId="0" xfId="0" applyNumberFormat="1" applyFont="1" applyAlignment="1">
      <alignment horizontal="center" vertical="center" wrapText="1"/>
    </xf>
    <xf numFmtId="0" fontId="96" fillId="0" borderId="0" xfId="6" applyFont="1"/>
    <xf numFmtId="0" fontId="0" fillId="0" borderId="0" xfId="0" applyAlignment="1">
      <alignment vertical="center" wrapText="1"/>
    </xf>
    <xf numFmtId="0" fontId="0" fillId="3" borderId="0" xfId="0" applyFill="1" applyAlignment="1">
      <alignment vertical="center"/>
    </xf>
    <xf numFmtId="0" fontId="37" fillId="3" borderId="16" xfId="0" applyFont="1" applyFill="1" applyBorder="1" applyAlignment="1">
      <alignment wrapText="1"/>
    </xf>
    <xf numFmtId="0" fontId="37" fillId="3" borderId="0" xfId="0" applyFont="1" applyFill="1" applyBorder="1" applyAlignment="1">
      <alignment wrapText="1"/>
    </xf>
    <xf numFmtId="0" fontId="0" fillId="0" borderId="0" xfId="0" applyAlignment="1"/>
    <xf numFmtId="0" fontId="76" fillId="0" borderId="1" xfId="0" applyFont="1" applyBorder="1" applyAlignment="1" applyProtection="1">
      <alignment horizontal="center" vertical="center" wrapText="1"/>
      <protection locked="0"/>
    </xf>
    <xf numFmtId="0" fontId="74" fillId="0" borderId="1" xfId="0" applyFont="1" applyBorder="1" applyAlignment="1" applyProtection="1">
      <alignment horizontal="left" vertical="center" wrapText="1"/>
      <protection locked="0"/>
    </xf>
    <xf numFmtId="9" fontId="77" fillId="0" borderId="1" xfId="5" applyNumberFormat="1" applyFont="1" applyFill="1" applyBorder="1" applyAlignment="1" applyProtection="1">
      <alignment horizontal="center" vertical="center" wrapText="1"/>
      <protection locked="0"/>
    </xf>
    <xf numFmtId="0" fontId="20" fillId="0" borderId="1" xfId="0" applyFont="1" applyBorder="1" applyAlignment="1">
      <alignment horizontal="center" vertical="center" wrapText="1"/>
    </xf>
    <xf numFmtId="9" fontId="97" fillId="0" borderId="1" xfId="5" applyNumberFormat="1" applyFont="1" applyBorder="1" applyAlignment="1" applyProtection="1">
      <alignment horizontal="center" vertical="center" wrapText="1"/>
      <protection locked="0"/>
    </xf>
    <xf numFmtId="0" fontId="99" fillId="31" borderId="89" xfId="0" applyFont="1" applyFill="1" applyBorder="1" applyAlignment="1">
      <alignment horizontal="center" vertical="center" wrapText="1"/>
    </xf>
    <xf numFmtId="0" fontId="98" fillId="31" borderId="89" xfId="0" applyFont="1" applyFill="1" applyBorder="1" applyAlignment="1">
      <alignment horizontal="center" vertical="center" wrapText="1"/>
    </xf>
    <xf numFmtId="0" fontId="101" fillId="0" borderId="57" xfId="11" applyFont="1" applyBorder="1" applyAlignment="1">
      <alignment vertical="center"/>
    </xf>
    <xf numFmtId="0" fontId="0" fillId="0" borderId="49" xfId="0" applyBorder="1"/>
    <xf numFmtId="0" fontId="0" fillId="0" borderId="58" xfId="0" applyBorder="1"/>
    <xf numFmtId="0" fontId="0" fillId="0" borderId="60" xfId="0" applyBorder="1"/>
    <xf numFmtId="0" fontId="0" fillId="0" borderId="61" xfId="0" applyBorder="1"/>
    <xf numFmtId="0" fontId="0" fillId="0" borderId="55" xfId="0" applyBorder="1"/>
    <xf numFmtId="0" fontId="101" fillId="0" borderId="58" xfId="11" applyFont="1" applyBorder="1" applyAlignment="1">
      <alignment vertical="center"/>
    </xf>
    <xf numFmtId="0" fontId="28" fillId="3" borderId="0" xfId="11" applyFont="1" applyFill="1" applyProtection="1">
      <protection locked="0"/>
    </xf>
    <xf numFmtId="0" fontId="28" fillId="3" borderId="0" xfId="11" applyFill="1" applyAlignment="1" applyProtection="1">
      <alignment wrapText="1"/>
      <protection locked="0"/>
    </xf>
    <xf numFmtId="0" fontId="28" fillId="3" borderId="0" xfId="11" applyFill="1" applyAlignment="1" applyProtection="1">
      <alignment horizontal="left" wrapText="1"/>
      <protection locked="0"/>
    </xf>
    <xf numFmtId="0" fontId="28" fillId="3" borderId="0" xfId="11" applyFill="1" applyAlignment="1" applyProtection="1">
      <alignment vertical="center" wrapText="1"/>
      <protection locked="0"/>
    </xf>
    <xf numFmtId="0" fontId="28" fillId="3" borderId="0" xfId="11" applyFill="1" applyAlignment="1" applyProtection="1">
      <alignment horizontal="center" vertical="center"/>
      <protection locked="0"/>
    </xf>
    <xf numFmtId="0" fontId="28" fillId="3" borderId="0" xfId="11" applyFill="1" applyProtection="1">
      <protection locked="0"/>
    </xf>
    <xf numFmtId="0" fontId="28" fillId="0" borderId="0" xfId="11" applyProtection="1">
      <protection locked="0"/>
    </xf>
    <xf numFmtId="0" fontId="100" fillId="3" borderId="0" xfId="11" applyFont="1" applyFill="1"/>
    <xf numFmtId="0" fontId="100" fillId="0" borderId="0" xfId="11" applyFont="1"/>
    <xf numFmtId="0" fontId="100" fillId="3" borderId="0" xfId="11" applyFont="1" applyFill="1" applyAlignment="1">
      <alignment horizontal="center"/>
    </xf>
    <xf numFmtId="0" fontId="100" fillId="3" borderId="58" xfId="11" applyFont="1" applyFill="1" applyBorder="1" applyAlignment="1">
      <alignment horizontal="center"/>
    </xf>
    <xf numFmtId="0" fontId="35" fillId="3" borderId="0" xfId="11" applyFont="1" applyFill="1" applyAlignment="1" applyProtection="1">
      <alignment horizontal="center" wrapText="1"/>
      <protection locked="0"/>
    </xf>
    <xf numFmtId="9" fontId="112" fillId="0" borderId="1" xfId="13" applyFont="1" applyFill="1" applyBorder="1" applyAlignment="1" applyProtection="1">
      <alignment horizontal="center" vertical="center" wrapText="1"/>
      <protection hidden="1"/>
    </xf>
    <xf numFmtId="9" fontId="113" fillId="0" borderId="1" xfId="11" applyNumberFormat="1" applyFont="1" applyBorder="1" applyAlignment="1" applyProtection="1">
      <alignment horizontal="center" vertical="center" wrapText="1"/>
      <protection locked="0"/>
    </xf>
    <xf numFmtId="0" fontId="114" fillId="0" borderId="63" xfId="11" applyFont="1" applyBorder="1" applyAlignment="1" applyProtection="1">
      <alignment horizontal="center" vertical="center" wrapText="1"/>
      <protection locked="0"/>
    </xf>
    <xf numFmtId="0" fontId="114" fillId="0" borderId="103" xfId="11" applyFont="1" applyBorder="1" applyAlignment="1" applyProtection="1">
      <alignment horizontal="center" vertical="center" wrapText="1"/>
      <protection locked="0"/>
    </xf>
    <xf numFmtId="0" fontId="114" fillId="0" borderId="75" xfId="11" applyFont="1" applyBorder="1" applyAlignment="1" applyProtection="1">
      <alignment horizontal="center" vertical="center" wrapText="1"/>
      <protection locked="0"/>
    </xf>
    <xf numFmtId="0" fontId="114" fillId="0" borderId="104" xfId="11" applyFont="1" applyBorder="1" applyAlignment="1" applyProtection="1">
      <alignment horizontal="center" vertical="center" wrapText="1"/>
      <protection locked="0"/>
    </xf>
    <xf numFmtId="9" fontId="112" fillId="0" borderId="41" xfId="13" applyFont="1" applyFill="1" applyBorder="1" applyAlignment="1" applyProtection="1">
      <alignment horizontal="center" vertical="center" wrapText="1"/>
      <protection hidden="1"/>
    </xf>
    <xf numFmtId="9" fontId="113" fillId="0" borderId="41" xfId="11" applyNumberFormat="1" applyFont="1" applyBorder="1" applyAlignment="1" applyProtection="1">
      <alignment horizontal="center" vertical="center" wrapText="1"/>
      <protection locked="0"/>
    </xf>
    <xf numFmtId="0" fontId="114" fillId="0" borderId="42" xfId="11" applyFont="1" applyBorder="1" applyAlignment="1" applyProtection="1">
      <alignment horizontal="center" vertical="center" wrapText="1"/>
      <protection locked="0"/>
    </xf>
    <xf numFmtId="0" fontId="28" fillId="3" borderId="71" xfId="11" applyFont="1" applyFill="1" applyBorder="1" applyAlignment="1" applyProtection="1">
      <alignment horizontal="center" vertical="center" wrapText="1"/>
      <protection locked="0"/>
    </xf>
    <xf numFmtId="9" fontId="112" fillId="0" borderId="72" xfId="13" applyFont="1" applyFill="1" applyBorder="1" applyAlignment="1" applyProtection="1">
      <alignment horizontal="center" vertical="center" wrapText="1"/>
      <protection hidden="1"/>
    </xf>
    <xf numFmtId="9" fontId="113" fillId="0" borderId="72" xfId="11" applyNumberFormat="1" applyFont="1" applyBorder="1" applyAlignment="1" applyProtection="1">
      <alignment horizontal="center" vertical="center" wrapText="1"/>
      <protection locked="0"/>
    </xf>
    <xf numFmtId="0" fontId="114" fillId="0" borderId="78" xfId="11" applyFont="1" applyBorder="1" applyAlignment="1" applyProtection="1">
      <alignment horizontal="center" vertical="center" wrapText="1"/>
      <protection locked="0"/>
    </xf>
    <xf numFmtId="9" fontId="112" fillId="0" borderId="2" xfId="13" applyFont="1" applyFill="1" applyBorder="1" applyAlignment="1" applyProtection="1">
      <alignment horizontal="center" vertical="center" wrapText="1"/>
      <protection hidden="1"/>
    </xf>
    <xf numFmtId="9" fontId="113" fillId="0" borderId="2" xfId="11" applyNumberFormat="1" applyFont="1" applyBorder="1" applyAlignment="1" applyProtection="1">
      <alignment horizontal="center" vertical="center" wrapText="1"/>
      <protection locked="0"/>
    </xf>
    <xf numFmtId="0" fontId="114" fillId="0" borderId="26" xfId="11" applyFont="1" applyBorder="1" applyAlignment="1" applyProtection="1">
      <alignment horizontal="center" vertical="center" wrapText="1"/>
      <protection locked="0"/>
    </xf>
    <xf numFmtId="0" fontId="28" fillId="3" borderId="77" xfId="11" applyFont="1" applyFill="1" applyBorder="1" applyAlignment="1" applyProtection="1">
      <alignment horizontal="center" vertical="center" wrapText="1"/>
      <protection locked="0"/>
    </xf>
    <xf numFmtId="0" fontId="28" fillId="3" borderId="72" xfId="11" applyFont="1" applyFill="1" applyBorder="1" applyAlignment="1" applyProtection="1">
      <alignment horizontal="center" vertical="center" wrapText="1"/>
      <protection locked="0"/>
    </xf>
    <xf numFmtId="0" fontId="28" fillId="3" borderId="10" xfId="11" applyFont="1" applyFill="1" applyBorder="1" applyAlignment="1" applyProtection="1">
      <alignment horizontal="center" vertical="center" wrapText="1"/>
      <protection locked="0"/>
    </xf>
    <xf numFmtId="0" fontId="28" fillId="3" borderId="2" xfId="11" applyFont="1" applyFill="1" applyBorder="1" applyAlignment="1" applyProtection="1">
      <alignment horizontal="center" vertical="center" wrapText="1"/>
      <protection locked="0"/>
    </xf>
    <xf numFmtId="0" fontId="28" fillId="3" borderId="1" xfId="11" applyFont="1" applyFill="1" applyBorder="1" applyAlignment="1" applyProtection="1">
      <alignment horizontal="center" vertical="center" wrapText="1"/>
      <protection locked="0"/>
    </xf>
    <xf numFmtId="0" fontId="28" fillId="3" borderId="58" xfId="11" applyFill="1" applyBorder="1" applyAlignment="1" applyProtection="1">
      <alignment horizontal="center"/>
      <protection locked="0"/>
    </xf>
    <xf numFmtId="0" fontId="114" fillId="0" borderId="44" xfId="11" applyFont="1" applyBorder="1" applyAlignment="1" applyProtection="1">
      <alignment horizontal="center" vertical="center" wrapText="1"/>
      <protection locked="0"/>
    </xf>
    <xf numFmtId="0" fontId="28" fillId="3" borderId="3" xfId="11" applyFont="1" applyFill="1" applyBorder="1" applyAlignment="1" applyProtection="1">
      <alignment horizontal="center" vertical="center" wrapText="1"/>
      <protection locked="0"/>
    </xf>
    <xf numFmtId="9" fontId="112" fillId="0" borderId="77" xfId="13" applyFont="1" applyFill="1" applyBorder="1" applyAlignment="1" applyProtection="1">
      <alignment horizontal="center" vertical="center" wrapText="1"/>
      <protection hidden="1"/>
    </xf>
    <xf numFmtId="9" fontId="113" fillId="0" borderId="77" xfId="11" applyNumberFormat="1" applyFont="1" applyBorder="1" applyAlignment="1" applyProtection="1">
      <alignment horizontal="center" vertical="center" wrapText="1"/>
      <protection locked="0"/>
    </xf>
    <xf numFmtId="0" fontId="114" fillId="0" borderId="100" xfId="11" applyFont="1" applyBorder="1" applyAlignment="1" applyProtection="1">
      <alignment horizontal="center" vertical="center" wrapText="1"/>
      <protection locked="0"/>
    </xf>
    <xf numFmtId="0" fontId="28" fillId="3" borderId="41" xfId="11" applyFont="1" applyFill="1" applyBorder="1" applyAlignment="1" applyProtection="1">
      <alignment horizontal="center" vertical="center" wrapText="1"/>
      <protection locked="0"/>
    </xf>
    <xf numFmtId="0" fontId="109" fillId="3" borderId="0" xfId="11" applyFont="1" applyFill="1" applyAlignment="1" applyProtection="1">
      <alignment vertical="center"/>
      <protection locked="0"/>
    </xf>
    <xf numFmtId="0" fontId="70" fillId="0" borderId="80" xfId="11" applyFont="1" applyBorder="1" applyAlignment="1" applyProtection="1">
      <alignment horizontal="center" vertical="center"/>
      <protection locked="0"/>
    </xf>
    <xf numFmtId="0" fontId="109" fillId="3" borderId="58" xfId="11" applyFont="1" applyFill="1" applyBorder="1" applyAlignment="1" applyProtection="1">
      <alignment vertical="center"/>
      <protection locked="0"/>
    </xf>
    <xf numFmtId="0" fontId="70" fillId="0" borderId="60" xfId="11" applyFont="1" applyBorder="1" applyAlignment="1" applyProtection="1">
      <alignment horizontal="center" vertical="center"/>
      <protection locked="0"/>
    </xf>
    <xf numFmtId="9" fontId="117" fillId="3" borderId="0" xfId="13" applyFont="1" applyFill="1" applyBorder="1" applyAlignment="1" applyProtection="1">
      <alignment horizontal="center" vertical="center" wrapText="1"/>
      <protection hidden="1"/>
    </xf>
    <xf numFmtId="0" fontId="119" fillId="3" borderId="0" xfId="11" applyFont="1" applyFill="1" applyAlignment="1" applyProtection="1">
      <alignment horizontal="center" vertical="center" wrapText="1"/>
      <protection locked="0"/>
    </xf>
    <xf numFmtId="0" fontId="28" fillId="3" borderId="0" xfId="11" applyFont="1" applyFill="1" applyAlignment="1" applyProtection="1">
      <alignment horizontal="center" vertical="center"/>
      <protection locked="0"/>
    </xf>
    <xf numFmtId="0" fontId="70" fillId="3" borderId="0" xfId="11" applyFont="1" applyFill="1" applyAlignment="1" applyProtection="1">
      <alignment horizontal="center" vertical="center"/>
      <protection locked="0"/>
    </xf>
    <xf numFmtId="9" fontId="120" fillId="3" borderId="0" xfId="11" applyNumberFormat="1" applyFont="1" applyFill="1" applyAlignment="1" applyProtection="1">
      <alignment horizontal="center" vertical="center"/>
      <protection locked="0"/>
    </xf>
    <xf numFmtId="0" fontId="120" fillId="3" borderId="0" xfId="11" applyFont="1" applyFill="1" applyAlignment="1" applyProtection="1">
      <alignment horizontal="center" vertical="center"/>
      <protection locked="0"/>
    </xf>
    <xf numFmtId="0" fontId="121" fillId="0" borderId="83" xfId="11" applyFont="1" applyBorder="1" applyAlignment="1" applyProtection="1">
      <alignment horizontal="center" vertical="center" wrapText="1"/>
      <protection locked="0"/>
    </xf>
    <xf numFmtId="0" fontId="121" fillId="0" borderId="84" xfId="11" applyFont="1" applyBorder="1" applyAlignment="1" applyProtection="1">
      <alignment horizontal="center" vertical="center" wrapText="1"/>
      <protection locked="0"/>
    </xf>
    <xf numFmtId="0" fontId="70" fillId="3" borderId="0" xfId="11" applyFont="1" applyFill="1" applyAlignment="1" applyProtection="1">
      <alignment vertical="center" wrapText="1"/>
      <protection locked="0"/>
    </xf>
    <xf numFmtId="0" fontId="121" fillId="0" borderId="69" xfId="11" applyFont="1" applyBorder="1" applyAlignment="1" applyProtection="1">
      <alignment horizontal="center" vertical="center" wrapText="1"/>
      <protection locked="0"/>
    </xf>
    <xf numFmtId="0" fontId="121" fillId="0" borderId="62" xfId="11" applyFont="1" applyBorder="1" applyAlignment="1" applyProtection="1">
      <alignment horizontal="center" vertical="center" wrapText="1"/>
      <protection locked="0"/>
    </xf>
    <xf numFmtId="0" fontId="121" fillId="0" borderId="78" xfId="11" applyFont="1" applyBorder="1" applyAlignment="1" applyProtection="1">
      <alignment horizontal="center" vertical="center" wrapText="1"/>
      <protection locked="0"/>
    </xf>
    <xf numFmtId="0" fontId="121" fillId="0" borderId="40" xfId="11" applyFont="1" applyBorder="1" applyAlignment="1" applyProtection="1">
      <alignment horizontal="center" vertical="center" wrapText="1"/>
      <protection locked="0"/>
    </xf>
    <xf numFmtId="0" fontId="121" fillId="0" borderId="67" xfId="11" applyFont="1" applyBorder="1" applyAlignment="1" applyProtection="1">
      <alignment vertical="center" wrapText="1"/>
      <protection locked="0"/>
    </xf>
    <xf numFmtId="0" fontId="121" fillId="0" borderId="42" xfId="11" applyFont="1" applyBorder="1" applyAlignment="1" applyProtection="1">
      <alignment horizontal="center" vertical="center" wrapText="1"/>
      <protection locked="0"/>
    </xf>
    <xf numFmtId="0" fontId="122" fillId="0" borderId="4" xfId="15" applyFont="1" applyBorder="1" applyAlignment="1">
      <alignment horizontal="center" vertical="center" wrapText="1"/>
    </xf>
    <xf numFmtId="0" fontId="123" fillId="0" borderId="1" xfId="15" applyFont="1" applyBorder="1" applyAlignment="1">
      <alignment horizontal="center" vertical="center"/>
    </xf>
    <xf numFmtId="0" fontId="28" fillId="0" borderId="0" xfId="11" applyAlignment="1" applyProtection="1">
      <alignment wrapText="1"/>
      <protection locked="0"/>
    </xf>
    <xf numFmtId="0" fontId="28" fillId="0" borderId="0" xfId="11" applyAlignment="1" applyProtection="1">
      <alignment horizontal="left" wrapText="1"/>
      <protection locked="0"/>
    </xf>
    <xf numFmtId="0" fontId="28" fillId="0" borderId="0" xfId="11" applyAlignment="1" applyProtection="1">
      <alignment vertical="center" wrapText="1"/>
      <protection locked="0"/>
    </xf>
    <xf numFmtId="0" fontId="28" fillId="0" borderId="0" xfId="11" applyAlignment="1" applyProtection="1">
      <alignment horizontal="center" vertical="center"/>
      <protection locked="0"/>
    </xf>
    <xf numFmtId="0" fontId="125" fillId="0" borderId="85" xfId="15" applyFont="1" applyBorder="1" applyAlignment="1">
      <alignment horizontal="center" vertical="center" wrapText="1"/>
    </xf>
    <xf numFmtId="0" fontId="1" fillId="3" borderId="0" xfId="4" applyFont="1" applyFill="1"/>
    <xf numFmtId="0" fontId="1" fillId="0" borderId="0" xfId="4" applyFont="1"/>
    <xf numFmtId="0" fontId="1" fillId="0" borderId="0" xfId="4"/>
    <xf numFmtId="0" fontId="123" fillId="3" borderId="0" xfId="15" applyFont="1" applyFill="1" applyAlignment="1">
      <alignment horizontal="center" vertical="center" wrapText="1"/>
    </xf>
    <xf numFmtId="0" fontId="123" fillId="3" borderId="0" xfId="15" applyFont="1" applyFill="1" applyAlignment="1">
      <alignment horizontal="center" vertical="center"/>
    </xf>
    <xf numFmtId="0" fontId="123" fillId="3" borderId="0" xfId="15" applyFont="1" applyFill="1"/>
    <xf numFmtId="0" fontId="1" fillId="3" borderId="0" xfId="4" applyFill="1"/>
    <xf numFmtId="0" fontId="122" fillId="0" borderId="1" xfId="15" applyFont="1" applyBorder="1" applyAlignment="1">
      <alignment vertical="center" wrapText="1"/>
    </xf>
    <xf numFmtId="0" fontId="123" fillId="0" borderId="4" xfId="15" applyFont="1" applyBorder="1" applyAlignment="1">
      <alignment vertical="center" wrapText="1"/>
    </xf>
    <xf numFmtId="0" fontId="122" fillId="0" borderId="4" xfId="15" applyFont="1" applyBorder="1" applyAlignment="1">
      <alignment vertical="center"/>
    </xf>
    <xf numFmtId="0" fontId="128" fillId="3" borderId="1" xfId="4" applyFont="1" applyFill="1" applyBorder="1" applyAlignment="1">
      <alignment horizontal="center" vertical="center" wrapText="1"/>
    </xf>
    <xf numFmtId="0" fontId="130" fillId="3" borderId="0" xfId="15" applyFont="1" applyFill="1" applyAlignment="1">
      <alignment horizontal="center" vertical="center" wrapText="1"/>
    </xf>
    <xf numFmtId="0" fontId="130" fillId="3" borderId="0" xfId="15" applyFont="1" applyFill="1" applyAlignment="1">
      <alignment horizontal="center" vertical="center"/>
    </xf>
    <xf numFmtId="0" fontId="130" fillId="3" borderId="0" xfId="15" applyFont="1" applyFill="1"/>
    <xf numFmtId="0" fontId="122" fillId="3" borderId="0" xfId="15" applyFont="1" applyFill="1" applyAlignment="1">
      <alignment horizontal="center" vertical="center" wrapText="1"/>
    </xf>
    <xf numFmtId="0" fontId="123" fillId="21" borderId="108" xfId="15" applyFont="1" applyFill="1" applyBorder="1" applyAlignment="1">
      <alignment horizontal="center" vertical="center" wrapText="1"/>
    </xf>
    <xf numFmtId="0" fontId="123" fillId="23" borderId="109" xfId="15" applyFont="1" applyFill="1" applyBorder="1" applyAlignment="1">
      <alignment horizontal="center" vertical="center" wrapText="1"/>
    </xf>
    <xf numFmtId="0" fontId="123" fillId="24" borderId="109" xfId="15" applyFont="1" applyFill="1" applyBorder="1" applyAlignment="1">
      <alignment horizontal="center" vertical="center" wrapText="1"/>
    </xf>
    <xf numFmtId="0" fontId="123" fillId="25" borderId="110" xfId="15" applyFont="1" applyFill="1" applyBorder="1" applyAlignment="1">
      <alignment horizontal="center" vertical="center" wrapText="1"/>
    </xf>
    <xf numFmtId="0" fontId="122" fillId="22" borderId="39" xfId="15" applyFont="1" applyFill="1" applyBorder="1" applyAlignment="1">
      <alignment horizontal="center" vertical="center" wrapText="1"/>
    </xf>
    <xf numFmtId="0" fontId="133" fillId="0" borderId="1" xfId="4" applyFont="1" applyBorder="1" applyAlignment="1">
      <alignment horizontal="justify" vertical="center" wrapText="1"/>
    </xf>
    <xf numFmtId="0" fontId="133" fillId="3" borderId="1" xfId="4" applyFont="1" applyFill="1" applyBorder="1" applyAlignment="1">
      <alignment horizontal="justify" vertical="center" wrapText="1"/>
    </xf>
    <xf numFmtId="0" fontId="133" fillId="0" borderId="3" xfId="4" applyFont="1" applyBorder="1" applyAlignment="1">
      <alignment horizontal="center" vertical="center" wrapText="1"/>
    </xf>
    <xf numFmtId="9" fontId="131" fillId="0" borderId="16" xfId="13" applyFont="1" applyFill="1" applyBorder="1" applyAlignment="1" applyProtection="1">
      <alignment horizontal="center" vertical="center" wrapText="1"/>
      <protection hidden="1"/>
    </xf>
    <xf numFmtId="9" fontId="113" fillId="0" borderId="10" xfId="11" applyNumberFormat="1" applyFont="1" applyBorder="1" applyAlignment="1" applyProtection="1">
      <alignment horizontal="center" vertical="center" wrapText="1"/>
      <protection locked="0"/>
    </xf>
    <xf numFmtId="0" fontId="28" fillId="0" borderId="63" xfId="11" applyFont="1" applyBorder="1" applyAlignment="1" applyProtection="1">
      <alignment horizontal="center" vertical="center" wrapText="1"/>
      <protection locked="0"/>
    </xf>
    <xf numFmtId="0" fontId="133" fillId="0" borderId="1" xfId="4" applyFont="1" applyBorder="1" applyAlignment="1">
      <alignment horizontal="center" vertical="center" wrapText="1"/>
    </xf>
    <xf numFmtId="9" fontId="131" fillId="0" borderId="1" xfId="13" applyFont="1" applyFill="1" applyBorder="1" applyAlignment="1" applyProtection="1">
      <alignment horizontal="center" vertical="center" wrapText="1"/>
      <protection hidden="1"/>
    </xf>
    <xf numFmtId="0" fontId="28" fillId="0" borderId="75" xfId="11" applyBorder="1" applyAlignment="1" applyProtection="1">
      <alignment horizontal="center" vertical="center" wrapText="1"/>
      <protection locked="0"/>
    </xf>
    <xf numFmtId="0" fontId="134" fillId="0" borderId="1" xfId="4" applyFont="1" applyBorder="1" applyAlignment="1">
      <alignment horizontal="left" vertical="center" wrapText="1"/>
    </xf>
    <xf numFmtId="0" fontId="134" fillId="3" borderId="1" xfId="4" applyFont="1" applyFill="1" applyBorder="1" applyAlignment="1">
      <alignment horizontal="justify" vertical="center" wrapText="1"/>
    </xf>
    <xf numFmtId="0" fontId="134" fillId="0" borderId="1" xfId="4" applyFont="1" applyBorder="1" applyAlignment="1">
      <alignment horizontal="justify" vertical="center" wrapText="1"/>
    </xf>
    <xf numFmtId="0" fontId="28" fillId="0" borderId="75" xfId="11" applyFont="1" applyBorder="1" applyAlignment="1" applyProtection="1">
      <alignment horizontal="center" vertical="center" wrapText="1"/>
      <protection locked="0"/>
    </xf>
    <xf numFmtId="0" fontId="133" fillId="0" borderId="2" xfId="4" applyFont="1" applyBorder="1" applyAlignment="1">
      <alignment horizontal="justify" vertical="center" wrapText="1"/>
    </xf>
    <xf numFmtId="0" fontId="134" fillId="3" borderId="2" xfId="4" applyFont="1" applyFill="1" applyBorder="1" applyAlignment="1">
      <alignment horizontal="justify" vertical="center" wrapText="1"/>
    </xf>
    <xf numFmtId="0" fontId="135" fillId="0" borderId="75" xfId="11" applyFont="1" applyBorder="1" applyAlignment="1" applyProtection="1">
      <alignment horizontal="center" vertical="center" wrapText="1"/>
      <protection locked="0"/>
    </xf>
    <xf numFmtId="0" fontId="136" fillId="3" borderId="0" xfId="15" applyFont="1" applyFill="1" applyAlignment="1">
      <alignment horizontal="center" vertical="center" wrapText="1"/>
    </xf>
    <xf numFmtId="0" fontId="128" fillId="0" borderId="39" xfId="15" applyFont="1" applyBorder="1" applyAlignment="1">
      <alignment horizontal="center" vertical="center" wrapText="1"/>
    </xf>
    <xf numFmtId="0" fontId="128" fillId="0" borderId="4" xfId="15" applyFont="1" applyBorder="1" applyAlignment="1">
      <alignment horizontal="center" vertical="center" wrapText="1"/>
    </xf>
    <xf numFmtId="0" fontId="128" fillId="0" borderId="77" xfId="15" applyFont="1" applyBorder="1" applyAlignment="1">
      <alignment vertical="center"/>
    </xf>
    <xf numFmtId="0" fontId="136" fillId="0" borderId="42" xfId="15" applyFont="1" applyBorder="1" applyAlignment="1">
      <alignment horizontal="center" vertical="center"/>
    </xf>
    <xf numFmtId="0" fontId="139" fillId="3" borderId="0" xfId="15" applyFont="1" applyFill="1"/>
    <xf numFmtId="0" fontId="122" fillId="0" borderId="1" xfId="15" applyFont="1" applyBorder="1" applyAlignment="1">
      <alignment vertical="center"/>
    </xf>
    <xf numFmtId="0" fontId="123" fillId="3" borderId="0" xfId="15" applyFont="1" applyFill="1" applyAlignment="1">
      <alignment vertical="center"/>
    </xf>
    <xf numFmtId="0" fontId="140" fillId="3" borderId="0" xfId="15" applyFont="1" applyFill="1"/>
    <xf numFmtId="0" fontId="123" fillId="21" borderId="62" xfId="15" applyFont="1" applyFill="1" applyBorder="1" applyAlignment="1">
      <alignment vertical="center" wrapText="1"/>
    </xf>
    <xf numFmtId="0" fontId="123" fillId="21" borderId="63" xfId="15" applyFont="1" applyFill="1" applyBorder="1" applyAlignment="1">
      <alignment vertical="center" wrapText="1"/>
    </xf>
    <xf numFmtId="0" fontId="123" fillId="23" borderId="4" xfId="15" applyFont="1" applyFill="1" applyBorder="1" applyAlignment="1">
      <alignment vertical="center" wrapText="1"/>
    </xf>
    <xf numFmtId="0" fontId="123" fillId="23" borderId="75" xfId="15" applyFont="1" applyFill="1" applyBorder="1" applyAlignment="1">
      <alignment vertical="center" wrapText="1"/>
    </xf>
    <xf numFmtId="0" fontId="123" fillId="24" borderId="4" xfId="15" applyFont="1" applyFill="1" applyBorder="1" applyAlignment="1">
      <alignment vertical="center" wrapText="1"/>
    </xf>
    <xf numFmtId="0" fontId="123" fillId="24" borderId="75" xfId="15" applyFont="1" applyFill="1" applyBorder="1" applyAlignment="1">
      <alignment vertical="center" wrapText="1"/>
    </xf>
    <xf numFmtId="0" fontId="141" fillId="22" borderId="40" xfId="4" applyFont="1" applyFill="1" applyBorder="1" applyAlignment="1">
      <alignment horizontal="center" vertical="center" wrapText="1"/>
    </xf>
    <xf numFmtId="0" fontId="122" fillId="22" borderId="42" xfId="4" applyFont="1" applyFill="1" applyBorder="1" applyAlignment="1">
      <alignment horizontal="center" vertical="center" wrapText="1"/>
    </xf>
    <xf numFmtId="1" fontId="133" fillId="3" borderId="72" xfId="15" applyNumberFormat="1" applyFont="1" applyFill="1" applyBorder="1" applyAlignment="1">
      <alignment horizontal="center" vertical="center"/>
    </xf>
    <xf numFmtId="1" fontId="133" fillId="3" borderId="6" xfId="15" applyNumberFormat="1" applyFont="1" applyFill="1" applyBorder="1" applyAlignment="1">
      <alignment horizontal="center" vertical="center"/>
    </xf>
    <xf numFmtId="1" fontId="133" fillId="3" borderId="1" xfId="15" applyNumberFormat="1" applyFont="1" applyFill="1" applyBorder="1" applyAlignment="1">
      <alignment horizontal="center" vertical="center"/>
    </xf>
    <xf numFmtId="0" fontId="133" fillId="3" borderId="1" xfId="15" applyFont="1" applyFill="1" applyBorder="1" applyAlignment="1">
      <alignment horizontal="center" vertical="center"/>
    </xf>
    <xf numFmtId="0" fontId="134" fillId="0" borderId="14" xfId="4" applyFont="1" applyBorder="1" applyAlignment="1">
      <alignment horizontal="center" vertical="center" wrapText="1"/>
    </xf>
    <xf numFmtId="0" fontId="123" fillId="0" borderId="1" xfId="15" applyFont="1" applyBorder="1" applyAlignment="1">
      <alignment horizontal="center" vertical="center" wrapText="1"/>
    </xf>
    <xf numFmtId="0" fontId="123" fillId="0" borderId="1" xfId="15" quotePrefix="1" applyFont="1" applyBorder="1" applyAlignment="1">
      <alignment horizontal="justify" vertical="center" wrapText="1"/>
    </xf>
    <xf numFmtId="0" fontId="130" fillId="0" borderId="1" xfId="4" applyFont="1" applyBorder="1" applyAlignment="1">
      <alignment horizontal="center" vertical="center" wrapText="1"/>
    </xf>
    <xf numFmtId="0" fontId="142" fillId="0" borderId="1" xfId="4" applyFont="1" applyBorder="1" applyAlignment="1">
      <alignment horizontal="center" vertical="center" wrapText="1"/>
    </xf>
    <xf numFmtId="9" fontId="123" fillId="0" borderId="1" xfId="4" applyNumberFormat="1" applyFont="1" applyBorder="1" applyAlignment="1">
      <alignment horizontal="center" vertical="center" wrapText="1"/>
    </xf>
    <xf numFmtId="0" fontId="123" fillId="0" borderId="1" xfId="4" applyFont="1" applyBorder="1" applyAlignment="1">
      <alignment horizontal="center" vertical="center" wrapText="1"/>
    </xf>
    <xf numFmtId="9" fontId="123" fillId="34" borderId="1" xfId="16" applyFont="1" applyFill="1" applyBorder="1" applyAlignment="1">
      <alignment horizontal="center" vertical="center"/>
    </xf>
    <xf numFmtId="0" fontId="136" fillId="34" borderId="26" xfId="15" applyFont="1" applyFill="1" applyBorder="1" applyAlignment="1">
      <alignment horizontal="center" vertical="center" wrapText="1"/>
    </xf>
    <xf numFmtId="0" fontId="134" fillId="0" borderId="14" xfId="4" applyFont="1" applyBorder="1" applyAlignment="1">
      <alignment horizontal="center" vertical="center"/>
    </xf>
    <xf numFmtId="1" fontId="123" fillId="0" borderId="1" xfId="4" applyNumberFormat="1" applyFont="1" applyBorder="1" applyAlignment="1">
      <alignment horizontal="center" vertical="center" wrapText="1"/>
    </xf>
    <xf numFmtId="0" fontId="130" fillId="0" borderId="1" xfId="4" quotePrefix="1" applyFont="1" applyBorder="1" applyAlignment="1">
      <alignment horizontal="left" vertical="center" wrapText="1"/>
    </xf>
    <xf numFmtId="1" fontId="143" fillId="3" borderId="1" xfId="15" applyNumberFormat="1" applyFont="1" applyFill="1" applyBorder="1" applyAlignment="1">
      <alignment horizontal="center" vertical="center"/>
    </xf>
    <xf numFmtId="0" fontId="123" fillId="0" borderId="1" xfId="4" quotePrefix="1" applyFont="1" applyBorder="1" applyAlignment="1">
      <alignment horizontal="left" vertical="center" wrapText="1"/>
    </xf>
    <xf numFmtId="0" fontId="133" fillId="0" borderId="14" xfId="4" applyFont="1" applyBorder="1" applyAlignment="1">
      <alignment horizontal="center" vertical="center" wrapText="1"/>
    </xf>
    <xf numFmtId="0" fontId="136" fillId="0" borderId="1" xfId="15" applyFont="1" applyBorder="1" applyAlignment="1">
      <alignment horizontal="center" vertical="center" wrapText="1"/>
    </xf>
    <xf numFmtId="1" fontId="133" fillId="0" borderId="1" xfId="15" applyNumberFormat="1" applyFont="1" applyBorder="1" applyAlignment="1">
      <alignment horizontal="center" vertical="center"/>
    </xf>
    <xf numFmtId="0" fontId="123" fillId="0" borderId="1" xfId="4" quotePrefix="1" applyFont="1" applyBorder="1" applyAlignment="1">
      <alignment horizontal="justify" vertical="center" wrapText="1"/>
    </xf>
    <xf numFmtId="9" fontId="122" fillId="9" borderId="44" xfId="4" applyNumberFormat="1" applyFont="1" applyFill="1" applyBorder="1" applyAlignment="1">
      <alignment horizontal="center" vertical="center" wrapText="1"/>
    </xf>
    <xf numFmtId="0" fontId="139" fillId="3" borderId="0" xfId="15" applyFont="1" applyFill="1" applyAlignment="1">
      <alignment horizontal="center" vertical="center"/>
    </xf>
    <xf numFmtId="9" fontId="122" fillId="34" borderId="60" xfId="16" applyFont="1" applyFill="1" applyBorder="1" applyAlignment="1">
      <alignment horizontal="center" vertical="center"/>
    </xf>
    <xf numFmtId="9" fontId="122" fillId="34" borderId="55" xfId="16" applyFont="1" applyFill="1" applyBorder="1" applyAlignment="1">
      <alignment horizontal="center" vertical="center" wrapText="1"/>
    </xf>
    <xf numFmtId="0" fontId="122" fillId="9" borderId="42" xfId="4" applyFont="1" applyFill="1" applyBorder="1" applyAlignment="1">
      <alignment horizontal="center" vertical="center" wrapText="1"/>
    </xf>
    <xf numFmtId="172" fontId="123" fillId="3" borderId="0" xfId="16" applyNumberFormat="1" applyFont="1" applyFill="1" applyBorder="1" applyAlignment="1">
      <alignment horizontal="center" vertical="center"/>
    </xf>
    <xf numFmtId="9" fontId="122" fillId="22" borderId="83" xfId="16" applyFont="1" applyFill="1" applyBorder="1" applyAlignment="1">
      <alignment horizontal="center" vertical="center"/>
    </xf>
    <xf numFmtId="0" fontId="122" fillId="22" borderId="85" xfId="15" applyFont="1" applyFill="1" applyBorder="1" applyAlignment="1">
      <alignment horizontal="center" vertical="center" wrapText="1"/>
    </xf>
    <xf numFmtId="9" fontId="136" fillId="3" borderId="0" xfId="15" applyNumberFormat="1" applyFont="1" applyFill="1"/>
    <xf numFmtId="0" fontId="128" fillId="0" borderId="1" xfId="15" applyFont="1" applyBorder="1" applyAlignment="1">
      <alignment horizontal="center" vertical="center" wrapText="1"/>
    </xf>
    <xf numFmtId="0" fontId="130" fillId="3" borderId="0" xfId="15" applyFont="1" applyFill="1" applyAlignment="1">
      <alignment vertical="center" wrapText="1"/>
    </xf>
    <xf numFmtId="0" fontId="55" fillId="3" borderId="8" xfId="15" applyFont="1" applyFill="1" applyBorder="1" applyAlignment="1">
      <alignment vertical="center" wrapText="1"/>
    </xf>
    <xf numFmtId="0" fontId="130" fillId="3" borderId="8" xfId="15" applyFont="1" applyFill="1" applyBorder="1" applyAlignment="1">
      <alignment vertical="center" wrapText="1"/>
    </xf>
    <xf numFmtId="0" fontId="130" fillId="3" borderId="9" xfId="15" applyFont="1" applyFill="1" applyBorder="1" applyAlignment="1">
      <alignment vertical="center" wrapText="1"/>
    </xf>
    <xf numFmtId="0" fontId="55" fillId="3" borderId="0" xfId="15" applyFont="1" applyFill="1" applyAlignment="1">
      <alignment vertical="center" wrapText="1"/>
    </xf>
    <xf numFmtId="0" fontId="130" fillId="3" borderId="54" xfId="15" applyFont="1" applyFill="1" applyBorder="1" applyAlignment="1">
      <alignment vertical="center" wrapText="1"/>
    </xf>
    <xf numFmtId="0" fontId="148" fillId="3" borderId="12" xfId="4" applyFont="1" applyFill="1" applyBorder="1"/>
    <xf numFmtId="0" fontId="94" fillId="3" borderId="15" xfId="4" applyFont="1" applyFill="1" applyBorder="1"/>
    <xf numFmtId="0" fontId="55" fillId="3" borderId="15" xfId="15" applyFont="1" applyFill="1" applyBorder="1" applyAlignment="1">
      <alignment vertical="center" wrapText="1"/>
    </xf>
    <xf numFmtId="0" fontId="130" fillId="3" borderId="15" xfId="15" applyFont="1" applyFill="1" applyBorder="1" applyAlignment="1">
      <alignment vertical="center" wrapText="1"/>
    </xf>
    <xf numFmtId="0" fontId="130" fillId="3" borderId="13" xfId="15" applyFont="1" applyFill="1" applyBorder="1" applyAlignment="1">
      <alignment vertical="center" wrapText="1"/>
    </xf>
    <xf numFmtId="0" fontId="17" fillId="0" borderId="89" xfId="0" applyFont="1" applyFill="1" applyBorder="1" applyAlignment="1">
      <alignment horizontal="center" vertical="center" wrapText="1"/>
    </xf>
    <xf numFmtId="173" fontId="86" fillId="0" borderId="89" xfId="0" applyNumberFormat="1" applyFont="1" applyFill="1" applyBorder="1" applyAlignment="1">
      <alignment horizontal="center" vertical="center" shrinkToFit="1"/>
    </xf>
    <xf numFmtId="10" fontId="86" fillId="0" borderId="89" xfId="0" applyNumberFormat="1" applyFont="1" applyFill="1" applyBorder="1" applyAlignment="1">
      <alignment horizontal="center" vertical="center" shrinkToFit="1"/>
    </xf>
    <xf numFmtId="0" fontId="17" fillId="0" borderId="90" xfId="0" applyFont="1" applyFill="1" applyBorder="1" applyAlignment="1">
      <alignment horizontal="left" vertical="center" wrapText="1" indent="1"/>
    </xf>
    <xf numFmtId="0" fontId="12" fillId="0" borderId="4" xfId="0" applyFont="1" applyFill="1" applyBorder="1" applyAlignment="1">
      <alignment horizontal="left" vertical="center" wrapText="1"/>
    </xf>
    <xf numFmtId="15" fontId="12" fillId="0" borderId="1" xfId="0" applyNumberFormat="1" applyFont="1" applyFill="1" applyBorder="1" applyAlignment="1">
      <alignment horizontal="center" vertical="center" wrapText="1"/>
    </xf>
    <xf numFmtId="14" fontId="12" fillId="0" borderId="1" xfId="0" applyNumberFormat="1" applyFont="1" applyFill="1" applyBorder="1" applyAlignment="1">
      <alignment horizontal="center" vertical="center" wrapText="1"/>
    </xf>
    <xf numFmtId="0" fontId="12" fillId="0" borderId="1"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9" fillId="10" borderId="11" xfId="0" applyFont="1" applyFill="1" applyBorder="1" applyAlignment="1">
      <alignment horizontal="center" vertical="center"/>
    </xf>
    <xf numFmtId="0" fontId="3" fillId="3" borderId="0" xfId="0" applyFont="1" applyFill="1" applyAlignment="1">
      <alignment horizontal="center" vertical="center" wrapText="1"/>
    </xf>
    <xf numFmtId="0" fontId="81" fillId="32" borderId="0" xfId="0" applyFont="1" applyFill="1"/>
    <xf numFmtId="0" fontId="82" fillId="32" borderId="0" xfId="0" applyFont="1" applyFill="1" applyAlignment="1">
      <alignment horizontal="left" vertical="center" wrapText="1"/>
    </xf>
    <xf numFmtId="0" fontId="9" fillId="5" borderId="20" xfId="0" applyFont="1" applyFill="1" applyBorder="1" applyAlignment="1">
      <alignment horizontal="center" vertical="center" wrapText="1"/>
    </xf>
    <xf numFmtId="0" fontId="21" fillId="5" borderId="20" xfId="0" applyFont="1" applyFill="1" applyBorder="1" applyAlignment="1">
      <alignment horizontal="center" vertical="center" wrapText="1"/>
    </xf>
    <xf numFmtId="0" fontId="83" fillId="32" borderId="0" xfId="0" applyFont="1" applyFill="1" applyAlignment="1">
      <alignment horizontal="center" vertical="center" wrapText="1"/>
    </xf>
    <xf numFmtId="0" fontId="11" fillId="2" borderId="18" xfId="0" applyFont="1" applyFill="1" applyBorder="1" applyAlignment="1">
      <alignment horizontal="center" vertical="center" wrapText="1"/>
    </xf>
    <xf numFmtId="0" fontId="10" fillId="9" borderId="17" xfId="0" applyFont="1" applyFill="1" applyBorder="1" applyAlignment="1">
      <alignment horizontal="center" vertical="center" wrapText="1"/>
    </xf>
    <xf numFmtId="0" fontId="0" fillId="0" borderId="1" xfId="0" applyBorder="1" applyAlignment="1">
      <alignment horizontal="center" vertical="center" wrapText="1"/>
    </xf>
    <xf numFmtId="0" fontId="0" fillId="14" borderId="2" xfId="0" applyFill="1"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justify" vertical="center" wrapText="1"/>
    </xf>
    <xf numFmtId="0" fontId="0" fillId="13" borderId="2" xfId="0" applyFill="1" applyBorder="1" applyAlignment="1">
      <alignment horizontal="center" vertical="center" wrapText="1"/>
    </xf>
    <xf numFmtId="169" fontId="0" fillId="0" borderId="3" xfId="0" applyNumberFormat="1" applyBorder="1" applyAlignment="1">
      <alignment horizontal="center" vertical="center" wrapText="1"/>
    </xf>
    <xf numFmtId="0" fontId="0" fillId="3" borderId="2" xfId="0" applyFill="1" applyBorder="1" applyAlignment="1">
      <alignment horizontal="center" vertical="center" wrapText="1"/>
    </xf>
    <xf numFmtId="0" fontId="0" fillId="0" borderId="1" xfId="0" applyBorder="1" applyAlignment="1">
      <alignment horizontal="justify" vertical="center" wrapText="1"/>
    </xf>
    <xf numFmtId="169" fontId="0" fillId="0" borderId="1" xfId="0" applyNumberFormat="1" applyBorder="1" applyAlignment="1">
      <alignment horizontal="justify" vertical="center" wrapText="1"/>
    </xf>
    <xf numFmtId="0" fontId="0" fillId="14" borderId="1" xfId="0" applyFill="1" applyBorder="1" applyAlignment="1">
      <alignment horizontal="center" vertical="center" wrapText="1"/>
    </xf>
    <xf numFmtId="0" fontId="0" fillId="12" borderId="1" xfId="0" applyFill="1" applyBorder="1" applyAlignment="1">
      <alignment horizontal="center" vertical="center" wrapText="1"/>
    </xf>
    <xf numFmtId="0" fontId="17" fillId="0" borderId="0" xfId="0" applyFont="1" applyFill="1" applyBorder="1" applyAlignment="1">
      <alignment horizontal="center" vertical="top"/>
    </xf>
    <xf numFmtId="0" fontId="17" fillId="0" borderId="0" xfId="0" applyFont="1" applyFill="1" applyBorder="1" applyAlignment="1">
      <alignment horizontal="left" vertical="top"/>
    </xf>
    <xf numFmtId="0" fontId="32" fillId="0" borderId="0" xfId="0" applyFont="1" applyAlignment="1">
      <alignment vertical="center" wrapText="1"/>
    </xf>
    <xf numFmtId="0" fontId="17" fillId="3" borderId="1" xfId="0" applyFont="1" applyFill="1" applyBorder="1" applyAlignment="1">
      <alignment horizontal="center" vertical="center" wrapText="1"/>
    </xf>
    <xf numFmtId="0" fontId="17" fillId="3" borderId="1" xfId="0" applyFont="1" applyFill="1" applyBorder="1" applyAlignment="1">
      <alignment horizontal="left" vertical="center" wrapText="1"/>
    </xf>
    <xf numFmtId="0" fontId="17" fillId="0" borderId="0" xfId="0" applyFont="1" applyAlignment="1">
      <alignment horizontal="left" vertical="center" wrapText="1"/>
    </xf>
    <xf numFmtId="14" fontId="17" fillId="0" borderId="0" xfId="0" applyNumberFormat="1" applyFont="1" applyAlignment="1">
      <alignment horizontal="center" vertical="center" wrapText="1"/>
    </xf>
    <xf numFmtId="0" fontId="17" fillId="0" borderId="0" xfId="0" applyFont="1" applyFill="1" applyAlignment="1">
      <alignment horizontal="left" vertical="center" wrapText="1"/>
    </xf>
    <xf numFmtId="14" fontId="17" fillId="0" borderId="0" xfId="0" applyNumberFormat="1" applyFont="1" applyFill="1" applyAlignment="1">
      <alignment horizontal="center" vertical="center" wrapText="1"/>
    </xf>
    <xf numFmtId="0" fontId="32" fillId="2" borderId="1" xfId="0" applyFont="1" applyFill="1" applyBorder="1" applyAlignment="1">
      <alignment horizontal="center" vertical="center" wrapText="1"/>
    </xf>
    <xf numFmtId="0" fontId="17" fillId="0" borderId="1" xfId="0" applyFont="1" applyBorder="1" applyAlignment="1" applyProtection="1">
      <alignment horizontal="justify" vertical="top" wrapText="1"/>
      <protection locked="0"/>
    </xf>
    <xf numFmtId="0" fontId="17" fillId="0" borderId="1" xfId="0" applyFont="1" applyFill="1" applyBorder="1" applyAlignment="1" applyProtection="1">
      <alignment horizontal="justify" vertical="top" wrapText="1"/>
      <protection locked="0"/>
    </xf>
    <xf numFmtId="15" fontId="32" fillId="26" borderId="1" xfId="0" applyNumberFormat="1" applyFont="1" applyFill="1" applyBorder="1" applyAlignment="1" applyProtection="1">
      <alignment horizontal="center" vertical="center" wrapText="1"/>
      <protection hidden="1"/>
    </xf>
    <xf numFmtId="0" fontId="32" fillId="0" borderId="0" xfId="0" applyFont="1" applyAlignment="1">
      <alignment horizontal="center" vertical="center" wrapText="1"/>
    </xf>
    <xf numFmtId="0" fontId="17" fillId="0" borderId="1" xfId="0" applyFont="1" applyBorder="1" applyAlignment="1" applyProtection="1">
      <alignment horizontal="center" vertical="top" wrapText="1"/>
      <protection locked="0"/>
    </xf>
    <xf numFmtId="15" fontId="32" fillId="0" borderId="1" xfId="0" applyNumberFormat="1" applyFont="1" applyFill="1" applyBorder="1" applyAlignment="1" applyProtection="1">
      <alignment horizontal="center" vertical="center" wrapText="1"/>
      <protection hidden="1"/>
    </xf>
    <xf numFmtId="0" fontId="10" fillId="3" borderId="2"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3" borderId="1" xfId="0" applyFont="1" applyFill="1" applyBorder="1" applyAlignment="1">
      <alignment horizontal="left" wrapText="1"/>
    </xf>
    <xf numFmtId="14" fontId="20" fillId="3" borderId="37" xfId="0" applyNumberFormat="1" applyFont="1" applyFill="1" applyBorder="1" applyAlignment="1">
      <alignment horizontal="center" vertical="center"/>
    </xf>
    <xf numFmtId="14" fontId="20" fillId="3" borderId="38" xfId="0" applyNumberFormat="1" applyFont="1" applyFill="1" applyBorder="1" applyAlignment="1">
      <alignment horizontal="center" vertical="center" wrapText="1"/>
    </xf>
    <xf numFmtId="0" fontId="20" fillId="3" borderId="37" xfId="0" applyFont="1" applyFill="1" applyBorder="1" applyAlignment="1">
      <alignment vertical="center" wrapText="1"/>
    </xf>
    <xf numFmtId="0" fontId="20" fillId="3" borderId="37" xfId="0" applyFont="1" applyFill="1" applyBorder="1" applyAlignment="1">
      <alignment horizontal="left" vertical="center" wrapText="1"/>
    </xf>
    <xf numFmtId="0" fontId="20" fillId="3" borderId="37" xfId="0" applyFont="1" applyFill="1" applyBorder="1" applyAlignment="1">
      <alignment horizontal="center" vertical="center"/>
    </xf>
    <xf numFmtId="14" fontId="20" fillId="3" borderId="37" xfId="0" applyNumberFormat="1" applyFont="1" applyFill="1" applyBorder="1" applyAlignment="1">
      <alignment horizontal="center" vertical="center" wrapText="1"/>
    </xf>
    <xf numFmtId="0" fontId="39" fillId="7" borderId="0" xfId="0" applyFont="1" applyFill="1" applyAlignment="1">
      <alignment horizontal="left" vertical="top" wrapText="1"/>
    </xf>
    <xf numFmtId="14" fontId="9" fillId="5" borderId="20" xfId="0" applyNumberFormat="1" applyFont="1" applyFill="1" applyBorder="1" applyAlignment="1">
      <alignment horizontal="center" vertical="center" wrapText="1"/>
    </xf>
    <xf numFmtId="14" fontId="9" fillId="5" borderId="96" xfId="0" applyNumberFormat="1" applyFont="1" applyFill="1" applyBorder="1" applyAlignment="1">
      <alignment horizontal="center" vertical="center" wrapText="1"/>
    </xf>
    <xf numFmtId="0" fontId="20" fillId="5" borderId="20" xfId="0" applyFont="1" applyFill="1" applyBorder="1" applyAlignment="1">
      <alignment vertical="center" wrapText="1"/>
    </xf>
    <xf numFmtId="0" fontId="9" fillId="5" borderId="20" xfId="0" applyFont="1" applyFill="1" applyBorder="1" applyAlignment="1">
      <alignment vertical="center" wrapText="1"/>
    </xf>
    <xf numFmtId="0" fontId="9" fillId="3" borderId="20" xfId="0" applyFont="1" applyFill="1" applyBorder="1" applyAlignment="1">
      <alignment horizontal="center" vertical="center" wrapText="1"/>
    </xf>
    <xf numFmtId="0" fontId="9" fillId="3" borderId="96" xfId="0" applyFont="1" applyFill="1" applyBorder="1" applyAlignment="1">
      <alignment horizontal="center" vertical="center" wrapText="1"/>
    </xf>
    <xf numFmtId="0" fontId="160" fillId="3" borderId="0" xfId="0" applyFont="1" applyFill="1"/>
    <xf numFmtId="0" fontId="160" fillId="0" borderId="0" xfId="0" applyFont="1" applyAlignment="1">
      <alignment horizontal="left" vertical="center" wrapText="1"/>
    </xf>
    <xf numFmtId="0" fontId="161" fillId="3" borderId="0" xfId="0" applyFont="1" applyFill="1" applyAlignment="1">
      <alignment vertical="center" wrapText="1"/>
    </xf>
    <xf numFmtId="0" fontId="160" fillId="3" borderId="0" xfId="0" applyFont="1" applyFill="1" applyAlignment="1">
      <alignment horizontal="left" vertical="center" wrapText="1"/>
    </xf>
    <xf numFmtId="0" fontId="163" fillId="3" borderId="0" xfId="0" applyFont="1" applyFill="1" applyAlignment="1">
      <alignment vertical="center" wrapText="1"/>
    </xf>
    <xf numFmtId="0" fontId="165" fillId="2" borderId="2" xfId="0" applyFont="1" applyFill="1" applyBorder="1" applyAlignment="1">
      <alignment horizontal="center" vertical="center" wrapText="1"/>
    </xf>
    <xf numFmtId="0" fontId="166" fillId="0" borderId="11" xfId="0" applyFont="1" applyBorder="1" applyAlignment="1">
      <alignment horizontal="center" vertical="center"/>
    </xf>
    <xf numFmtId="0" fontId="160" fillId="3" borderId="11" xfId="0" applyFont="1" applyFill="1" applyBorder="1" applyAlignment="1">
      <alignment horizontal="left" vertical="center" wrapText="1"/>
    </xf>
    <xf numFmtId="0" fontId="160" fillId="3" borderId="11" xfId="0" applyFont="1" applyFill="1" applyBorder="1" applyAlignment="1">
      <alignment horizontal="center" vertical="center" wrapText="1"/>
    </xf>
    <xf numFmtId="14" fontId="160" fillId="3" borderId="11" xfId="0" applyNumberFormat="1" applyFont="1" applyFill="1" applyBorder="1" applyAlignment="1">
      <alignment horizontal="center" vertical="center" wrapText="1"/>
    </xf>
    <xf numFmtId="0" fontId="166" fillId="3" borderId="11" xfId="0" applyFont="1" applyFill="1" applyBorder="1" applyAlignment="1">
      <alignment horizontal="center" vertical="center" wrapText="1"/>
    </xf>
    <xf numFmtId="0" fontId="167" fillId="3" borderId="11" xfId="0" applyFont="1" applyFill="1" applyBorder="1" applyAlignment="1">
      <alignment horizontal="center" vertical="center" wrapText="1"/>
    </xf>
    <xf numFmtId="0" fontId="168" fillId="3" borderId="11" xfId="0" applyFont="1" applyFill="1" applyBorder="1" applyAlignment="1">
      <alignment horizontal="left" vertical="center" wrapText="1"/>
    </xf>
    <xf numFmtId="0" fontId="168" fillId="3" borderId="11" xfId="0" applyFont="1" applyFill="1" applyBorder="1" applyAlignment="1">
      <alignment horizontal="center" vertical="center" wrapText="1"/>
    </xf>
    <xf numFmtId="0" fontId="166" fillId="3" borderId="11" xfId="0" applyFont="1" applyFill="1" applyBorder="1" applyAlignment="1">
      <alignment horizontal="center" vertical="center"/>
    </xf>
    <xf numFmtId="0" fontId="169" fillId="3" borderId="11" xfId="0" applyFont="1" applyFill="1" applyBorder="1" applyAlignment="1">
      <alignment horizontal="left" vertical="center" wrapText="1"/>
    </xf>
    <xf numFmtId="0" fontId="169" fillId="3" borderId="11" xfId="0" applyFont="1" applyFill="1" applyBorder="1" applyAlignment="1">
      <alignment horizontal="center" vertical="center" wrapText="1"/>
    </xf>
    <xf numFmtId="14" fontId="168" fillId="3" borderId="11" xfId="0" applyNumberFormat="1" applyFont="1" applyFill="1" applyBorder="1" applyAlignment="1">
      <alignment horizontal="center" vertical="center" wrapText="1"/>
    </xf>
    <xf numFmtId="0" fontId="160" fillId="9" borderId="11" xfId="0" applyFont="1" applyFill="1" applyBorder="1" applyAlignment="1">
      <alignment horizontal="center" vertical="center" wrapText="1"/>
    </xf>
    <xf numFmtId="0" fontId="160" fillId="0" borderId="0" xfId="0" applyFont="1"/>
    <xf numFmtId="14" fontId="6" fillId="3" borderId="0" xfId="0" applyNumberFormat="1" applyFont="1" applyFill="1" applyAlignment="1">
      <alignment horizontal="justify" vertical="center" wrapText="1"/>
    </xf>
    <xf numFmtId="0" fontId="0" fillId="3" borderId="1" xfId="0" applyFill="1" applyBorder="1" applyAlignment="1">
      <alignment horizontal="justify" vertical="center" wrapText="1"/>
    </xf>
    <xf numFmtId="0" fontId="0" fillId="3" borderId="1" xfId="0" applyFill="1" applyBorder="1" applyAlignment="1">
      <alignment horizontal="center" vertical="center" wrapText="1"/>
    </xf>
    <xf numFmtId="0" fontId="0" fillId="3" borderId="2" xfId="0" applyFill="1" applyBorder="1" applyAlignment="1">
      <alignment horizontal="justify" vertical="center" wrapText="1"/>
    </xf>
    <xf numFmtId="0" fontId="0" fillId="3" borderId="1" xfId="0" applyFill="1" applyBorder="1" applyAlignment="1">
      <alignment vertical="center" wrapText="1"/>
    </xf>
    <xf numFmtId="0" fontId="20" fillId="5" borderId="0" xfId="0" applyFont="1" applyFill="1" applyAlignment="1">
      <alignment horizontal="center" vertical="center" wrapText="1"/>
    </xf>
    <xf numFmtId="0" fontId="86" fillId="3" borderId="1" xfId="0" applyFont="1" applyFill="1" applyBorder="1" applyAlignment="1">
      <alignment horizontal="left" vertical="center" wrapText="1"/>
    </xf>
    <xf numFmtId="0" fontId="86" fillId="3" borderId="1" xfId="0" applyFont="1" applyFill="1" applyBorder="1" applyAlignment="1">
      <alignment horizontal="center" vertical="center" wrapText="1"/>
    </xf>
    <xf numFmtId="0" fontId="17" fillId="3" borderId="1" xfId="0" applyFont="1" applyFill="1" applyBorder="1" applyAlignment="1">
      <alignment vertical="center" wrapText="1"/>
    </xf>
    <xf numFmtId="0" fontId="10" fillId="3" borderId="1" xfId="0" applyFont="1" applyFill="1" applyBorder="1" applyAlignment="1">
      <alignment horizontal="center" vertical="center" wrapText="1"/>
    </xf>
    <xf numFmtId="166" fontId="10" fillId="3" borderId="0" xfId="0" applyNumberFormat="1" applyFont="1" applyFill="1" applyBorder="1" applyAlignment="1">
      <alignment horizontal="center" vertical="center" wrapText="1"/>
    </xf>
    <xf numFmtId="0" fontId="12" fillId="3" borderId="17" xfId="0" applyFont="1" applyFill="1" applyBorder="1" applyAlignment="1">
      <alignment vertical="center" wrapText="1"/>
    </xf>
    <xf numFmtId="0" fontId="12" fillId="3" borderId="17" xfId="0" applyFont="1" applyFill="1" applyBorder="1" applyAlignment="1">
      <alignment horizontal="left" vertical="top" wrapText="1"/>
    </xf>
    <xf numFmtId="0" fontId="17" fillId="3" borderId="120" xfId="0" applyFont="1" applyFill="1" applyBorder="1" applyAlignment="1" applyProtection="1">
      <alignment vertical="center" wrapText="1"/>
      <protection hidden="1"/>
    </xf>
    <xf numFmtId="0" fontId="173" fillId="3" borderId="17" xfId="0" applyFont="1" applyFill="1" applyBorder="1" applyAlignment="1">
      <alignment vertical="center" wrapText="1"/>
    </xf>
    <xf numFmtId="0" fontId="2" fillId="3" borderId="1" xfId="0" applyFont="1" applyFill="1" applyBorder="1" applyAlignment="1">
      <alignment horizontal="center" vertical="center" wrapText="1"/>
    </xf>
    <xf numFmtId="0" fontId="82" fillId="0" borderId="1" xfId="0" applyFont="1" applyBorder="1" applyAlignment="1">
      <alignment vertical="center" wrapText="1"/>
    </xf>
    <xf numFmtId="0" fontId="82" fillId="3" borderId="89" xfId="0" applyFont="1" applyFill="1" applyBorder="1" applyAlignment="1">
      <alignment horizontal="center" vertical="center" wrapText="1"/>
    </xf>
    <xf numFmtId="0" fontId="2" fillId="3" borderId="1" xfId="0" applyFont="1" applyFill="1" applyBorder="1" applyAlignment="1">
      <alignment horizontal="center" vertical="center"/>
    </xf>
    <xf numFmtId="0" fontId="82" fillId="3" borderId="1" xfId="0" applyFont="1" applyFill="1" applyBorder="1" applyAlignment="1">
      <alignment vertical="center" wrapText="1"/>
    </xf>
    <xf numFmtId="0" fontId="2" fillId="0" borderId="1" xfId="0" applyFont="1" applyBorder="1" applyAlignment="1">
      <alignment horizontal="center"/>
    </xf>
    <xf numFmtId="0" fontId="64" fillId="0" borderId="1" xfId="0" applyFont="1" applyBorder="1" applyAlignment="1">
      <alignment horizontal="center" vertical="center"/>
    </xf>
    <xf numFmtId="0" fontId="82" fillId="0" borderId="1" xfId="0" applyFont="1" applyBorder="1" applyAlignment="1">
      <alignment horizontal="center" vertical="center" wrapText="1"/>
    </xf>
    <xf numFmtId="0" fontId="2" fillId="0" borderId="1" xfId="0" applyFont="1" applyBorder="1" applyAlignment="1">
      <alignment horizontal="center" vertical="center" wrapText="1"/>
    </xf>
    <xf numFmtId="0" fontId="64" fillId="0" borderId="1" xfId="0" applyFont="1" applyBorder="1" applyAlignment="1">
      <alignment horizontal="center"/>
    </xf>
    <xf numFmtId="0" fontId="2" fillId="0" borderId="0" xfId="0" applyFont="1" applyAlignment="1">
      <alignment wrapText="1"/>
    </xf>
    <xf numFmtId="0" fontId="2" fillId="0" borderId="4" xfId="0" applyFont="1" applyBorder="1" applyAlignment="1">
      <alignment horizontal="center"/>
    </xf>
    <xf numFmtId="0" fontId="82" fillId="0" borderId="3" xfId="0" applyFont="1" applyBorder="1" applyAlignment="1">
      <alignment vertical="center" wrapText="1"/>
    </xf>
    <xf numFmtId="0" fontId="82" fillId="3" borderId="1" xfId="0" applyFont="1" applyFill="1" applyBorder="1" applyAlignment="1">
      <alignment horizontal="left" vertical="center" wrapText="1"/>
    </xf>
    <xf numFmtId="0" fontId="69" fillId="0" borderId="1" xfId="0" applyFont="1" applyBorder="1" applyAlignment="1">
      <alignment horizontal="justify" vertical="center" wrapText="1"/>
    </xf>
    <xf numFmtId="0" fontId="0" fillId="0" borderId="1" xfId="0" applyFill="1" applyBorder="1" applyAlignment="1">
      <alignment horizontal="justify" vertical="center" wrapText="1"/>
    </xf>
    <xf numFmtId="0" fontId="36" fillId="0" borderId="27" xfId="0" applyFont="1" applyBorder="1" applyAlignment="1">
      <alignment horizontal="center" vertical="center" wrapText="1"/>
    </xf>
    <xf numFmtId="0" fontId="36" fillId="0" borderId="28" xfId="0" applyFont="1" applyBorder="1" applyAlignment="1">
      <alignment horizontal="center" vertical="center" wrapText="1"/>
    </xf>
    <xf numFmtId="0" fontId="36" fillId="0" borderId="29" xfId="0" applyFont="1" applyBorder="1" applyAlignment="1">
      <alignment horizontal="center" vertical="center" wrapText="1"/>
    </xf>
    <xf numFmtId="0" fontId="36" fillId="0" borderId="35" xfId="0" applyFont="1" applyBorder="1" applyAlignment="1">
      <alignment horizontal="center" vertical="center" wrapText="1"/>
    </xf>
    <xf numFmtId="0" fontId="36" fillId="0" borderId="3" xfId="0" applyFont="1" applyBorder="1" applyAlignment="1">
      <alignment horizontal="center" vertical="center" wrapText="1"/>
    </xf>
    <xf numFmtId="0" fontId="36" fillId="0" borderId="36" xfId="0" applyFont="1" applyBorder="1" applyAlignment="1">
      <alignment horizontal="center" vertical="center" wrapText="1"/>
    </xf>
    <xf numFmtId="0" fontId="36" fillId="0" borderId="30" xfId="0" applyFont="1" applyBorder="1" applyAlignment="1">
      <alignment horizontal="center" vertical="center" wrapText="1"/>
    </xf>
    <xf numFmtId="0" fontId="36" fillId="0" borderId="1" xfId="0" applyFont="1" applyBorder="1" applyAlignment="1">
      <alignment horizontal="center" vertical="center" wrapText="1"/>
    </xf>
    <xf numFmtId="0" fontId="36" fillId="0" borderId="31" xfId="0" applyFont="1" applyBorder="1" applyAlignment="1">
      <alignment horizontal="center" vertical="center" wrapText="1"/>
    </xf>
    <xf numFmtId="0" fontId="36" fillId="0" borderId="32" xfId="0" applyFont="1" applyBorder="1" applyAlignment="1">
      <alignment horizontal="center" vertical="center" wrapText="1"/>
    </xf>
    <xf numFmtId="0" fontId="36" fillId="0" borderId="33" xfId="0" applyFont="1" applyBorder="1" applyAlignment="1">
      <alignment horizontal="center" vertical="center" wrapText="1"/>
    </xf>
    <xf numFmtId="0" fontId="36" fillId="0" borderId="34" xfId="0" applyFont="1" applyBorder="1" applyAlignment="1">
      <alignment horizontal="center" vertical="center" wrapText="1"/>
    </xf>
    <xf numFmtId="0" fontId="45" fillId="0" borderId="0" xfId="0" applyFont="1" applyAlignment="1">
      <alignment horizontal="center"/>
    </xf>
    <xf numFmtId="0" fontId="31" fillId="0" borderId="0" xfId="0" applyFont="1" applyAlignment="1">
      <alignment horizontal="center" vertical="center" wrapText="1"/>
    </xf>
    <xf numFmtId="0" fontId="153" fillId="0" borderId="0" xfId="0" applyFont="1" applyAlignment="1">
      <alignment horizontal="center" vertical="center" wrapText="1"/>
    </xf>
    <xf numFmtId="0" fontId="11" fillId="2" borderId="1"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3" borderId="2" xfId="0" applyFont="1" applyFill="1" applyBorder="1" applyAlignment="1">
      <alignment horizontal="justify" vertical="center" wrapText="1"/>
    </xf>
    <xf numFmtId="0" fontId="10" fillId="3" borderId="10" xfId="0" applyFont="1" applyFill="1" applyBorder="1" applyAlignment="1">
      <alignment horizontal="justify" vertical="center" wrapText="1"/>
    </xf>
    <xf numFmtId="0" fontId="10" fillId="3" borderId="3" xfId="0" applyFont="1" applyFill="1" applyBorder="1" applyAlignment="1">
      <alignment horizontal="justify" vertical="center" wrapText="1"/>
    </xf>
    <xf numFmtId="0" fontId="17" fillId="3" borderId="2" xfId="0" applyFont="1" applyFill="1" applyBorder="1" applyAlignment="1">
      <alignment horizontal="center" vertical="center" wrapText="1"/>
    </xf>
    <xf numFmtId="0" fontId="17" fillId="3" borderId="10" xfId="0" applyFont="1" applyFill="1" applyBorder="1" applyAlignment="1">
      <alignment horizontal="center" vertical="center" wrapText="1"/>
    </xf>
    <xf numFmtId="0" fontId="17" fillId="3" borderId="2" xfId="0" applyFont="1" applyFill="1" applyBorder="1" applyAlignment="1">
      <alignment horizontal="justify" vertical="center" wrapText="1"/>
    </xf>
    <xf numFmtId="0" fontId="17" fillId="3" borderId="10" xfId="0" applyFont="1" applyFill="1" applyBorder="1" applyAlignment="1">
      <alignment horizontal="justify" vertical="center" wrapText="1"/>
    </xf>
    <xf numFmtId="14" fontId="11" fillId="2" borderId="2" xfId="0" applyNumberFormat="1" applyFont="1" applyFill="1" applyBorder="1" applyAlignment="1">
      <alignment horizontal="center" vertical="center" wrapText="1"/>
    </xf>
    <xf numFmtId="14" fontId="11" fillId="2" borderId="3" xfId="0" applyNumberFormat="1" applyFont="1" applyFill="1" applyBorder="1" applyAlignment="1">
      <alignment horizontal="center" vertical="center" wrapText="1"/>
    </xf>
    <xf numFmtId="14" fontId="11" fillId="2" borderId="1" xfId="0" applyNumberFormat="1" applyFont="1" applyFill="1" applyBorder="1" applyAlignment="1">
      <alignment horizontal="center" vertical="center" wrapText="1"/>
    </xf>
    <xf numFmtId="15" fontId="10" fillId="0" borderId="2" xfId="0" applyNumberFormat="1" applyFont="1" applyFill="1" applyBorder="1" applyAlignment="1">
      <alignment horizontal="center" vertical="center" wrapText="1"/>
    </xf>
    <xf numFmtId="15" fontId="10" fillId="0" borderId="10" xfId="0" applyNumberFormat="1" applyFont="1" applyFill="1" applyBorder="1" applyAlignment="1">
      <alignment horizontal="center" vertical="center" wrapText="1"/>
    </xf>
    <xf numFmtId="15" fontId="10" fillId="0" borderId="3" xfId="0" applyNumberFormat="1" applyFont="1" applyFill="1" applyBorder="1" applyAlignment="1">
      <alignment horizontal="center" vertical="center" wrapText="1"/>
    </xf>
    <xf numFmtId="14" fontId="11" fillId="2" borderId="10" xfId="0" applyNumberFormat="1"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15"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3" xfId="0" applyFont="1" applyFill="1" applyBorder="1" applyAlignment="1">
      <alignment horizontal="center" vertical="center" wrapText="1"/>
    </xf>
    <xf numFmtId="170" fontId="10" fillId="3" borderId="2" xfId="0" applyNumberFormat="1" applyFont="1" applyFill="1" applyBorder="1" applyAlignment="1">
      <alignment horizontal="center" vertical="center" wrapText="1"/>
    </xf>
    <xf numFmtId="170" fontId="10" fillId="3" borderId="10" xfId="0" applyNumberFormat="1" applyFont="1" applyFill="1" applyBorder="1" applyAlignment="1">
      <alignment horizontal="center" vertical="center" wrapText="1"/>
    </xf>
    <xf numFmtId="170" fontId="10" fillId="3" borderId="3" xfId="0" applyNumberFormat="1" applyFont="1" applyFill="1" applyBorder="1" applyAlignment="1">
      <alignment horizontal="center" vertical="center" wrapText="1"/>
    </xf>
    <xf numFmtId="0" fontId="10" fillId="27" borderId="2" xfId="0" applyFont="1" applyFill="1" applyBorder="1" applyAlignment="1">
      <alignment horizontal="center" vertical="center" wrapText="1"/>
    </xf>
    <xf numFmtId="0" fontId="10" fillId="27" borderId="10" xfId="0" applyFont="1" applyFill="1" applyBorder="1" applyAlignment="1">
      <alignment horizontal="center" vertical="center" wrapText="1"/>
    </xf>
    <xf numFmtId="0" fontId="10" fillId="27" borderId="3" xfId="0" applyFont="1" applyFill="1" applyBorder="1" applyAlignment="1">
      <alignment horizontal="center" vertical="center" wrapText="1"/>
    </xf>
    <xf numFmtId="170" fontId="10" fillId="3" borderId="2" xfId="9" applyNumberFormat="1" applyFont="1" applyFill="1" applyBorder="1" applyAlignment="1">
      <alignment horizontal="center" vertical="center" wrapText="1"/>
    </xf>
    <xf numFmtId="170" fontId="10" fillId="3" borderId="10" xfId="9" applyNumberFormat="1" applyFont="1" applyFill="1" applyBorder="1" applyAlignment="1">
      <alignment horizontal="center" vertical="center" wrapText="1"/>
    </xf>
    <xf numFmtId="170" fontId="10" fillId="3" borderId="3" xfId="9" applyNumberFormat="1" applyFont="1" applyFill="1" applyBorder="1" applyAlignment="1">
      <alignment horizontal="center" vertical="center" wrapText="1"/>
    </xf>
    <xf numFmtId="0" fontId="10" fillId="0" borderId="2" xfId="0" applyFont="1" applyFill="1" applyBorder="1" applyAlignment="1">
      <alignment horizontal="left" vertical="center" wrapText="1"/>
    </xf>
    <xf numFmtId="0" fontId="10" fillId="0" borderId="3" xfId="0" applyFont="1" applyFill="1" applyBorder="1" applyAlignment="1">
      <alignment horizontal="left" vertical="center" wrapText="1"/>
    </xf>
    <xf numFmtId="165" fontId="10" fillId="0" borderId="2" xfId="9" applyFont="1" applyFill="1" applyBorder="1" applyAlignment="1">
      <alignment horizontal="center" vertical="center" wrapText="1"/>
    </xf>
    <xf numFmtId="165" fontId="10" fillId="0" borderId="10" xfId="9" applyFont="1" applyFill="1" applyBorder="1" applyAlignment="1">
      <alignment horizontal="center" vertical="center" wrapText="1"/>
    </xf>
    <xf numFmtId="0" fontId="10" fillId="0" borderId="10" xfId="0" applyFont="1" applyFill="1" applyBorder="1" applyAlignment="1">
      <alignment horizontal="left" vertical="center" wrapText="1"/>
    </xf>
    <xf numFmtId="165" fontId="10" fillId="0" borderId="3" xfId="9" applyFont="1" applyFill="1" applyBorder="1" applyAlignment="1">
      <alignment horizontal="center" vertical="center" wrapText="1"/>
    </xf>
    <xf numFmtId="165" fontId="10" fillId="3" borderId="2" xfId="9" applyFont="1" applyFill="1" applyBorder="1" applyAlignment="1">
      <alignment horizontal="center" vertical="center" wrapText="1"/>
    </xf>
    <xf numFmtId="165" fontId="10" fillId="11" borderId="10" xfId="9" applyFont="1" applyFill="1" applyBorder="1" applyAlignment="1">
      <alignment horizontal="center" vertical="center" wrapText="1"/>
    </xf>
    <xf numFmtId="165" fontId="10" fillId="11" borderId="3" xfId="9" applyFont="1" applyFill="1" applyBorder="1" applyAlignment="1">
      <alignment horizontal="center" vertical="center" wrapText="1"/>
    </xf>
    <xf numFmtId="0" fontId="10" fillId="3" borderId="2" xfId="0" applyFont="1" applyFill="1" applyBorder="1" applyAlignment="1">
      <alignment horizontal="left" vertical="center" wrapText="1"/>
    </xf>
    <xf numFmtId="0" fontId="10" fillId="3" borderId="10" xfId="0" applyFont="1" applyFill="1" applyBorder="1" applyAlignment="1">
      <alignment horizontal="left" vertical="center" wrapText="1"/>
    </xf>
    <xf numFmtId="0" fontId="10" fillId="3" borderId="3" xfId="0" applyFont="1" applyFill="1" applyBorder="1" applyAlignment="1">
      <alignment horizontal="left" vertical="center" wrapText="1"/>
    </xf>
    <xf numFmtId="0" fontId="10" fillId="6" borderId="10" xfId="0" applyFont="1" applyFill="1" applyBorder="1" applyAlignment="1">
      <alignment horizontal="center" vertical="center" wrapText="1"/>
    </xf>
    <xf numFmtId="0" fontId="10" fillId="6" borderId="3" xfId="0" applyFont="1" applyFill="1" applyBorder="1" applyAlignment="1">
      <alignment horizontal="center" vertical="center" wrapText="1"/>
    </xf>
    <xf numFmtId="15" fontId="10" fillId="0" borderId="1" xfId="0" applyNumberFormat="1" applyFont="1" applyFill="1" applyBorder="1" applyAlignment="1">
      <alignment horizontal="center" vertical="center" wrapText="1"/>
    </xf>
    <xf numFmtId="0" fontId="10" fillId="27" borderId="2" xfId="0" applyFont="1" applyFill="1" applyBorder="1" applyAlignment="1">
      <alignment horizontal="left" vertical="center" wrapText="1"/>
    </xf>
    <xf numFmtId="0" fontId="10" fillId="27" borderId="10" xfId="0" applyFont="1" applyFill="1" applyBorder="1" applyAlignment="1">
      <alignment horizontal="left" vertical="center" wrapText="1"/>
    </xf>
    <xf numFmtId="0" fontId="10" fillId="27" borderId="3" xfId="0" applyFont="1" applyFill="1" applyBorder="1" applyAlignment="1">
      <alignment horizontal="left" vertical="center" wrapText="1"/>
    </xf>
    <xf numFmtId="0" fontId="17" fillId="27" borderId="2" xfId="0" applyFont="1" applyFill="1" applyBorder="1" applyAlignment="1">
      <alignment horizontal="left" vertical="center" wrapText="1"/>
    </xf>
    <xf numFmtId="0" fontId="17" fillId="27" borderId="10" xfId="0" applyFont="1" applyFill="1" applyBorder="1" applyAlignment="1">
      <alignment horizontal="left" vertical="center" wrapText="1"/>
    </xf>
    <xf numFmtId="0" fontId="17" fillId="27" borderId="3" xfId="0" applyFont="1" applyFill="1" applyBorder="1" applyAlignment="1">
      <alignment horizontal="left" vertical="center" wrapText="1"/>
    </xf>
    <xf numFmtId="0" fontId="10" fillId="3" borderId="1" xfId="0" applyFont="1" applyFill="1" applyBorder="1" applyAlignment="1">
      <alignment horizontal="justify" vertical="center" wrapText="1"/>
    </xf>
    <xf numFmtId="0" fontId="10" fillId="0" borderId="1" xfId="0" applyFont="1" applyFill="1" applyBorder="1" applyAlignment="1">
      <alignment horizontal="center" vertical="center" wrapText="1"/>
    </xf>
    <xf numFmtId="0" fontId="10" fillId="3" borderId="1" xfId="0" applyFont="1" applyFill="1" applyBorder="1" applyAlignment="1">
      <alignment horizontal="left" wrapText="1"/>
    </xf>
    <xf numFmtId="0" fontId="17" fillId="3" borderId="3" xfId="0" applyFont="1" applyFill="1" applyBorder="1" applyAlignment="1">
      <alignment horizontal="center" vertical="center" wrapText="1"/>
    </xf>
    <xf numFmtId="0" fontId="17" fillId="3" borderId="3" xfId="0" applyFont="1" applyFill="1" applyBorder="1" applyAlignment="1">
      <alignment horizontal="justify" vertical="center" wrapText="1"/>
    </xf>
    <xf numFmtId="168" fontId="10" fillId="0" borderId="2" xfId="0" applyNumberFormat="1" applyFont="1" applyFill="1" applyBorder="1" applyAlignment="1">
      <alignment horizontal="center" vertical="center" wrapText="1"/>
    </xf>
    <xf numFmtId="168" fontId="10" fillId="0" borderId="10" xfId="0" applyNumberFormat="1" applyFont="1" applyFill="1" applyBorder="1" applyAlignment="1">
      <alignment horizontal="center" vertical="center" wrapText="1"/>
    </xf>
    <xf numFmtId="168" fontId="10" fillId="0" borderId="3" xfId="0" applyNumberFormat="1" applyFont="1" applyFill="1" applyBorder="1" applyAlignment="1">
      <alignment horizontal="center" vertical="center" wrapText="1"/>
    </xf>
    <xf numFmtId="0" fontId="10" fillId="3" borderId="53" xfId="0" applyFont="1" applyFill="1" applyBorder="1" applyAlignment="1">
      <alignment horizontal="center" vertical="center" wrapText="1"/>
    </xf>
    <xf numFmtId="0" fontId="10" fillId="3" borderId="52" xfId="0" applyFont="1" applyFill="1" applyBorder="1" applyAlignment="1">
      <alignment horizontal="center" vertical="center" wrapText="1"/>
    </xf>
    <xf numFmtId="0" fontId="174" fillId="3" borderId="0" xfId="0" applyFont="1" applyFill="1" applyAlignment="1">
      <alignment horizontal="left" vertical="center" wrapText="1"/>
    </xf>
    <xf numFmtId="168" fontId="10" fillId="0" borderId="1" xfId="0" applyNumberFormat="1" applyFont="1" applyFill="1" applyBorder="1" applyAlignment="1">
      <alignment horizontal="left" vertical="center" wrapText="1"/>
    </xf>
    <xf numFmtId="165" fontId="10" fillId="0" borderId="1" xfId="9" applyFont="1" applyFill="1" applyBorder="1" applyAlignment="1">
      <alignment horizontal="center" vertical="center" wrapText="1"/>
    </xf>
    <xf numFmtId="0" fontId="7" fillId="0" borderId="0" xfId="0" applyFont="1" applyAlignment="1">
      <alignment horizontal="center" vertical="center" wrapText="1"/>
    </xf>
    <xf numFmtId="0" fontId="12" fillId="0" borderId="2"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95" fillId="0" borderId="0" xfId="0" applyFont="1" applyAlignment="1">
      <alignment horizontal="left" vertical="center" wrapText="1"/>
    </xf>
    <xf numFmtId="0" fontId="54" fillId="3" borderId="1" xfId="0" applyFont="1" applyFill="1" applyBorder="1" applyAlignment="1">
      <alignment horizontal="center" vertical="center"/>
    </xf>
    <xf numFmtId="0" fontId="56" fillId="2" borderId="1" xfId="0" applyFont="1" applyFill="1" applyBorder="1" applyAlignment="1">
      <alignment horizontal="center" vertical="center"/>
    </xf>
    <xf numFmtId="0" fontId="57" fillId="2" borderId="1" xfId="0" applyFont="1" applyFill="1" applyBorder="1" applyAlignment="1">
      <alignment vertical="center"/>
    </xf>
    <xf numFmtId="0" fontId="5" fillId="0" borderId="0" xfId="0" applyFont="1" applyAlignment="1">
      <alignment horizontal="left" vertical="center" wrapText="1"/>
    </xf>
    <xf numFmtId="0" fontId="98" fillId="31" borderId="86" xfId="0" applyFont="1" applyFill="1" applyBorder="1" applyAlignment="1">
      <alignment horizontal="center" vertical="center" wrapText="1"/>
    </xf>
    <xf numFmtId="0" fontId="99" fillId="31" borderId="87" xfId="0" applyFont="1" applyFill="1" applyBorder="1" applyAlignment="1">
      <alignment horizontal="center" vertical="center" wrapText="1"/>
    </xf>
    <xf numFmtId="0" fontId="99" fillId="31" borderId="88" xfId="0" applyFont="1" applyFill="1" applyBorder="1" applyAlignment="1">
      <alignment horizontal="center" vertical="center" wrapText="1"/>
    </xf>
    <xf numFmtId="0" fontId="64" fillId="7" borderId="4" xfId="0" applyFont="1" applyFill="1" applyBorder="1" applyAlignment="1">
      <alignment horizontal="justify" vertical="center" wrapText="1"/>
    </xf>
    <xf numFmtId="0" fontId="64" fillId="7" borderId="5" xfId="0" applyFont="1" applyFill="1" applyBorder="1" applyAlignment="1">
      <alignment horizontal="justify" vertical="center"/>
    </xf>
    <xf numFmtId="0" fontId="64" fillId="7" borderId="6" xfId="0" applyFont="1" applyFill="1" applyBorder="1" applyAlignment="1">
      <alignment horizontal="justify" vertical="center"/>
    </xf>
    <xf numFmtId="167" fontId="64" fillId="7" borderId="4" xfId="3" applyFont="1" applyFill="1" applyBorder="1" applyAlignment="1">
      <alignment vertical="center" wrapText="1"/>
    </xf>
    <xf numFmtId="167" fontId="64" fillId="7" borderId="5" xfId="3" applyFont="1" applyFill="1" applyBorder="1" applyAlignment="1">
      <alignment vertical="center" wrapText="1"/>
    </xf>
    <xf numFmtId="167" fontId="64" fillId="7" borderId="6" xfId="3" applyFont="1" applyFill="1" applyBorder="1" applyAlignment="1">
      <alignment vertical="center" wrapText="1"/>
    </xf>
    <xf numFmtId="0" fontId="65" fillId="7" borderId="4" xfId="0" applyFont="1" applyFill="1" applyBorder="1" applyAlignment="1">
      <alignment horizontal="center" vertical="justify"/>
    </xf>
    <xf numFmtId="0" fontId="65" fillId="7" borderId="5" xfId="0" applyFont="1" applyFill="1" applyBorder="1" applyAlignment="1">
      <alignment horizontal="center" vertical="justify"/>
    </xf>
    <xf numFmtId="0" fontId="65" fillId="7" borderId="6" xfId="0" applyFont="1" applyFill="1" applyBorder="1" applyAlignment="1">
      <alignment horizontal="center" vertical="justify"/>
    </xf>
    <xf numFmtId="0" fontId="64" fillId="7" borderId="4" xfId="0" applyFont="1" applyFill="1" applyBorder="1" applyAlignment="1">
      <alignment horizontal="justify" vertical="top" wrapText="1"/>
    </xf>
    <xf numFmtId="0" fontId="64" fillId="7" borderId="5" xfId="0" applyFont="1" applyFill="1" applyBorder="1" applyAlignment="1">
      <alignment horizontal="justify" vertical="top" wrapText="1"/>
    </xf>
    <xf numFmtId="0" fontId="64" fillId="7" borderId="6" xfId="0" applyFont="1" applyFill="1" applyBorder="1" applyAlignment="1">
      <alignment horizontal="justify" vertical="top" wrapText="1"/>
    </xf>
    <xf numFmtId="0" fontId="65" fillId="7" borderId="4" xfId="0" applyFont="1" applyFill="1" applyBorder="1" applyAlignment="1">
      <alignment horizontal="center" vertical="center"/>
    </xf>
    <xf numFmtId="0" fontId="65" fillId="7" borderId="5" xfId="0" applyFont="1" applyFill="1" applyBorder="1" applyAlignment="1">
      <alignment horizontal="center" vertical="center"/>
    </xf>
    <xf numFmtId="0" fontId="65" fillId="7" borderId="6" xfId="0" applyFont="1" applyFill="1" applyBorder="1" applyAlignment="1">
      <alignment horizontal="center" vertical="center"/>
    </xf>
    <xf numFmtId="0" fontId="66" fillId="2" borderId="4" xfId="0" applyFont="1" applyFill="1" applyBorder="1" applyAlignment="1">
      <alignment horizontal="center" vertical="center" wrapText="1"/>
    </xf>
    <xf numFmtId="0" fontId="66" fillId="2" borderId="5" xfId="0" applyFont="1" applyFill="1" applyBorder="1" applyAlignment="1">
      <alignment horizontal="center" vertical="center" wrapText="1"/>
    </xf>
    <xf numFmtId="0" fontId="66" fillId="2" borderId="6" xfId="0" applyFont="1" applyFill="1" applyBorder="1" applyAlignment="1">
      <alignment horizontal="center" vertical="center" wrapText="1"/>
    </xf>
    <xf numFmtId="0" fontId="58" fillId="3" borderId="12" xfId="0" applyFont="1" applyFill="1" applyBorder="1" applyAlignment="1">
      <alignment horizontal="center" vertical="center" wrapText="1"/>
    </xf>
    <xf numFmtId="0" fontId="58" fillId="3" borderId="15" xfId="0" applyFont="1" applyFill="1" applyBorder="1" applyAlignment="1">
      <alignment horizontal="center" vertical="center" wrapText="1"/>
    </xf>
    <xf numFmtId="0" fontId="58" fillId="3" borderId="13" xfId="0" applyFont="1" applyFill="1" applyBorder="1" applyAlignment="1">
      <alignment horizontal="center" vertical="center" wrapText="1"/>
    </xf>
    <xf numFmtId="0" fontId="101" fillId="0" borderId="59" xfId="11" applyFont="1" applyBorder="1" applyAlignment="1">
      <alignment horizontal="center" vertical="center"/>
    </xf>
    <xf numFmtId="0" fontId="101" fillId="0" borderId="45" xfId="11" applyFont="1" applyBorder="1" applyAlignment="1">
      <alignment horizontal="center" vertical="center"/>
    </xf>
    <xf numFmtId="0" fontId="101" fillId="0" borderId="49" xfId="11" applyFont="1" applyBorder="1" applyAlignment="1">
      <alignment horizontal="center" vertical="center"/>
    </xf>
    <xf numFmtId="0" fontId="101" fillId="0" borderId="0" xfId="11" applyFont="1" applyBorder="1" applyAlignment="1">
      <alignment horizontal="center" vertical="center"/>
    </xf>
    <xf numFmtId="0" fontId="122" fillId="0" borderId="1" xfId="15" applyFont="1" applyBorder="1" applyAlignment="1">
      <alignment horizontal="center" vertical="center" wrapText="1"/>
    </xf>
    <xf numFmtId="0" fontId="122" fillId="0" borderId="1" xfId="15" applyFont="1" applyBorder="1" applyAlignment="1">
      <alignment horizontal="center" vertical="center"/>
    </xf>
    <xf numFmtId="0" fontId="123" fillId="0" borderId="1" xfId="15" applyFont="1" applyBorder="1" applyAlignment="1">
      <alignment horizontal="center" vertical="center" wrapText="1"/>
    </xf>
    <xf numFmtId="0" fontId="122" fillId="0" borderId="12" xfId="15" applyFont="1" applyBorder="1" applyAlignment="1">
      <alignment horizontal="center" vertical="center" wrapText="1"/>
    </xf>
    <xf numFmtId="0" fontId="122" fillId="0" borderId="0" xfId="15" applyFont="1" applyAlignment="1">
      <alignment horizontal="center" vertical="center" wrapText="1"/>
    </xf>
    <xf numFmtId="0" fontId="122" fillId="36" borderId="49" xfId="15" applyFont="1" applyFill="1" applyBorder="1" applyAlignment="1">
      <alignment horizontal="center" vertical="center" wrapText="1"/>
    </xf>
    <xf numFmtId="0" fontId="122" fillId="36" borderId="0" xfId="15" applyFont="1" applyFill="1" applyAlignment="1">
      <alignment horizontal="center" vertical="center" wrapText="1"/>
    </xf>
    <xf numFmtId="0" fontId="122" fillId="36" borderId="58" xfId="15" applyFont="1" applyFill="1" applyBorder="1" applyAlignment="1">
      <alignment horizontal="center" vertical="center" wrapText="1"/>
    </xf>
    <xf numFmtId="0" fontId="122" fillId="3" borderId="49" xfId="15" applyFont="1" applyFill="1" applyBorder="1" applyAlignment="1">
      <alignment horizontal="center" vertical="center" wrapText="1"/>
    </xf>
    <xf numFmtId="0" fontId="122" fillId="3" borderId="0" xfId="15" applyFont="1" applyFill="1" applyAlignment="1">
      <alignment horizontal="center" vertical="center" wrapText="1"/>
    </xf>
    <xf numFmtId="0" fontId="122" fillId="0" borderId="114" xfId="15" applyFont="1" applyBorder="1" applyAlignment="1">
      <alignment horizontal="left" vertical="center" wrapText="1"/>
    </xf>
    <xf numFmtId="0" fontId="122" fillId="0" borderId="115" xfId="15" applyFont="1" applyBorder="1" applyAlignment="1">
      <alignment horizontal="left" vertical="center" wrapText="1"/>
    </xf>
    <xf numFmtId="0" fontId="122" fillId="0" borderId="7" xfId="15" applyFont="1" applyBorder="1" applyAlignment="1">
      <alignment horizontal="center" vertical="center" wrapText="1"/>
    </xf>
    <xf numFmtId="0" fontId="122" fillId="0" borderId="8" xfId="15" applyFont="1" applyBorder="1" applyAlignment="1">
      <alignment horizontal="center" vertical="center" wrapText="1"/>
    </xf>
    <xf numFmtId="0" fontId="122" fillId="0" borderId="9" xfId="15" applyFont="1" applyBorder="1" applyAlignment="1">
      <alignment horizontal="center" vertical="center" wrapText="1"/>
    </xf>
    <xf numFmtId="0" fontId="122" fillId="0" borderId="15" xfId="15" applyFont="1" applyBorder="1" applyAlignment="1">
      <alignment horizontal="center" vertical="center" wrapText="1"/>
    </xf>
    <xf numFmtId="0" fontId="122" fillId="0" borderId="13" xfId="15" applyFont="1" applyBorder="1" applyAlignment="1">
      <alignment horizontal="center" vertical="center" wrapText="1"/>
    </xf>
    <xf numFmtId="0" fontId="123" fillId="0" borderId="7" xfId="15" applyFont="1" applyBorder="1" applyAlignment="1">
      <alignment horizontal="center" vertical="center" wrapText="1"/>
    </xf>
    <xf numFmtId="0" fontId="123" fillId="0" borderId="8" xfId="15" applyFont="1" applyBorder="1" applyAlignment="1">
      <alignment horizontal="center" vertical="center" wrapText="1"/>
    </xf>
    <xf numFmtId="0" fontId="123" fillId="0" borderId="9" xfId="15" applyFont="1" applyBorder="1" applyAlignment="1">
      <alignment horizontal="center" vertical="center" wrapText="1"/>
    </xf>
    <xf numFmtId="0" fontId="123" fillId="0" borderId="12" xfId="15" applyFont="1" applyBorder="1" applyAlignment="1">
      <alignment horizontal="center" vertical="center" wrapText="1"/>
    </xf>
    <xf numFmtId="0" fontId="123" fillId="0" borderId="15" xfId="15" applyFont="1" applyBorder="1" applyAlignment="1">
      <alignment horizontal="center" vertical="center" wrapText="1"/>
    </xf>
    <xf numFmtId="0" fontId="123" fillId="0" borderId="13" xfId="15" applyFont="1" applyBorder="1" applyAlignment="1">
      <alignment horizontal="center" vertical="center" wrapText="1"/>
    </xf>
    <xf numFmtId="0" fontId="52" fillId="35" borderId="83" xfId="15" applyFont="1" applyFill="1" applyBorder="1" applyAlignment="1">
      <alignment horizontal="center" vertical="center" wrapText="1"/>
    </xf>
    <xf numFmtId="0" fontId="52" fillId="35" borderId="84" xfId="15" applyFont="1" applyFill="1" applyBorder="1" applyAlignment="1">
      <alignment horizontal="center" vertical="center" wrapText="1"/>
    </xf>
    <xf numFmtId="0" fontId="52" fillId="35" borderId="85" xfId="15" applyFont="1" applyFill="1" applyBorder="1" applyAlignment="1">
      <alignment horizontal="center" vertical="center" wrapText="1"/>
    </xf>
    <xf numFmtId="9" fontId="120" fillId="0" borderId="60" xfId="11" applyNumberFormat="1" applyFont="1" applyBorder="1" applyAlignment="1" applyProtection="1">
      <alignment horizontal="center" vertical="center"/>
      <protection locked="0"/>
    </xf>
    <xf numFmtId="0" fontId="120" fillId="0" borderId="55" xfId="11" applyFont="1" applyBorder="1" applyAlignment="1" applyProtection="1">
      <alignment horizontal="center" vertical="center"/>
      <protection locked="0"/>
    </xf>
    <xf numFmtId="0" fontId="93" fillId="3" borderId="0" xfId="11" applyFont="1" applyFill="1" applyAlignment="1" applyProtection="1">
      <alignment horizontal="left" vertical="top" wrapText="1"/>
      <protection locked="0"/>
    </xf>
    <xf numFmtId="0" fontId="121" fillId="0" borderId="84" xfId="11" applyFont="1" applyBorder="1" applyAlignment="1" applyProtection="1">
      <alignment horizontal="center" vertical="center" wrapText="1"/>
      <protection locked="0"/>
    </xf>
    <xf numFmtId="0" fontId="121" fillId="0" borderId="85" xfId="11" applyFont="1" applyBorder="1" applyAlignment="1" applyProtection="1">
      <alignment horizontal="center" vertical="center" wrapText="1"/>
      <protection locked="0"/>
    </xf>
    <xf numFmtId="0" fontId="117" fillId="9" borderId="53" xfId="11" applyFont="1" applyFill="1" applyBorder="1" applyAlignment="1" applyProtection="1">
      <alignment horizontal="center" vertical="center"/>
      <protection locked="0"/>
    </xf>
    <xf numFmtId="0" fontId="117" fillId="9" borderId="52" xfId="11" applyFont="1" applyFill="1" applyBorder="1" applyAlignment="1" applyProtection="1">
      <alignment horizontal="center" vertical="center"/>
      <protection locked="0"/>
    </xf>
    <xf numFmtId="0" fontId="118" fillId="3" borderId="47" xfId="4" applyFont="1" applyFill="1" applyBorder="1" applyAlignment="1">
      <alignment horizontal="center" vertical="center"/>
    </xf>
    <xf numFmtId="0" fontId="118" fillId="3" borderId="44" xfId="4" applyFont="1" applyFill="1" applyBorder="1" applyAlignment="1">
      <alignment horizontal="center" vertical="center"/>
    </xf>
    <xf numFmtId="0" fontId="28" fillId="0" borderId="44" xfId="11" applyFont="1" applyBorder="1" applyAlignment="1" applyProtection="1">
      <alignment horizontal="center" vertical="center"/>
      <protection locked="0"/>
    </xf>
    <xf numFmtId="0" fontId="28" fillId="0" borderId="42" xfId="11" applyFont="1" applyBorder="1" applyAlignment="1" applyProtection="1">
      <alignment horizontal="center" vertical="center"/>
      <protection locked="0"/>
    </xf>
    <xf numFmtId="0" fontId="92" fillId="3" borderId="105" xfId="11" applyFont="1" applyFill="1" applyBorder="1" applyAlignment="1" applyProtection="1">
      <alignment horizontal="center" vertical="center" wrapText="1"/>
      <protection locked="0"/>
    </xf>
    <xf numFmtId="0" fontId="92" fillId="3" borderId="106" xfId="11" applyFont="1" applyFill="1" applyBorder="1" applyAlignment="1" applyProtection="1">
      <alignment horizontal="center" vertical="center" wrapText="1"/>
      <protection locked="0"/>
    </xf>
    <xf numFmtId="0" fontId="92" fillId="3" borderId="107" xfId="11" applyFont="1" applyFill="1" applyBorder="1" applyAlignment="1" applyProtection="1">
      <alignment horizontal="center" vertical="center" wrapText="1"/>
      <protection locked="0"/>
    </xf>
    <xf numFmtId="0" fontId="118" fillId="3" borderId="40" xfId="4" applyFont="1" applyFill="1" applyBorder="1" applyAlignment="1">
      <alignment horizontal="center" vertical="center"/>
    </xf>
    <xf numFmtId="0" fontId="118" fillId="3" borderId="42" xfId="4" applyFont="1" applyFill="1" applyBorder="1" applyAlignment="1">
      <alignment horizontal="center" vertical="center"/>
    </xf>
    <xf numFmtId="9" fontId="117" fillId="0" borderId="13" xfId="13" applyFont="1" applyFill="1" applyBorder="1" applyAlignment="1" applyProtection="1">
      <alignment horizontal="center" vertical="center" wrapText="1"/>
      <protection hidden="1"/>
    </xf>
    <xf numFmtId="9" fontId="117" fillId="0" borderId="66" xfId="13" applyFont="1" applyFill="1" applyBorder="1" applyAlignment="1" applyProtection="1">
      <alignment horizontal="center" vertical="center" wrapText="1"/>
      <protection hidden="1"/>
    </xf>
    <xf numFmtId="0" fontId="119" fillId="0" borderId="3" xfId="11" applyFont="1" applyBorder="1" applyAlignment="1" applyProtection="1">
      <alignment horizontal="center" vertical="center" wrapText="1"/>
      <protection locked="0"/>
    </xf>
    <xf numFmtId="0" fontId="119" fillId="0" borderId="41" xfId="11" applyFont="1" applyBorder="1" applyAlignment="1" applyProtection="1">
      <alignment horizontal="center" vertical="center" wrapText="1"/>
      <protection locked="0"/>
    </xf>
    <xf numFmtId="9" fontId="69" fillId="3" borderId="49" xfId="11" applyNumberFormat="1" applyFont="1" applyFill="1" applyBorder="1" applyAlignment="1" applyProtection="1">
      <alignment horizontal="center" vertical="center"/>
      <protection locked="0"/>
    </xf>
    <xf numFmtId="9" fontId="69" fillId="3" borderId="58" xfId="11" applyNumberFormat="1" applyFont="1" applyFill="1" applyBorder="1" applyAlignment="1" applyProtection="1">
      <alignment horizontal="center" vertical="center"/>
      <protection locked="0"/>
    </xf>
    <xf numFmtId="0" fontId="28" fillId="3" borderId="41" xfId="11" applyFont="1" applyFill="1" applyBorder="1" applyAlignment="1" applyProtection="1">
      <alignment horizontal="center" vertical="center"/>
      <protection locked="0"/>
    </xf>
    <xf numFmtId="0" fontId="28" fillId="3" borderId="41" xfId="11" applyFill="1" applyBorder="1" applyAlignment="1" applyProtection="1">
      <alignment horizontal="center" vertical="center"/>
      <protection locked="0"/>
    </xf>
    <xf numFmtId="0" fontId="28" fillId="3" borderId="1" xfId="11" applyFill="1" applyBorder="1" applyAlignment="1" applyProtection="1">
      <alignment horizontal="center" vertical="center"/>
      <protection locked="0"/>
    </xf>
    <xf numFmtId="0" fontId="69" fillId="0" borderId="67" xfId="11" applyFont="1" applyBorder="1" applyAlignment="1">
      <alignment horizontal="center" vertical="center" wrapText="1"/>
    </xf>
    <xf numFmtId="0" fontId="69" fillId="0" borderId="66" xfId="11" applyFont="1" applyBorder="1" applyAlignment="1">
      <alignment horizontal="center" vertical="center" wrapText="1"/>
    </xf>
    <xf numFmtId="0" fontId="70" fillId="0" borderId="56" xfId="11" applyFont="1" applyBorder="1" applyAlignment="1" applyProtection="1">
      <alignment horizontal="center" vertical="center"/>
      <protection locked="0"/>
    </xf>
    <xf numFmtId="0" fontId="70" fillId="0" borderId="52" xfId="11" applyFont="1" applyBorder="1" applyAlignment="1" applyProtection="1">
      <alignment horizontal="center" vertical="center"/>
      <protection locked="0"/>
    </xf>
    <xf numFmtId="0" fontId="69" fillId="0" borderId="4" xfId="11" applyFont="1" applyBorder="1" applyAlignment="1">
      <alignment horizontal="center" vertical="center" wrapText="1"/>
    </xf>
    <xf numFmtId="0" fontId="69" fillId="0" borderId="6" xfId="11" applyFont="1" applyBorder="1" applyAlignment="1">
      <alignment horizontal="center" vertical="center" wrapText="1"/>
    </xf>
    <xf numFmtId="0" fontId="28" fillId="3" borderId="1" xfId="11" applyFont="1" applyFill="1" applyBorder="1" applyAlignment="1" applyProtection="1">
      <alignment horizontal="center" vertical="center"/>
      <protection locked="0"/>
    </xf>
    <xf numFmtId="0" fontId="28" fillId="3" borderId="72" xfId="11" applyFill="1" applyBorder="1" applyAlignment="1" applyProtection="1">
      <alignment horizontal="center" vertical="center"/>
      <protection locked="0"/>
    </xf>
    <xf numFmtId="0" fontId="28" fillId="3" borderId="72" xfId="11" applyFont="1" applyFill="1" applyBorder="1" applyAlignment="1" applyProtection="1">
      <alignment horizontal="center" vertical="center"/>
      <protection locked="0"/>
    </xf>
    <xf numFmtId="0" fontId="28" fillId="3" borderId="0" xfId="11" applyFill="1" applyAlignment="1" applyProtection="1">
      <alignment horizontal="center"/>
      <protection locked="0"/>
    </xf>
    <xf numFmtId="0" fontId="72" fillId="0" borderId="101" xfId="11" applyFont="1" applyBorder="1" applyAlignment="1">
      <alignment horizontal="center" vertical="center" wrapText="1"/>
    </xf>
    <xf numFmtId="0" fontId="72" fillId="0" borderId="43" xfId="11" applyFont="1" applyBorder="1" applyAlignment="1">
      <alignment horizontal="center" vertical="center" wrapText="1"/>
    </xf>
    <xf numFmtId="0" fontId="72" fillId="0" borderId="50" xfId="11" applyFont="1" applyBorder="1" applyAlignment="1">
      <alignment horizontal="center" vertical="center" wrapText="1"/>
    </xf>
    <xf numFmtId="0" fontId="72" fillId="0" borderId="64" xfId="11" applyFont="1" applyBorder="1" applyAlignment="1">
      <alignment horizontal="center" vertical="center" wrapText="1"/>
    </xf>
    <xf numFmtId="1" fontId="28" fillId="3" borderId="72" xfId="11" applyNumberFormat="1" applyFont="1" applyFill="1" applyBorder="1" applyAlignment="1" applyProtection="1">
      <alignment horizontal="center" vertical="center" wrapText="1"/>
      <protection locked="0"/>
    </xf>
    <xf numFmtId="1" fontId="28" fillId="3" borderId="1" xfId="11" applyNumberFormat="1" applyFont="1" applyFill="1" applyBorder="1" applyAlignment="1" applyProtection="1">
      <alignment horizontal="center" vertical="center" wrapText="1"/>
      <protection locked="0"/>
    </xf>
    <xf numFmtId="1" fontId="28" fillId="3" borderId="41" xfId="11" applyNumberFormat="1" applyFont="1" applyFill="1" applyBorder="1" applyAlignment="1" applyProtection="1">
      <alignment horizontal="center" vertical="center" wrapText="1"/>
      <protection locked="0"/>
    </xf>
    <xf numFmtId="0" fontId="111" fillId="0" borderId="72" xfId="11" applyFont="1" applyBorder="1" applyAlignment="1" applyProtection="1">
      <alignment horizontal="center" vertical="center" wrapText="1"/>
      <protection locked="0"/>
    </xf>
    <xf numFmtId="0" fontId="111" fillId="0" borderId="1" xfId="11" applyFont="1" applyBorder="1" applyAlignment="1" applyProtection="1">
      <alignment horizontal="center" vertical="center" wrapText="1"/>
      <protection locked="0"/>
    </xf>
    <xf numFmtId="0" fontId="111" fillId="0" borderId="2" xfId="11" applyFont="1" applyBorder="1" applyAlignment="1" applyProtection="1">
      <alignment horizontal="center" vertical="center" wrapText="1"/>
      <protection locked="0"/>
    </xf>
    <xf numFmtId="0" fontId="111" fillId="0" borderId="41" xfId="11" applyFont="1" applyBorder="1" applyAlignment="1" applyProtection="1">
      <alignment horizontal="center" vertical="center" wrapText="1"/>
      <protection locked="0"/>
    </xf>
    <xf numFmtId="0" fontId="111" fillId="3" borderId="71" xfId="11" applyFont="1" applyFill="1" applyBorder="1" applyAlignment="1" applyProtection="1">
      <alignment horizontal="center" vertical="center" wrapText="1"/>
      <protection locked="0"/>
    </xf>
    <xf numFmtId="0" fontId="111" fillId="3" borderId="10" xfId="11" applyFont="1" applyFill="1" applyBorder="1" applyAlignment="1" applyProtection="1">
      <alignment horizontal="center" vertical="center" wrapText="1"/>
      <protection locked="0"/>
    </xf>
    <xf numFmtId="0" fontId="111" fillId="3" borderId="77" xfId="11" applyFont="1" applyFill="1" applyBorder="1" applyAlignment="1" applyProtection="1">
      <alignment horizontal="center" vertical="center" wrapText="1"/>
      <protection locked="0"/>
    </xf>
    <xf numFmtId="0" fontId="69" fillId="0" borderId="62" xfId="11" applyFont="1" applyBorder="1" applyAlignment="1">
      <alignment horizontal="center" vertical="center" wrapText="1"/>
    </xf>
    <xf numFmtId="0" fontId="69" fillId="0" borderId="74" xfId="11" applyFont="1" applyBorder="1" applyAlignment="1">
      <alignment horizontal="center" vertical="center" wrapText="1"/>
    </xf>
    <xf numFmtId="0" fontId="28" fillId="3" borderId="71" xfId="11" applyFont="1" applyFill="1" applyBorder="1" applyAlignment="1" applyProtection="1">
      <alignment horizontal="center" vertical="center" wrapText="1"/>
      <protection locked="0"/>
    </xf>
    <xf numFmtId="0" fontId="28" fillId="3" borderId="10" xfId="11" applyFont="1" applyFill="1" applyBorder="1" applyAlignment="1" applyProtection="1">
      <alignment horizontal="center" vertical="center" wrapText="1"/>
      <protection locked="0"/>
    </xf>
    <xf numFmtId="0" fontId="28" fillId="3" borderId="77" xfId="11" applyFont="1" applyFill="1" applyBorder="1" applyAlignment="1" applyProtection="1">
      <alignment horizontal="center" vertical="center" wrapText="1"/>
      <protection locked="0"/>
    </xf>
    <xf numFmtId="0" fontId="28" fillId="3" borderId="2" xfId="11" applyFont="1" applyFill="1" applyBorder="1" applyAlignment="1" applyProtection="1">
      <alignment horizontal="center" vertical="center" wrapText="1"/>
      <protection locked="0"/>
    </xf>
    <xf numFmtId="0" fontId="69" fillId="3" borderId="4" xfId="11" applyFont="1" applyFill="1" applyBorder="1" applyAlignment="1">
      <alignment horizontal="center" vertical="center" wrapText="1"/>
    </xf>
    <xf numFmtId="0" fontId="69" fillId="3" borderId="6" xfId="11" applyFont="1" applyFill="1" applyBorder="1" applyAlignment="1">
      <alignment horizontal="center" vertical="center" wrapText="1"/>
    </xf>
    <xf numFmtId="0" fontId="69" fillId="0" borderId="1" xfId="11" applyFont="1" applyBorder="1" applyAlignment="1">
      <alignment horizontal="center" vertical="center" wrapText="1"/>
    </xf>
    <xf numFmtId="0" fontId="69" fillId="0" borderId="16" xfId="11" applyFont="1" applyBorder="1" applyAlignment="1">
      <alignment horizontal="center" vertical="center" wrapText="1"/>
    </xf>
    <xf numFmtId="0" fontId="69" fillId="0" borderId="54" xfId="11" applyFont="1" applyBorder="1" applyAlignment="1">
      <alignment horizontal="center" vertical="center" wrapText="1"/>
    </xf>
    <xf numFmtId="0" fontId="28" fillId="3" borderId="58" xfId="11" applyFill="1" applyBorder="1" applyAlignment="1" applyProtection="1">
      <alignment horizontal="center"/>
      <protection locked="0"/>
    </xf>
    <xf numFmtId="0" fontId="72" fillId="0" borderId="59" xfId="11" applyFont="1" applyBorder="1" applyAlignment="1">
      <alignment horizontal="center" vertical="center" wrapText="1"/>
    </xf>
    <xf numFmtId="0" fontId="72" fillId="0" borderId="49" xfId="11" applyFont="1" applyBorder="1" applyAlignment="1">
      <alignment horizontal="center" vertical="center" wrapText="1"/>
    </xf>
    <xf numFmtId="0" fontId="72" fillId="0" borderId="60" xfId="11" applyFont="1" applyBorder="1" applyAlignment="1">
      <alignment horizontal="center" vertical="center" wrapText="1"/>
    </xf>
    <xf numFmtId="0" fontId="116" fillId="0" borderId="71" xfId="11" applyFont="1" applyBorder="1" applyAlignment="1" applyProtection="1">
      <alignment horizontal="center" vertical="center" wrapText="1"/>
      <protection locked="0"/>
    </xf>
    <xf numFmtId="0" fontId="116" fillId="0" borderId="10" xfId="11" applyFont="1" applyBorder="1" applyAlignment="1" applyProtection="1">
      <alignment horizontal="center" vertical="center" wrapText="1"/>
      <protection locked="0"/>
    </xf>
    <xf numFmtId="0" fontId="116" fillId="0" borderId="77" xfId="11" applyFont="1" applyBorder="1" applyAlignment="1" applyProtection="1">
      <alignment horizontal="center" vertical="center" wrapText="1"/>
      <protection locked="0"/>
    </xf>
    <xf numFmtId="0" fontId="28" fillId="3" borderId="3" xfId="11" applyFont="1" applyFill="1" applyBorder="1" applyAlignment="1" applyProtection="1">
      <alignment horizontal="center" vertical="center" wrapText="1"/>
      <protection locked="0"/>
    </xf>
    <xf numFmtId="0" fontId="69" fillId="0" borderId="67" xfId="4" applyFont="1" applyBorder="1" applyAlignment="1">
      <alignment horizontal="center" vertical="center" wrapText="1"/>
    </xf>
    <xf numFmtId="0" fontId="69" fillId="0" borderId="66" xfId="4" applyFont="1" applyBorder="1" applyAlignment="1">
      <alignment horizontal="center" vertical="center" wrapText="1"/>
    </xf>
    <xf numFmtId="0" fontId="69" fillId="0" borderId="4" xfId="4" applyFont="1" applyBorder="1" applyAlignment="1">
      <alignment horizontal="center" vertical="center" wrapText="1"/>
    </xf>
    <xf numFmtId="0" fontId="69" fillId="0" borderId="6" xfId="4" applyFont="1" applyBorder="1" applyAlignment="1">
      <alignment horizontal="center" vertical="center" wrapText="1"/>
    </xf>
    <xf numFmtId="0" fontId="69" fillId="3" borderId="72" xfId="11" applyFont="1" applyFill="1" applyBorder="1" applyAlignment="1" applyProtection="1">
      <alignment horizontal="center" vertical="center"/>
      <protection locked="0"/>
    </xf>
    <xf numFmtId="0" fontId="72" fillId="3" borderId="101" xfId="11" applyFont="1" applyFill="1" applyBorder="1" applyAlignment="1" applyProtection="1">
      <alignment horizontal="center" vertical="center" wrapText="1"/>
      <protection locked="0"/>
    </xf>
    <xf numFmtId="0" fontId="72" fillId="3" borderId="80" xfId="11" applyFont="1" applyFill="1" applyBorder="1" applyAlignment="1" applyProtection="1">
      <alignment horizontal="center" vertical="center" wrapText="1"/>
      <protection locked="0"/>
    </xf>
    <xf numFmtId="0" fontId="72" fillId="3" borderId="43" xfId="11" applyFont="1" applyFill="1" applyBorder="1" applyAlignment="1" applyProtection="1">
      <alignment horizontal="center" vertical="center" wrapText="1"/>
      <protection locked="0"/>
    </xf>
    <xf numFmtId="0" fontId="72" fillId="3" borderId="50" xfId="11" applyFont="1" applyFill="1" applyBorder="1" applyAlignment="1" applyProtection="1">
      <alignment horizontal="center" vertical="center" wrapText="1"/>
      <protection locked="0"/>
    </xf>
    <xf numFmtId="0" fontId="72" fillId="3" borderId="64" xfId="11" applyFont="1" applyFill="1" applyBorder="1" applyAlignment="1" applyProtection="1">
      <alignment horizontal="center" vertical="center" wrapText="1"/>
      <protection locked="0"/>
    </xf>
    <xf numFmtId="0" fontId="116" fillId="0" borderId="74" xfId="11" applyFont="1" applyBorder="1" applyAlignment="1" applyProtection="1">
      <alignment horizontal="center" vertical="center" wrapText="1"/>
      <protection locked="0"/>
    </xf>
    <xf numFmtId="0" fontId="116" fillId="0" borderId="13" xfId="11" applyFont="1" applyBorder="1" applyAlignment="1" applyProtection="1">
      <alignment horizontal="center" vertical="center" wrapText="1"/>
      <protection locked="0"/>
    </xf>
    <xf numFmtId="0" fontId="116" fillId="0" borderId="6" xfId="11" applyFont="1" applyBorder="1" applyAlignment="1" applyProtection="1">
      <alignment horizontal="center" vertical="center" wrapText="1"/>
      <protection locked="0"/>
    </xf>
    <xf numFmtId="0" fontId="116" fillId="0" borderId="9" xfId="11" applyFont="1" applyBorder="1" applyAlignment="1" applyProtection="1">
      <alignment horizontal="center" vertical="center" wrapText="1"/>
      <protection locked="0"/>
    </xf>
    <xf numFmtId="0" fontId="116" fillId="0" borderId="66" xfId="11" applyFont="1" applyBorder="1" applyAlignment="1" applyProtection="1">
      <alignment horizontal="center" vertical="center" wrapText="1"/>
      <protection locked="0"/>
    </xf>
    <xf numFmtId="0" fontId="69" fillId="0" borderId="62" xfId="4" applyFont="1" applyBorder="1" applyAlignment="1">
      <alignment horizontal="center" vertical="center" wrapText="1"/>
    </xf>
    <xf numFmtId="0" fontId="69" fillId="0" borderId="74" xfId="4" applyFont="1" applyBorder="1" applyAlignment="1">
      <alignment horizontal="center" vertical="center" wrapText="1"/>
    </xf>
    <xf numFmtId="0" fontId="69" fillId="3" borderId="1" xfId="11" applyFont="1" applyFill="1" applyBorder="1" applyAlignment="1" applyProtection="1">
      <alignment horizontal="center" vertical="center"/>
      <protection locked="0"/>
    </xf>
    <xf numFmtId="0" fontId="80" fillId="3" borderId="1" xfId="11" applyFont="1" applyFill="1" applyBorder="1" applyAlignment="1" applyProtection="1">
      <alignment horizontal="center" vertical="center"/>
      <protection locked="0"/>
    </xf>
    <xf numFmtId="0" fontId="72" fillId="0" borderId="79" xfId="11" applyFont="1" applyBorder="1" applyAlignment="1">
      <alignment horizontal="center" vertical="center" wrapText="1"/>
    </xf>
    <xf numFmtId="0" fontId="72" fillId="0" borderId="48" xfId="11" applyFont="1" applyBorder="1" applyAlignment="1">
      <alignment horizontal="center" vertical="center" wrapText="1"/>
    </xf>
    <xf numFmtId="0" fontId="72" fillId="0" borderId="76" xfId="11" applyFont="1" applyBorder="1" applyAlignment="1">
      <alignment horizontal="center" vertical="center" wrapText="1"/>
    </xf>
    <xf numFmtId="1" fontId="28" fillId="3" borderId="71" xfId="11" applyNumberFormat="1" applyFont="1" applyFill="1" applyBorder="1" applyAlignment="1" applyProtection="1">
      <alignment horizontal="center" vertical="center" wrapText="1"/>
      <protection locked="0"/>
    </xf>
    <xf numFmtId="1" fontId="28" fillId="3" borderId="10" xfId="11" applyNumberFormat="1" applyFont="1" applyFill="1" applyBorder="1" applyAlignment="1" applyProtection="1">
      <alignment horizontal="center" vertical="center" wrapText="1"/>
      <protection locked="0"/>
    </xf>
    <xf numFmtId="1" fontId="28" fillId="3" borderId="77" xfId="11" applyNumberFormat="1" applyFont="1" applyFill="1" applyBorder="1" applyAlignment="1" applyProtection="1">
      <alignment horizontal="center" vertical="center" wrapText="1"/>
      <protection locked="0"/>
    </xf>
    <xf numFmtId="0" fontId="69" fillId="0" borderId="102" xfId="11" applyFont="1" applyBorder="1" applyAlignment="1">
      <alignment horizontal="center" vertical="center" wrapText="1"/>
    </xf>
    <xf numFmtId="0" fontId="69" fillId="0" borderId="51" xfId="11" applyFont="1" applyBorder="1" applyAlignment="1">
      <alignment horizontal="center" vertical="center" wrapText="1"/>
    </xf>
    <xf numFmtId="0" fontId="72" fillId="3" borderId="79" xfId="11" applyFont="1" applyFill="1" applyBorder="1" applyAlignment="1" applyProtection="1">
      <alignment horizontal="center" vertical="center" wrapText="1"/>
      <protection locked="0"/>
    </xf>
    <xf numFmtId="0" fontId="72" fillId="3" borderId="48" xfId="11" applyFont="1" applyFill="1" applyBorder="1" applyAlignment="1" applyProtection="1">
      <alignment horizontal="center" vertical="center" wrapText="1"/>
      <protection locked="0"/>
    </xf>
    <xf numFmtId="0" fontId="72" fillId="3" borderId="76" xfId="11" applyFont="1" applyFill="1" applyBorder="1" applyAlignment="1" applyProtection="1">
      <alignment horizontal="center" vertical="center" wrapText="1"/>
      <protection locked="0"/>
    </xf>
    <xf numFmtId="0" fontId="111" fillId="0" borderId="71" xfId="11" applyFont="1" applyBorder="1" applyAlignment="1" applyProtection="1">
      <alignment horizontal="center" vertical="center" wrapText="1"/>
      <protection locked="0"/>
    </xf>
    <xf numFmtId="0" fontId="111" fillId="0" borderId="10" xfId="11" applyFont="1" applyBorder="1" applyAlignment="1" applyProtection="1">
      <alignment horizontal="center" vertical="center" wrapText="1"/>
      <protection locked="0"/>
    </xf>
    <xf numFmtId="0" fontId="111" fillId="0" borderId="77" xfId="11" applyFont="1" applyBorder="1" applyAlignment="1" applyProtection="1">
      <alignment horizontal="center" vertical="center" wrapText="1"/>
      <protection locked="0"/>
    </xf>
    <xf numFmtId="0" fontId="69" fillId="3" borderId="4" xfId="11" applyFont="1" applyFill="1" applyBorder="1" applyAlignment="1" applyProtection="1">
      <alignment horizontal="center" vertical="center" wrapText="1"/>
      <protection locked="0"/>
    </xf>
    <xf numFmtId="0" fontId="69" fillId="3" borderId="6" xfId="11" applyFont="1" applyFill="1" applyBorder="1" applyAlignment="1" applyProtection="1">
      <alignment horizontal="center" vertical="center" wrapText="1"/>
      <protection locked="0"/>
    </xf>
    <xf numFmtId="0" fontId="69" fillId="3" borderId="62" xfId="11" applyFont="1" applyFill="1" applyBorder="1" applyAlignment="1" applyProtection="1">
      <alignment horizontal="center" vertical="center" wrapText="1"/>
      <protection locked="0"/>
    </xf>
    <xf numFmtId="0" fontId="69" fillId="3" borderId="74" xfId="11" applyFont="1" applyFill="1" applyBorder="1" applyAlignment="1" applyProtection="1">
      <alignment horizontal="center" vertical="center" wrapText="1"/>
      <protection locked="0"/>
    </xf>
    <xf numFmtId="0" fontId="69" fillId="3" borderId="67" xfId="11" applyFont="1" applyFill="1" applyBorder="1" applyAlignment="1" applyProtection="1">
      <alignment horizontal="center" vertical="center" wrapText="1"/>
      <protection locked="0"/>
    </xf>
    <xf numFmtId="0" fontId="69" fillId="3" borderId="66" xfId="11" applyFont="1" applyFill="1" applyBorder="1" applyAlignment="1" applyProtection="1">
      <alignment horizontal="center" vertical="center" wrapText="1"/>
      <protection locked="0"/>
    </xf>
    <xf numFmtId="0" fontId="69" fillId="0" borderId="4" xfId="11" applyFont="1" applyBorder="1" applyAlignment="1" applyProtection="1">
      <alignment horizontal="center" vertical="center" wrapText="1"/>
      <protection locked="0"/>
    </xf>
    <xf numFmtId="0" fontId="69" fillId="0" borderId="6" xfId="11" applyFont="1" applyBorder="1" applyAlignment="1" applyProtection="1">
      <alignment horizontal="center" vertical="center" wrapText="1"/>
      <protection locked="0"/>
    </xf>
    <xf numFmtId="0" fontId="72" fillId="3" borderId="69" xfId="11" applyFont="1" applyFill="1" applyBorder="1" applyAlignment="1" applyProtection="1">
      <alignment horizontal="center" vertical="center" wrapText="1"/>
      <protection locked="0"/>
    </xf>
    <xf numFmtId="0" fontId="72" fillId="3" borderId="47" xfId="11" applyFont="1" applyFill="1" applyBorder="1" applyAlignment="1" applyProtection="1">
      <alignment horizontal="center" vertical="center" wrapText="1"/>
      <protection locked="0"/>
    </xf>
    <xf numFmtId="0" fontId="72" fillId="3" borderId="14" xfId="11" applyFont="1" applyFill="1" applyBorder="1" applyAlignment="1" applyProtection="1">
      <alignment horizontal="center" vertical="center" wrapText="1"/>
      <protection locked="0"/>
    </xf>
    <xf numFmtId="0" fontId="72" fillId="3" borderId="46" xfId="11" applyFont="1" applyFill="1" applyBorder="1" applyAlignment="1" applyProtection="1">
      <alignment horizontal="center" vertical="center" wrapText="1"/>
      <protection locked="0"/>
    </xf>
    <xf numFmtId="0" fontId="72" fillId="3" borderId="40" xfId="11" applyFont="1" applyFill="1" applyBorder="1" applyAlignment="1" applyProtection="1">
      <alignment horizontal="center" vertical="center" wrapText="1"/>
      <protection locked="0"/>
    </xf>
    <xf numFmtId="0" fontId="111" fillId="0" borderId="3" xfId="11" applyFont="1" applyBorder="1" applyAlignment="1" applyProtection="1">
      <alignment horizontal="center" vertical="center" wrapText="1"/>
      <protection locked="0"/>
    </xf>
    <xf numFmtId="0" fontId="69" fillId="3" borderId="62" xfId="11" applyFont="1" applyFill="1" applyBorder="1" applyAlignment="1">
      <alignment horizontal="center" vertical="center" wrapText="1"/>
    </xf>
    <xf numFmtId="0" fontId="69" fillId="3" borderId="74" xfId="11" applyFont="1" applyFill="1" applyBorder="1" applyAlignment="1">
      <alignment horizontal="center" vertical="center" wrapText="1"/>
    </xf>
    <xf numFmtId="0" fontId="69" fillId="3" borderId="67" xfId="11" applyFont="1" applyFill="1" applyBorder="1" applyAlignment="1">
      <alignment horizontal="center" vertical="center" wrapText="1"/>
    </xf>
    <xf numFmtId="0" fontId="69" fillId="3" borderId="66" xfId="11" applyFont="1" applyFill="1" applyBorder="1" applyAlignment="1">
      <alignment horizontal="center" vertical="center" wrapText="1"/>
    </xf>
    <xf numFmtId="0" fontId="69" fillId="3" borderId="12" xfId="11" applyFont="1" applyFill="1" applyBorder="1" applyAlignment="1">
      <alignment horizontal="center" vertical="center" wrapText="1"/>
    </xf>
    <xf numFmtId="0" fontId="69" fillId="3" borderId="13" xfId="11" applyFont="1" applyFill="1" applyBorder="1" applyAlignment="1">
      <alignment horizontal="center" vertical="center" wrapText="1"/>
    </xf>
    <xf numFmtId="0" fontId="28" fillId="3" borderId="1" xfId="11" applyFont="1" applyFill="1" applyBorder="1" applyAlignment="1" applyProtection="1">
      <alignment horizontal="center" vertical="center" wrapText="1"/>
      <protection locked="0"/>
    </xf>
    <xf numFmtId="0" fontId="28" fillId="3" borderId="77" xfId="11" applyFont="1" applyFill="1" applyBorder="1" applyAlignment="1" applyProtection="1">
      <alignment horizontal="center" vertical="center"/>
      <protection locked="0"/>
    </xf>
    <xf numFmtId="0" fontId="28" fillId="3" borderId="77" xfId="11" applyFill="1" applyBorder="1" applyAlignment="1" applyProtection="1">
      <alignment horizontal="center" vertical="center"/>
      <protection locked="0"/>
    </xf>
    <xf numFmtId="0" fontId="111" fillId="0" borderId="71" xfId="12" applyFont="1" applyBorder="1" applyAlignment="1">
      <alignment horizontal="center" vertical="center" wrapText="1"/>
    </xf>
    <xf numFmtId="0" fontId="111" fillId="0" borderId="10" xfId="12" applyFont="1" applyBorder="1" applyAlignment="1">
      <alignment horizontal="center" vertical="center" wrapText="1"/>
    </xf>
    <xf numFmtId="0" fontId="111" fillId="0" borderId="77" xfId="12" applyFont="1" applyBorder="1" applyAlignment="1">
      <alignment horizontal="center" vertical="center" wrapText="1"/>
    </xf>
    <xf numFmtId="0" fontId="28" fillId="3" borderId="2" xfId="11" applyFont="1" applyFill="1" applyBorder="1" applyAlignment="1" applyProtection="1">
      <alignment horizontal="center" vertical="center"/>
      <protection locked="0"/>
    </xf>
    <xf numFmtId="0" fontId="28" fillId="3" borderId="2" xfId="11" applyFill="1" applyBorder="1" applyAlignment="1" applyProtection="1">
      <alignment horizontal="center" vertical="center"/>
      <protection locked="0"/>
    </xf>
    <xf numFmtId="0" fontId="115" fillId="3" borderId="71" xfId="12" applyFont="1" applyFill="1" applyBorder="1" applyAlignment="1">
      <alignment horizontal="center" vertical="center" wrapText="1"/>
    </xf>
    <xf numFmtId="0" fontId="115" fillId="3" borderId="10" xfId="12" applyFont="1" applyFill="1" applyBorder="1" applyAlignment="1">
      <alignment horizontal="center" vertical="center" wrapText="1"/>
    </xf>
    <xf numFmtId="0" fontId="115" fillId="3" borderId="77" xfId="12" applyFont="1" applyFill="1" applyBorder="1" applyAlignment="1">
      <alignment horizontal="center" vertical="center" wrapText="1"/>
    </xf>
    <xf numFmtId="0" fontId="69" fillId="3" borderId="1" xfId="11" applyFont="1" applyFill="1" applyBorder="1" applyAlignment="1">
      <alignment horizontal="center" vertical="center" wrapText="1"/>
    </xf>
    <xf numFmtId="171" fontId="110" fillId="9" borderId="59" xfId="11" applyNumberFormat="1" applyFont="1" applyFill="1" applyBorder="1" applyAlignment="1" applyProtection="1">
      <alignment horizontal="center" vertical="center"/>
      <protection hidden="1"/>
    </xf>
    <xf numFmtId="171" fontId="110" fillId="9" borderId="45" xfId="11" applyNumberFormat="1" applyFont="1" applyFill="1" applyBorder="1" applyAlignment="1" applyProtection="1">
      <alignment horizontal="center" vertical="center"/>
      <protection hidden="1"/>
    </xf>
    <xf numFmtId="0" fontId="108" fillId="22" borderId="56" xfId="11" applyFont="1" applyFill="1" applyBorder="1" applyAlignment="1" applyProtection="1">
      <alignment horizontal="center" vertical="center" wrapText="1"/>
      <protection locked="0"/>
    </xf>
    <xf numFmtId="0" fontId="69" fillId="22" borderId="53" xfId="11" applyFont="1" applyFill="1" applyBorder="1" applyAlignment="1" applyProtection="1">
      <alignment horizontal="center" vertical="center" wrapText="1"/>
      <protection locked="0"/>
    </xf>
    <xf numFmtId="0" fontId="69" fillId="22" borderId="52" xfId="11" applyFont="1" applyFill="1" applyBorder="1" applyAlignment="1" applyProtection="1">
      <alignment horizontal="center" vertical="center" wrapText="1"/>
      <protection locked="0"/>
    </xf>
    <xf numFmtId="0" fontId="108" fillId="22" borderId="53" xfId="11" applyFont="1" applyFill="1" applyBorder="1" applyAlignment="1" applyProtection="1">
      <alignment horizontal="center" vertical="center" wrapText="1"/>
      <protection locked="0"/>
    </xf>
    <xf numFmtId="0" fontId="108" fillId="22" borderId="52" xfId="11" applyFont="1" applyFill="1" applyBorder="1" applyAlignment="1" applyProtection="1">
      <alignment horizontal="center" vertical="center" wrapText="1"/>
      <protection locked="0"/>
    </xf>
    <xf numFmtId="0" fontId="108" fillId="22" borderId="59" xfId="11" applyFont="1" applyFill="1" applyBorder="1" applyAlignment="1" applyProtection="1">
      <alignment horizontal="center" vertical="center"/>
      <protection locked="0"/>
    </xf>
    <xf numFmtId="0" fontId="108" fillId="22" borderId="57" xfId="11" applyFont="1" applyFill="1" applyBorder="1" applyAlignment="1" applyProtection="1">
      <alignment horizontal="center" vertical="center"/>
      <protection locked="0"/>
    </xf>
    <xf numFmtId="0" fontId="108" fillId="22" borderId="49" xfId="11" applyFont="1" applyFill="1" applyBorder="1" applyAlignment="1" applyProtection="1">
      <alignment horizontal="center" vertical="center"/>
      <protection locked="0"/>
    </xf>
    <xf numFmtId="0" fontId="108" fillId="22" borderId="58" xfId="11" applyFont="1" applyFill="1" applyBorder="1" applyAlignment="1" applyProtection="1">
      <alignment horizontal="center" vertical="center"/>
      <protection locked="0"/>
    </xf>
    <xf numFmtId="0" fontId="108" fillId="22" borderId="60" xfId="11" applyFont="1" applyFill="1" applyBorder="1" applyAlignment="1" applyProtection="1">
      <alignment horizontal="center" vertical="center"/>
      <protection locked="0"/>
    </xf>
    <xf numFmtId="0" fontId="108" fillId="22" borderId="55" xfId="11" applyFont="1" applyFill="1" applyBorder="1" applyAlignment="1" applyProtection="1">
      <alignment horizontal="center" vertical="center"/>
      <protection locked="0"/>
    </xf>
    <xf numFmtId="0" fontId="70" fillId="22" borderId="59" xfId="11" applyFont="1" applyFill="1" applyBorder="1" applyAlignment="1" applyProtection="1">
      <alignment horizontal="center" vertical="center" wrapText="1"/>
      <protection locked="0"/>
    </xf>
    <xf numFmtId="0" fontId="70" fillId="22" borderId="57" xfId="11" applyFont="1" applyFill="1" applyBorder="1" applyAlignment="1" applyProtection="1">
      <alignment horizontal="center" vertical="center" wrapText="1"/>
      <protection locked="0"/>
    </xf>
    <xf numFmtId="0" fontId="70" fillId="22" borderId="49" xfId="11" applyFont="1" applyFill="1" applyBorder="1" applyAlignment="1" applyProtection="1">
      <alignment horizontal="center" vertical="center" wrapText="1"/>
      <protection locked="0"/>
    </xf>
    <xf numFmtId="0" fontId="70" fillId="22" borderId="58" xfId="11" applyFont="1" applyFill="1" applyBorder="1" applyAlignment="1" applyProtection="1">
      <alignment horizontal="center" vertical="center" wrapText="1"/>
      <protection locked="0"/>
    </xf>
    <xf numFmtId="0" fontId="70" fillId="22" borderId="60" xfId="11" applyFont="1" applyFill="1" applyBorder="1" applyAlignment="1" applyProtection="1">
      <alignment horizontal="center" vertical="center" wrapText="1"/>
      <protection locked="0"/>
    </xf>
    <xf numFmtId="0" fontId="70" fillId="22" borderId="55" xfId="11" applyFont="1" applyFill="1" applyBorder="1" applyAlignment="1" applyProtection="1">
      <alignment horizontal="center" vertical="center" wrapText="1"/>
      <protection locked="0"/>
    </xf>
    <xf numFmtId="0" fontId="107" fillId="21" borderId="6" xfId="17" applyFont="1" applyFill="1" applyBorder="1" applyAlignment="1">
      <alignment horizontal="center" vertical="center" wrapText="1"/>
    </xf>
    <xf numFmtId="0" fontId="107" fillId="21" borderId="1" xfId="17" applyFont="1" applyFill="1" applyBorder="1" applyAlignment="1">
      <alignment horizontal="center" vertical="center" wrapText="1"/>
    </xf>
    <xf numFmtId="0" fontId="70" fillId="3" borderId="0" xfId="11" applyFont="1" applyFill="1" applyAlignment="1" applyProtection="1">
      <alignment horizontal="center" vertical="center" wrapText="1"/>
      <protection locked="0"/>
    </xf>
    <xf numFmtId="0" fontId="70" fillId="3" borderId="58" xfId="11" applyFont="1" applyFill="1" applyBorder="1" applyAlignment="1" applyProtection="1">
      <alignment horizontal="center" vertical="center" wrapText="1"/>
      <protection locked="0"/>
    </xf>
    <xf numFmtId="0" fontId="107" fillId="23" borderId="6" xfId="17" applyFont="1" applyFill="1" applyBorder="1" applyAlignment="1">
      <alignment horizontal="center" vertical="center" wrapText="1"/>
    </xf>
    <xf numFmtId="0" fontId="107" fillId="23" borderId="1" xfId="17" applyFont="1" applyFill="1" applyBorder="1" applyAlignment="1">
      <alignment horizontal="center" vertical="center" wrapText="1"/>
    </xf>
    <xf numFmtId="0" fontId="107" fillId="24" borderId="6" xfId="17" applyFont="1" applyFill="1" applyBorder="1" applyAlignment="1">
      <alignment horizontal="center" vertical="center" wrapText="1"/>
    </xf>
    <xf numFmtId="0" fontId="107" fillId="24" borderId="1" xfId="17" applyFont="1" applyFill="1" applyBorder="1" applyAlignment="1">
      <alignment horizontal="center" vertical="center" wrapText="1"/>
    </xf>
    <xf numFmtId="0" fontId="107" fillId="25" borderId="6" xfId="17" applyFont="1" applyFill="1" applyBorder="1" applyAlignment="1">
      <alignment horizontal="center" vertical="center" wrapText="1"/>
    </xf>
    <xf numFmtId="0" fontId="107" fillId="25" borderId="1" xfId="17" applyFont="1" applyFill="1" applyBorder="1" applyAlignment="1">
      <alignment horizontal="center" vertical="center" wrapText="1"/>
    </xf>
    <xf numFmtId="0" fontId="100" fillId="0" borderId="59" xfId="11" applyFont="1" applyBorder="1" applyAlignment="1">
      <alignment horizontal="center"/>
    </xf>
    <xf numFmtId="0" fontId="100" fillId="0" borderId="45" xfId="11" applyFont="1" applyBorder="1" applyAlignment="1">
      <alignment horizontal="center"/>
    </xf>
    <xf numFmtId="0" fontId="100" fillId="0" borderId="49" xfId="11" applyFont="1" applyBorder="1" applyAlignment="1">
      <alignment horizontal="center"/>
    </xf>
    <xf numFmtId="0" fontId="100" fillId="0" borderId="0" xfId="11" applyFont="1" applyAlignment="1">
      <alignment horizontal="center"/>
    </xf>
    <xf numFmtId="0" fontId="100" fillId="0" borderId="60" xfId="11" applyFont="1" applyBorder="1" applyAlignment="1">
      <alignment horizontal="center"/>
    </xf>
    <xf numFmtId="0" fontId="100" fillId="0" borderId="61" xfId="11" applyFont="1" applyBorder="1" applyAlignment="1">
      <alignment horizontal="center"/>
    </xf>
    <xf numFmtId="0" fontId="101" fillId="0" borderId="70" xfId="11" applyFont="1" applyBorder="1" applyAlignment="1">
      <alignment horizontal="center" vertical="center"/>
    </xf>
    <xf numFmtId="0" fontId="101" fillId="0" borderId="60" xfId="11" applyFont="1" applyBorder="1" applyAlignment="1">
      <alignment horizontal="center" vertical="center"/>
    </xf>
    <xf numFmtId="0" fontId="101" fillId="0" borderId="61" xfId="11" applyFont="1" applyBorder="1" applyAlignment="1">
      <alignment horizontal="center" vertical="center"/>
    </xf>
    <xf numFmtId="0" fontId="101" fillId="0" borderId="51" xfId="11" applyFont="1" applyBorder="1" applyAlignment="1">
      <alignment horizontal="center" vertical="center"/>
    </xf>
    <xf numFmtId="0" fontId="101" fillId="0" borderId="99" xfId="11" applyFont="1" applyBorder="1" applyAlignment="1">
      <alignment horizontal="center" vertical="center" wrapText="1"/>
    </xf>
    <xf numFmtId="0" fontId="101" fillId="0" borderId="100" xfId="11" applyFont="1" applyBorder="1" applyAlignment="1">
      <alignment horizontal="center" vertical="center" wrapText="1"/>
    </xf>
    <xf numFmtId="0" fontId="103" fillId="0" borderId="60" xfId="11" applyFont="1" applyBorder="1" applyAlignment="1">
      <alignment horizontal="center" vertical="center"/>
    </xf>
    <xf numFmtId="0" fontId="103" fillId="0" borderId="61" xfId="11" applyFont="1" applyBorder="1" applyAlignment="1">
      <alignment horizontal="center" vertical="center"/>
    </xf>
    <xf numFmtId="0" fontId="103" fillId="0" borderId="55" xfId="11" applyFont="1" applyBorder="1" applyAlignment="1">
      <alignment horizontal="center" vertical="center"/>
    </xf>
    <xf numFmtId="0" fontId="104" fillId="22" borderId="101" xfId="11" applyFont="1" applyFill="1" applyBorder="1" applyAlignment="1">
      <alignment horizontal="center" vertical="center"/>
    </xf>
    <xf numFmtId="0" fontId="104" fillId="22" borderId="74" xfId="11" applyFont="1" applyFill="1" applyBorder="1" applyAlignment="1">
      <alignment horizontal="center" vertical="center"/>
    </xf>
    <xf numFmtId="0" fontId="105" fillId="0" borderId="72" xfId="11" applyFont="1" applyBorder="1" applyAlignment="1">
      <alignment horizontal="left" vertical="center"/>
    </xf>
    <xf numFmtId="0" fontId="106" fillId="22" borderId="73" xfId="11" applyFont="1" applyFill="1" applyBorder="1" applyAlignment="1">
      <alignment horizontal="center" vertical="center" wrapText="1"/>
    </xf>
    <xf numFmtId="0" fontId="106" fillId="22" borderId="45" xfId="11" applyFont="1" applyFill="1" applyBorder="1" applyAlignment="1">
      <alignment horizontal="center" vertical="center" wrapText="1"/>
    </xf>
    <xf numFmtId="0" fontId="106" fillId="22" borderId="70" xfId="11" applyFont="1" applyFill="1" applyBorder="1" applyAlignment="1">
      <alignment horizontal="center" vertical="center" wrapText="1"/>
    </xf>
    <xf numFmtId="0" fontId="106" fillId="22" borderId="102" xfId="11" applyFont="1" applyFill="1" applyBorder="1" applyAlignment="1">
      <alignment horizontal="center" vertical="center" wrapText="1"/>
    </xf>
    <xf numFmtId="0" fontId="106" fillId="22" borderId="61" xfId="11" applyFont="1" applyFill="1" applyBorder="1" applyAlignment="1">
      <alignment horizontal="center" vertical="center" wrapText="1"/>
    </xf>
    <xf numFmtId="0" fontId="106" fillId="22" borderId="51" xfId="11" applyFont="1" applyFill="1" applyBorder="1" applyAlignment="1">
      <alignment horizontal="center" vertical="center" wrapText="1"/>
    </xf>
    <xf numFmtId="14" fontId="100" fillId="0" borderId="45" xfId="11" applyNumberFormat="1" applyFont="1" applyBorder="1" applyAlignment="1">
      <alignment horizontal="center" vertical="center" wrapText="1"/>
    </xf>
    <xf numFmtId="0" fontId="100" fillId="0" borderId="57" xfId="11" applyFont="1" applyBorder="1" applyAlignment="1">
      <alignment horizontal="center" vertical="center" wrapText="1"/>
    </xf>
    <xf numFmtId="0" fontId="100" fillId="0" borderId="61" xfId="11" applyFont="1" applyBorder="1" applyAlignment="1">
      <alignment horizontal="center" vertical="center" wrapText="1"/>
    </xf>
    <xf numFmtId="0" fontId="100" fillId="0" borderId="55" xfId="11" applyFont="1" applyBorder="1" applyAlignment="1">
      <alignment horizontal="center" vertical="center" wrapText="1"/>
    </xf>
    <xf numFmtId="0" fontId="104" fillId="22" borderId="64" xfId="11" applyFont="1" applyFill="1" applyBorder="1" applyAlignment="1">
      <alignment horizontal="center" vertical="center"/>
    </xf>
    <xf numFmtId="0" fontId="104" fillId="22" borderId="66" xfId="11" applyFont="1" applyFill="1" applyBorder="1" applyAlignment="1">
      <alignment horizontal="center" vertical="center"/>
    </xf>
    <xf numFmtId="0" fontId="105" fillId="0" borderId="41" xfId="11" applyFont="1" applyBorder="1" applyAlignment="1">
      <alignment horizontal="left" vertical="center"/>
    </xf>
    <xf numFmtId="171" fontId="110" fillId="9" borderId="57" xfId="11" applyNumberFormat="1" applyFont="1" applyFill="1" applyBorder="1" applyAlignment="1" applyProtection="1">
      <alignment horizontal="center" vertical="center"/>
      <protection hidden="1"/>
    </xf>
    <xf numFmtId="171" fontId="109" fillId="22" borderId="59" xfId="11" applyNumberFormat="1" applyFont="1" applyFill="1" applyBorder="1" applyAlignment="1" applyProtection="1">
      <alignment horizontal="center" vertical="center"/>
      <protection hidden="1"/>
    </xf>
    <xf numFmtId="171" fontId="109" fillId="22" borderId="45" xfId="11" applyNumberFormat="1" applyFont="1" applyFill="1" applyBorder="1" applyAlignment="1" applyProtection="1">
      <alignment horizontal="center" vertical="center"/>
      <protection hidden="1"/>
    </xf>
    <xf numFmtId="171" fontId="109" fillId="22" borderId="57" xfId="11" applyNumberFormat="1" applyFont="1" applyFill="1" applyBorder="1" applyAlignment="1" applyProtection="1">
      <alignment horizontal="center" vertical="center"/>
      <protection hidden="1"/>
    </xf>
    <xf numFmtId="171" fontId="109" fillId="22" borderId="60" xfId="11" applyNumberFormat="1" applyFont="1" applyFill="1" applyBorder="1" applyAlignment="1" applyProtection="1">
      <alignment horizontal="center" vertical="center"/>
      <protection hidden="1"/>
    </xf>
    <xf numFmtId="171" fontId="109" fillId="22" borderId="61" xfId="11" applyNumberFormat="1" applyFont="1" applyFill="1" applyBorder="1" applyAlignment="1" applyProtection="1">
      <alignment horizontal="center" vertical="center"/>
      <protection hidden="1"/>
    </xf>
    <xf numFmtId="171" fontId="109" fillId="22" borderId="55" xfId="11" applyNumberFormat="1" applyFont="1" applyFill="1" applyBorder="1" applyAlignment="1" applyProtection="1">
      <alignment horizontal="center" vertical="center"/>
      <protection hidden="1"/>
    </xf>
    <xf numFmtId="0" fontId="108" fillId="22" borderId="39" xfId="11" applyFont="1" applyFill="1" applyBorder="1" applyAlignment="1" applyProtection="1">
      <alignment horizontal="center" vertical="center"/>
      <protection locked="0"/>
    </xf>
    <xf numFmtId="0" fontId="128" fillId="0" borderId="12" xfId="15" applyFont="1" applyBorder="1" applyAlignment="1">
      <alignment horizontal="center" vertical="center" wrapText="1"/>
    </xf>
    <xf numFmtId="0" fontId="128" fillId="0" borderId="0" xfId="15" applyFont="1" applyAlignment="1">
      <alignment horizontal="center" vertical="center" wrapText="1"/>
    </xf>
    <xf numFmtId="0" fontId="128" fillId="36" borderId="49" xfId="15" applyFont="1" applyFill="1" applyBorder="1" applyAlignment="1">
      <alignment horizontal="center" vertical="center" wrapText="1"/>
    </xf>
    <xf numFmtId="0" fontId="128" fillId="36" borderId="0" xfId="15" applyFont="1" applyFill="1" applyAlignment="1">
      <alignment horizontal="center" vertical="center" wrapText="1"/>
    </xf>
    <xf numFmtId="0" fontId="128" fillId="36" borderId="58" xfId="15" applyFont="1" applyFill="1" applyBorder="1" applyAlignment="1">
      <alignment horizontal="center" vertical="center" wrapText="1"/>
    </xf>
    <xf numFmtId="0" fontId="128" fillId="3" borderId="0" xfId="15" applyFont="1" applyFill="1" applyAlignment="1">
      <alignment horizontal="center" vertical="center" wrapText="1"/>
    </xf>
    <xf numFmtId="0" fontId="128" fillId="0" borderId="114" xfId="15" applyFont="1" applyBorder="1" applyAlignment="1">
      <alignment horizontal="left" vertical="center" wrapText="1"/>
    </xf>
    <xf numFmtId="0" fontId="128" fillId="0" borderId="115" xfId="15" applyFont="1" applyBorder="1" applyAlignment="1">
      <alignment horizontal="left" vertical="center" wrapText="1"/>
    </xf>
    <xf numFmtId="0" fontId="136" fillId="0" borderId="59" xfId="15" applyFont="1" applyBorder="1" applyAlignment="1">
      <alignment horizontal="center" vertical="center" wrapText="1"/>
    </xf>
    <xf numFmtId="0" fontId="136" fillId="0" borderId="45" xfId="15" applyFont="1" applyBorder="1" applyAlignment="1">
      <alignment horizontal="center" vertical="center" wrapText="1"/>
    </xf>
    <xf numFmtId="0" fontId="136" fillId="0" borderId="57" xfId="15" applyFont="1" applyBorder="1" applyAlignment="1">
      <alignment horizontal="center" vertical="center" wrapText="1"/>
    </xf>
    <xf numFmtId="0" fontId="136" fillId="0" borderId="80" xfId="15" applyFont="1" applyBorder="1" applyAlignment="1">
      <alignment horizontal="center" vertical="center" wrapText="1"/>
    </xf>
    <xf numFmtId="0" fontId="136" fillId="0" borderId="15" xfId="15" applyFont="1" applyBorder="1" applyAlignment="1">
      <alignment horizontal="center" vertical="center" wrapText="1"/>
    </xf>
    <xf numFmtId="0" fontId="136" fillId="0" borderId="103" xfId="15" applyFont="1" applyBorder="1" applyAlignment="1">
      <alignment horizontal="center" vertical="center" wrapText="1"/>
    </xf>
    <xf numFmtId="0" fontId="136" fillId="0" borderId="40" xfId="15" applyFont="1" applyBorder="1" applyAlignment="1">
      <alignment horizontal="center" vertical="center" wrapText="1"/>
    </xf>
    <xf numFmtId="0" fontId="136" fillId="0" borderId="77" xfId="15" applyFont="1" applyBorder="1" applyAlignment="1">
      <alignment horizontal="center" vertical="center" wrapText="1"/>
    </xf>
    <xf numFmtId="0" fontId="136" fillId="0" borderId="102" xfId="15" applyFont="1" applyBorder="1" applyAlignment="1">
      <alignment horizontal="center" vertical="center" wrapText="1"/>
    </xf>
    <xf numFmtId="0" fontId="136" fillId="0" borderId="61" xfId="15" applyFont="1" applyBorder="1" applyAlignment="1">
      <alignment horizontal="center" vertical="center" wrapText="1"/>
    </xf>
    <xf numFmtId="0" fontId="136" fillId="0" borderId="51" xfId="15" applyFont="1" applyBorder="1" applyAlignment="1">
      <alignment horizontal="center" vertical="center" wrapText="1"/>
    </xf>
    <xf numFmtId="0" fontId="128" fillId="0" borderId="102" xfId="15" applyFont="1" applyBorder="1" applyAlignment="1">
      <alignment horizontal="center" vertical="center"/>
    </xf>
    <xf numFmtId="0" fontId="128" fillId="0" borderId="61" xfId="15" applyFont="1" applyBorder="1" applyAlignment="1">
      <alignment horizontal="center" vertical="center"/>
    </xf>
    <xf numFmtId="0" fontId="128" fillId="0" borderId="51" xfId="15" applyFont="1" applyBorder="1" applyAlignment="1">
      <alignment horizontal="center" vertical="center"/>
    </xf>
    <xf numFmtId="0" fontId="128" fillId="0" borderId="102" xfId="15" applyFont="1" applyBorder="1" applyAlignment="1">
      <alignment horizontal="center" vertical="center" wrapText="1"/>
    </xf>
    <xf numFmtId="0" fontId="128" fillId="0" borderId="51" xfId="15" applyFont="1" applyBorder="1" applyAlignment="1">
      <alignment horizontal="center" vertical="center" wrapText="1"/>
    </xf>
    <xf numFmtId="9" fontId="137" fillId="0" borderId="102" xfId="11" applyNumberFormat="1" applyFont="1" applyBorder="1" applyAlignment="1" applyProtection="1">
      <alignment horizontal="center" vertical="center"/>
      <protection locked="0"/>
    </xf>
    <xf numFmtId="0" fontId="137" fillId="0" borderId="51" xfId="11" applyFont="1" applyBorder="1" applyAlignment="1" applyProtection="1">
      <alignment horizontal="center" vertical="center"/>
      <protection locked="0"/>
    </xf>
    <xf numFmtId="0" fontId="137" fillId="0" borderId="55" xfId="11" applyFont="1" applyBorder="1" applyAlignment="1" applyProtection="1">
      <alignment horizontal="center" vertical="center"/>
      <protection locked="0"/>
    </xf>
    <xf numFmtId="0" fontId="131" fillId="35" borderId="83" xfId="15" applyFont="1" applyFill="1" applyBorder="1" applyAlignment="1">
      <alignment horizontal="center" vertical="center" wrapText="1"/>
    </xf>
    <xf numFmtId="0" fontId="131" fillId="35" borderId="84" xfId="15" applyFont="1" applyFill="1" applyBorder="1" applyAlignment="1">
      <alignment horizontal="center" vertical="center" wrapText="1"/>
    </xf>
    <xf numFmtId="0" fontId="131" fillId="35" borderId="85" xfId="15" applyFont="1" applyFill="1" applyBorder="1" applyAlignment="1">
      <alignment horizontal="center" vertical="center" wrapText="1"/>
    </xf>
    <xf numFmtId="0" fontId="134" fillId="3" borderId="66" xfId="4" applyFont="1" applyFill="1" applyBorder="1" applyAlignment="1">
      <alignment horizontal="center" vertical="center"/>
    </xf>
    <xf numFmtId="0" fontId="134" fillId="3" borderId="41" xfId="4" applyFont="1" applyFill="1" applyBorder="1" applyAlignment="1">
      <alignment horizontal="center" vertical="center"/>
    </xf>
    <xf numFmtId="0" fontId="134" fillId="3" borderId="42" xfId="4" applyFont="1" applyFill="1" applyBorder="1" applyAlignment="1">
      <alignment horizontal="center" vertical="center"/>
    </xf>
    <xf numFmtId="0" fontId="128" fillId="0" borderId="56" xfId="15" applyFont="1" applyBorder="1" applyAlignment="1">
      <alignment horizontal="center" vertical="center" wrapText="1"/>
    </xf>
    <xf numFmtId="0" fontId="128" fillId="0" borderId="52" xfId="15" applyFont="1" applyBorder="1" applyAlignment="1">
      <alignment horizontal="center" vertical="center" wrapText="1"/>
    </xf>
    <xf numFmtId="9" fontId="69" fillId="3" borderId="59" xfId="11" applyNumberFormat="1" applyFont="1" applyFill="1" applyBorder="1" applyAlignment="1" applyProtection="1">
      <alignment horizontal="center" vertical="center"/>
      <protection locked="0"/>
    </xf>
    <xf numFmtId="9" fontId="69" fillId="3" borderId="70" xfId="11" applyNumberFormat="1" applyFont="1" applyFill="1" applyBorder="1" applyAlignment="1" applyProtection="1">
      <alignment horizontal="center" vertical="center"/>
      <protection locked="0"/>
    </xf>
    <xf numFmtId="9" fontId="69" fillId="3" borderId="73" xfId="11" applyNumberFormat="1" applyFont="1" applyFill="1" applyBorder="1" applyAlignment="1" applyProtection="1">
      <alignment horizontal="center" vertical="center"/>
      <protection locked="0"/>
    </xf>
    <xf numFmtId="9" fontId="69" fillId="3" borderId="57" xfId="11" applyNumberFormat="1" applyFont="1" applyFill="1" applyBorder="1" applyAlignment="1" applyProtection="1">
      <alignment horizontal="center" vertical="center"/>
      <protection locked="0"/>
    </xf>
    <xf numFmtId="9" fontId="137" fillId="0" borderId="60" xfId="11" applyNumberFormat="1" applyFont="1" applyBorder="1" applyAlignment="1" applyProtection="1">
      <alignment horizontal="center" vertical="center"/>
      <protection locked="0"/>
    </xf>
    <xf numFmtId="0" fontId="117" fillId="0" borderId="3" xfId="11" applyFont="1" applyBorder="1" applyAlignment="1" applyProtection="1">
      <alignment horizontal="center" vertical="center" wrapText="1"/>
      <protection locked="0"/>
    </xf>
    <xf numFmtId="0" fontId="117" fillId="0" borderId="41" xfId="11" applyFont="1" applyBorder="1" applyAlignment="1" applyProtection="1">
      <alignment horizontal="center" vertical="center" wrapText="1"/>
      <protection locked="0"/>
    </xf>
    <xf numFmtId="0" fontId="69" fillId="0" borderId="44" xfId="11" applyFont="1" applyBorder="1" applyAlignment="1" applyProtection="1">
      <alignment horizontal="center" vertical="center"/>
      <protection locked="0"/>
    </xf>
    <xf numFmtId="0" fontId="69" fillId="0" borderId="42" xfId="11" applyFont="1" applyBorder="1" applyAlignment="1" applyProtection="1">
      <alignment horizontal="center" vertical="center"/>
      <protection locked="0"/>
    </xf>
    <xf numFmtId="0" fontId="134" fillId="3" borderId="40" xfId="4" applyFont="1" applyFill="1" applyBorder="1" applyAlignment="1">
      <alignment horizontal="center" vertical="center"/>
    </xf>
    <xf numFmtId="0" fontId="134" fillId="3" borderId="74" xfId="4" applyFont="1" applyFill="1" applyBorder="1" applyAlignment="1">
      <alignment horizontal="center" vertical="center"/>
    </xf>
    <xf numFmtId="0" fontId="134" fillId="3" borderId="72" xfId="4" applyFont="1" applyFill="1" applyBorder="1" applyAlignment="1">
      <alignment horizontal="center" vertical="center"/>
    </xf>
    <xf numFmtId="0" fontId="134" fillId="3" borderId="78" xfId="4" applyFont="1" applyFill="1" applyBorder="1" applyAlignment="1">
      <alignment horizontal="center" vertical="center"/>
    </xf>
    <xf numFmtId="0" fontId="134" fillId="3" borderId="69" xfId="4" applyFont="1" applyFill="1" applyBorder="1" applyAlignment="1">
      <alignment horizontal="center" vertical="center"/>
    </xf>
    <xf numFmtId="0" fontId="28" fillId="3" borderId="71" xfId="11" applyFill="1" applyBorder="1" applyAlignment="1" applyProtection="1">
      <alignment horizontal="center" vertical="center"/>
      <protection locked="0"/>
    </xf>
    <xf numFmtId="0" fontId="28" fillId="3" borderId="71" xfId="11" applyFont="1" applyFill="1" applyBorder="1" applyAlignment="1" applyProtection="1">
      <alignment horizontal="center" vertical="center"/>
      <protection locked="0"/>
    </xf>
    <xf numFmtId="0" fontId="131" fillId="22" borderId="56" xfId="4" applyFont="1" applyFill="1" applyBorder="1" applyAlignment="1">
      <alignment horizontal="center" vertical="center"/>
    </xf>
    <xf numFmtId="0" fontId="131" fillId="22" borderId="53" xfId="4" applyFont="1" applyFill="1" applyBorder="1" applyAlignment="1">
      <alignment horizontal="center" vertical="center"/>
    </xf>
    <xf numFmtId="0" fontId="131" fillId="22" borderId="52" xfId="4" applyFont="1" applyFill="1" applyBorder="1" applyAlignment="1">
      <alignment horizontal="center" vertical="center"/>
    </xf>
    <xf numFmtId="0" fontId="132" fillId="22" borderId="83" xfId="15" applyFont="1" applyFill="1" applyBorder="1" applyAlignment="1">
      <alignment horizontal="center" vertical="center"/>
    </xf>
    <xf numFmtId="0" fontId="132" fillId="22" borderId="85" xfId="15" applyFont="1" applyFill="1" applyBorder="1" applyAlignment="1">
      <alignment horizontal="center" vertical="center"/>
    </xf>
    <xf numFmtId="0" fontId="132" fillId="22" borderId="84" xfId="15" applyFont="1" applyFill="1" applyBorder="1" applyAlignment="1">
      <alignment horizontal="center" vertical="center"/>
    </xf>
    <xf numFmtId="0" fontId="123" fillId="0" borderId="59" xfId="15" applyFont="1" applyBorder="1" applyAlignment="1">
      <alignment horizontal="center" vertical="center" wrapText="1"/>
    </xf>
    <xf numFmtId="0" fontId="123" fillId="0" borderId="45" xfId="15" applyFont="1" applyBorder="1" applyAlignment="1">
      <alignment horizontal="center" vertical="center" wrapText="1"/>
    </xf>
    <xf numFmtId="0" fontId="123" fillId="0" borderId="60" xfId="15" applyFont="1" applyBorder="1" applyAlignment="1">
      <alignment horizontal="center" vertical="center" wrapText="1"/>
    </xf>
    <xf numFmtId="0" fontId="123" fillId="0" borderId="61" xfId="15" applyFont="1" applyBorder="1" applyAlignment="1">
      <alignment horizontal="center" vertical="center" wrapText="1"/>
    </xf>
    <xf numFmtId="0" fontId="124" fillId="0" borderId="83" xfId="15" applyFont="1" applyBorder="1" applyAlignment="1">
      <alignment horizontal="center" vertical="center" wrapText="1"/>
    </xf>
    <xf numFmtId="0" fontId="124" fillId="0" borderId="84" xfId="15" applyFont="1" applyBorder="1" applyAlignment="1">
      <alignment horizontal="center" vertical="center" wrapText="1"/>
    </xf>
    <xf numFmtId="0" fontId="124" fillId="0" borderId="85" xfId="15" applyFont="1" applyBorder="1" applyAlignment="1">
      <alignment horizontal="center" vertical="center" wrapText="1"/>
    </xf>
    <xf numFmtId="0" fontId="91" fillId="0" borderId="83" xfId="15" applyFont="1" applyBorder="1" applyAlignment="1">
      <alignment horizontal="center" vertical="center" wrapText="1"/>
    </xf>
    <xf numFmtId="0" fontId="91" fillId="0" borderId="84" xfId="15" applyFont="1" applyBorder="1" applyAlignment="1">
      <alignment horizontal="center" vertical="center" wrapText="1"/>
    </xf>
    <xf numFmtId="0" fontId="91" fillId="0" borderId="85" xfId="15" applyFont="1" applyBorder="1" applyAlignment="1">
      <alignment horizontal="center" vertical="center" wrapText="1"/>
    </xf>
    <xf numFmtId="0" fontId="122" fillId="0" borderId="4" xfId="15" applyFont="1" applyBorder="1" applyAlignment="1">
      <alignment horizontal="center" vertical="center" wrapText="1"/>
    </xf>
    <xf numFmtId="0" fontId="122" fillId="0" borderId="5" xfId="15" applyFont="1" applyBorder="1" applyAlignment="1">
      <alignment horizontal="center" vertical="center" wrapText="1"/>
    </xf>
    <xf numFmtId="0" fontId="122" fillId="0" borderId="6" xfId="15" applyFont="1" applyBorder="1" applyAlignment="1">
      <alignment horizontal="center" vertical="center" wrapText="1"/>
    </xf>
    <xf numFmtId="0" fontId="122" fillId="0" borderId="4" xfId="15" applyFont="1" applyBorder="1" applyAlignment="1">
      <alignment horizontal="center" vertical="center"/>
    </xf>
    <xf numFmtId="0" fontId="122" fillId="0" borderId="5" xfId="15" applyFont="1" applyBorder="1" applyAlignment="1">
      <alignment horizontal="center" vertical="center"/>
    </xf>
    <xf numFmtId="0" fontId="122" fillId="0" borderId="6" xfId="15" applyFont="1" applyBorder="1" applyAlignment="1">
      <alignment horizontal="center" vertical="center"/>
    </xf>
    <xf numFmtId="0" fontId="123" fillId="0" borderId="4" xfId="15" applyFont="1" applyBorder="1" applyAlignment="1">
      <alignment horizontal="center" vertical="center" wrapText="1"/>
    </xf>
    <xf numFmtId="0" fontId="123" fillId="0" borderId="5" xfId="15" applyFont="1" applyBorder="1" applyAlignment="1">
      <alignment horizontal="center" vertical="center" wrapText="1"/>
    </xf>
    <xf numFmtId="0" fontId="123" fillId="0" borderId="6" xfId="15" applyFont="1" applyBorder="1" applyAlignment="1">
      <alignment horizontal="center" vertical="center" wrapText="1"/>
    </xf>
    <xf numFmtId="0" fontId="123" fillId="0" borderId="1" xfId="15" applyFont="1" applyBorder="1" applyAlignment="1">
      <alignment horizontal="center" vertical="center"/>
    </xf>
    <xf numFmtId="0" fontId="132" fillId="22" borderId="81" xfId="15" applyFont="1" applyFill="1" applyBorder="1" applyAlignment="1">
      <alignment horizontal="center" vertical="center"/>
    </xf>
    <xf numFmtId="0" fontId="132" fillId="22" borderId="82" xfId="15" applyFont="1" applyFill="1" applyBorder="1" applyAlignment="1">
      <alignment horizontal="center" vertical="center"/>
    </xf>
    <xf numFmtId="0" fontId="122" fillId="22" borderId="56" xfId="15" applyFont="1" applyFill="1" applyBorder="1" applyAlignment="1">
      <alignment horizontal="center" vertical="center" wrapText="1"/>
    </xf>
    <xf numFmtId="0" fontId="122" fillId="22" borderId="53" xfId="15" applyFont="1" applyFill="1" applyBorder="1" applyAlignment="1">
      <alignment horizontal="center" vertical="center" wrapText="1"/>
    </xf>
    <xf numFmtId="0" fontId="52" fillId="22" borderId="69" xfId="15" applyFont="1" applyFill="1" applyBorder="1" applyAlignment="1">
      <alignment horizontal="center" vertical="center"/>
    </xf>
    <xf numFmtId="0" fontId="52" fillId="22" borderId="72" xfId="15" applyFont="1" applyFill="1" applyBorder="1" applyAlignment="1">
      <alignment horizontal="center" vertical="center"/>
    </xf>
    <xf numFmtId="0" fontId="52" fillId="22" borderId="78" xfId="15" applyFont="1" applyFill="1" applyBorder="1" applyAlignment="1">
      <alignment horizontal="center" vertical="center"/>
    </xf>
    <xf numFmtId="0" fontId="52" fillId="22" borderId="14" xfId="15" applyFont="1" applyFill="1" applyBorder="1" applyAlignment="1">
      <alignment horizontal="center" vertical="center"/>
    </xf>
    <xf numFmtId="0" fontId="52" fillId="22" borderId="1" xfId="15" applyFont="1" applyFill="1" applyBorder="1" applyAlignment="1">
      <alignment horizontal="center" vertical="center"/>
    </xf>
    <xf numFmtId="0" fontId="52" fillId="22" borderId="26" xfId="15" applyFont="1" applyFill="1" applyBorder="1" applyAlignment="1">
      <alignment horizontal="center" vertical="center"/>
    </xf>
    <xf numFmtId="0" fontId="52" fillId="22" borderId="40" xfId="15" applyFont="1" applyFill="1" applyBorder="1" applyAlignment="1">
      <alignment horizontal="center" vertical="center"/>
    </xf>
    <xf numFmtId="0" fontId="52" fillId="22" borderId="41" xfId="15" applyFont="1" applyFill="1" applyBorder="1" applyAlignment="1">
      <alignment horizontal="center" vertical="center"/>
    </xf>
    <xf numFmtId="0" fontId="52" fillId="22" borderId="42" xfId="15" applyFont="1" applyFill="1" applyBorder="1" applyAlignment="1">
      <alignment horizontal="center" vertical="center"/>
    </xf>
    <xf numFmtId="0" fontId="131" fillId="22" borderId="59" xfId="4" applyFont="1" applyFill="1" applyBorder="1" applyAlignment="1">
      <alignment horizontal="center" vertical="center"/>
    </xf>
    <xf numFmtId="0" fontId="131" fillId="22" borderId="57" xfId="4" applyFont="1" applyFill="1" applyBorder="1" applyAlignment="1">
      <alignment horizontal="center" vertical="center"/>
    </xf>
    <xf numFmtId="0" fontId="131" fillId="22" borderId="49" xfId="4" applyFont="1" applyFill="1" applyBorder="1" applyAlignment="1">
      <alignment horizontal="center" vertical="center"/>
    </xf>
    <xf numFmtId="0" fontId="131" fillId="22" borderId="58" xfId="4" applyFont="1" applyFill="1" applyBorder="1" applyAlignment="1">
      <alignment horizontal="center" vertical="center"/>
    </xf>
    <xf numFmtId="0" fontId="131" fillId="22" borderId="60" xfId="4" applyFont="1" applyFill="1" applyBorder="1" applyAlignment="1">
      <alignment horizontal="center" vertical="center"/>
    </xf>
    <xf numFmtId="0" fontId="131" fillId="22" borderId="55" xfId="4" applyFont="1" applyFill="1" applyBorder="1" applyAlignment="1">
      <alignment horizontal="center" vertical="center"/>
    </xf>
    <xf numFmtId="0" fontId="136" fillId="0" borderId="4" xfId="15" applyFont="1" applyBorder="1" applyAlignment="1">
      <alignment horizontal="center" vertical="center"/>
    </xf>
    <xf numFmtId="0" fontId="136" fillId="0" borderId="6" xfId="15" applyFont="1" applyBorder="1" applyAlignment="1">
      <alignment horizontal="center" vertical="center"/>
    </xf>
    <xf numFmtId="9" fontId="144" fillId="3" borderId="7" xfId="13" applyFont="1" applyFill="1" applyBorder="1" applyAlignment="1">
      <alignment horizontal="left"/>
    </xf>
    <xf numFmtId="9" fontId="144" fillId="3" borderId="8" xfId="13" applyFont="1" applyFill="1" applyBorder="1" applyAlignment="1">
      <alignment horizontal="left"/>
    </xf>
    <xf numFmtId="0" fontId="144" fillId="3" borderId="16" xfId="4" applyFont="1" applyFill="1" applyBorder="1" applyAlignment="1">
      <alignment horizontal="left"/>
    </xf>
    <xf numFmtId="0" fontId="144" fillId="3" borderId="0" xfId="4" applyFont="1" applyFill="1" applyAlignment="1">
      <alignment horizontal="left"/>
    </xf>
    <xf numFmtId="0" fontId="136" fillId="0" borderId="4" xfId="15" applyFont="1" applyBorder="1" applyAlignment="1">
      <alignment horizontal="center" vertical="center" wrapText="1"/>
    </xf>
    <xf numFmtId="0" fontId="136" fillId="0" borderId="5" xfId="15" applyFont="1" applyBorder="1" applyAlignment="1">
      <alignment horizontal="center" vertical="center" wrapText="1"/>
    </xf>
    <xf numFmtId="0" fontId="136" fillId="0" borderId="6" xfId="15" applyFont="1" applyBorder="1" applyAlignment="1">
      <alignment horizontal="center" vertical="center" wrapText="1"/>
    </xf>
    <xf numFmtId="0" fontId="128" fillId="0" borderId="4" xfId="15" applyFont="1" applyBorder="1" applyAlignment="1">
      <alignment horizontal="center" vertical="center" wrapText="1"/>
    </xf>
    <xf numFmtId="0" fontId="128" fillId="0" borderId="6" xfId="15" applyFont="1" applyBorder="1" applyAlignment="1">
      <alignment horizontal="center" vertical="center" wrapText="1"/>
    </xf>
    <xf numFmtId="0" fontId="136" fillId="0" borderId="1" xfId="15" applyFont="1" applyBorder="1" applyAlignment="1">
      <alignment horizontal="center" vertical="center" wrapText="1"/>
    </xf>
    <xf numFmtId="0" fontId="136" fillId="0" borderId="2" xfId="15" applyFont="1" applyBorder="1" applyAlignment="1">
      <alignment horizontal="center" vertical="center" wrapText="1"/>
    </xf>
    <xf numFmtId="0" fontId="128" fillId="0" borderId="2" xfId="15" applyFont="1" applyBorder="1" applyAlignment="1">
      <alignment horizontal="center" vertical="center"/>
    </xf>
    <xf numFmtId="0" fontId="136" fillId="0" borderId="2" xfId="15" applyFont="1" applyBorder="1" applyAlignment="1">
      <alignment horizontal="center" vertical="center"/>
    </xf>
    <xf numFmtId="0" fontId="136" fillId="0" borderId="1" xfId="15" applyFont="1" applyBorder="1" applyAlignment="1">
      <alignment horizontal="center" vertical="center"/>
    </xf>
    <xf numFmtId="0" fontId="128" fillId="0" borderId="1" xfId="15" applyFont="1" applyBorder="1" applyAlignment="1">
      <alignment horizontal="center" vertical="center" wrapText="1"/>
    </xf>
    <xf numFmtId="0" fontId="128" fillId="0" borderId="15" xfId="15" applyFont="1" applyBorder="1" applyAlignment="1">
      <alignment horizontal="center" vertical="center" wrapText="1"/>
    </xf>
    <xf numFmtId="0" fontId="128" fillId="36" borderId="83" xfId="15" applyFont="1" applyFill="1" applyBorder="1" applyAlignment="1">
      <alignment horizontal="center" vertical="center" wrapText="1"/>
    </xf>
    <xf numFmtId="0" fontId="128" fillId="36" borderId="84" xfId="15" applyFont="1" applyFill="1" applyBorder="1" applyAlignment="1">
      <alignment horizontal="center" vertical="center" wrapText="1"/>
    </xf>
    <xf numFmtId="0" fontId="128" fillId="36" borderId="85" xfId="15" applyFont="1" applyFill="1" applyBorder="1" applyAlignment="1">
      <alignment horizontal="center" vertical="center" wrapText="1"/>
    </xf>
    <xf numFmtId="0" fontId="128" fillId="0" borderId="49" xfId="15" applyFont="1" applyBorder="1" applyAlignment="1">
      <alignment horizontal="center" vertical="center" wrapText="1"/>
    </xf>
    <xf numFmtId="0" fontId="128" fillId="0" borderId="117" xfId="15" applyFont="1" applyBorder="1" applyAlignment="1">
      <alignment horizontal="left" vertical="center" wrapText="1"/>
    </xf>
    <xf numFmtId="0" fontId="128" fillId="0" borderId="118" xfId="15" applyFont="1" applyBorder="1" applyAlignment="1">
      <alignment horizontal="left" vertical="center" wrapText="1"/>
    </xf>
    <xf numFmtId="0" fontId="136" fillId="0" borderId="3" xfId="15" applyFont="1" applyBorder="1" applyAlignment="1">
      <alignment horizontal="center" vertical="center" wrapText="1"/>
    </xf>
    <xf numFmtId="0" fontId="128" fillId="36" borderId="81" xfId="15" applyFont="1" applyFill="1" applyBorder="1" applyAlignment="1">
      <alignment horizontal="center" vertical="center" wrapText="1"/>
    </xf>
    <xf numFmtId="0" fontId="128" fillId="36" borderId="112" xfId="15" applyFont="1" applyFill="1" applyBorder="1" applyAlignment="1">
      <alignment horizontal="center" vertical="center" wrapText="1"/>
    </xf>
    <xf numFmtId="0" fontId="128" fillId="36" borderId="82" xfId="15" applyFont="1" applyFill="1" applyBorder="1" applyAlignment="1">
      <alignment horizontal="center" vertical="center" wrapText="1"/>
    </xf>
    <xf numFmtId="9" fontId="123" fillId="22" borderId="113" xfId="15" applyNumberFormat="1" applyFont="1" applyFill="1" applyBorder="1" applyAlignment="1">
      <alignment horizontal="center" vertical="center"/>
    </xf>
    <xf numFmtId="9" fontId="123" fillId="22" borderId="84" xfId="15" applyNumberFormat="1" applyFont="1" applyFill="1" applyBorder="1" applyAlignment="1">
      <alignment horizontal="center" vertical="center"/>
    </xf>
    <xf numFmtId="0" fontId="122" fillId="22" borderId="81" xfId="15" applyFont="1" applyFill="1" applyBorder="1" applyAlignment="1">
      <alignment horizontal="center" vertical="center" wrapText="1"/>
    </xf>
    <xf numFmtId="0" fontId="122" fillId="22" borderId="112" xfId="15" applyFont="1" applyFill="1" applyBorder="1" applyAlignment="1">
      <alignment horizontal="center" vertical="center" wrapText="1"/>
    </xf>
    <xf numFmtId="0" fontId="123" fillId="22" borderId="112" xfId="15" applyFont="1" applyFill="1" applyBorder="1" applyAlignment="1">
      <alignment horizontal="center" vertical="center" wrapText="1"/>
    </xf>
    <xf numFmtId="0" fontId="122" fillId="9" borderId="47" xfId="15" applyFont="1" applyFill="1" applyBorder="1" applyAlignment="1">
      <alignment horizontal="center" vertical="center" wrapText="1"/>
    </xf>
    <xf numFmtId="0" fontId="122" fillId="9" borderId="3" xfId="15" applyFont="1" applyFill="1" applyBorder="1" applyAlignment="1">
      <alignment horizontal="center" vertical="center" wrapText="1"/>
    </xf>
    <xf numFmtId="0" fontId="122" fillId="9" borderId="40" xfId="15" applyFont="1" applyFill="1" applyBorder="1" applyAlignment="1">
      <alignment horizontal="center" vertical="center" wrapText="1"/>
    </xf>
    <xf numFmtId="0" fontId="122" fillId="9" borderId="41" xfId="15" applyFont="1" applyFill="1" applyBorder="1" applyAlignment="1">
      <alignment horizontal="center" vertical="center" wrapText="1"/>
    </xf>
    <xf numFmtId="0" fontId="123" fillId="9" borderId="3" xfId="15" applyFont="1" applyFill="1" applyBorder="1" applyAlignment="1">
      <alignment horizontal="center" vertical="center" wrapText="1"/>
    </xf>
    <xf numFmtId="0" fontId="123" fillId="9" borderId="41" xfId="15" applyFont="1" applyFill="1" applyBorder="1" applyAlignment="1">
      <alignment horizontal="center" vertical="center" wrapText="1"/>
    </xf>
    <xf numFmtId="1" fontId="122" fillId="9" borderId="67" xfId="16" applyNumberFormat="1" applyFont="1" applyFill="1" applyBorder="1" applyAlignment="1">
      <alignment horizontal="center" vertical="center"/>
    </xf>
    <xf numFmtId="1" fontId="122" fillId="9" borderId="66" xfId="16" applyNumberFormat="1" applyFont="1" applyFill="1" applyBorder="1" applyAlignment="1">
      <alignment horizontal="center" vertical="center"/>
    </xf>
    <xf numFmtId="0" fontId="122" fillId="0" borderId="64" xfId="15" applyFont="1" applyBorder="1" applyAlignment="1">
      <alignment horizontal="center" vertical="center" wrapText="1"/>
    </xf>
    <xf numFmtId="0" fontId="122" fillId="0" borderId="65" xfId="15" applyFont="1" applyBorder="1" applyAlignment="1">
      <alignment horizontal="center" vertical="center" wrapText="1"/>
    </xf>
    <xf numFmtId="0" fontId="122" fillId="0" borderId="68" xfId="15" applyFont="1" applyBorder="1" applyAlignment="1">
      <alignment horizontal="center" vertical="center" wrapText="1"/>
    </xf>
    <xf numFmtId="0" fontId="123" fillId="9" borderId="64" xfId="15" applyFont="1" applyFill="1" applyBorder="1" applyAlignment="1">
      <alignment horizontal="center" vertical="center"/>
    </xf>
    <xf numFmtId="0" fontId="123" fillId="9" borderId="66" xfId="15" applyFont="1" applyFill="1" applyBorder="1" applyAlignment="1">
      <alignment horizontal="center" vertical="center"/>
    </xf>
    <xf numFmtId="0" fontId="123" fillId="9" borderId="67" xfId="15" applyFont="1" applyFill="1" applyBorder="1" applyAlignment="1">
      <alignment horizontal="center" vertical="center"/>
    </xf>
    <xf numFmtId="0" fontId="123" fillId="9" borderId="16" xfId="15" applyFont="1" applyFill="1" applyBorder="1" applyAlignment="1">
      <alignment horizontal="center" vertical="center"/>
    </xf>
    <xf numFmtId="0" fontId="123" fillId="9" borderId="0" xfId="15" applyFont="1" applyFill="1" applyAlignment="1">
      <alignment horizontal="center" vertical="center"/>
    </xf>
    <xf numFmtId="1" fontId="122" fillId="9" borderId="62" xfId="16" applyNumberFormat="1" applyFont="1" applyFill="1" applyBorder="1" applyAlignment="1">
      <alignment horizontal="center" vertical="center"/>
    </xf>
    <xf numFmtId="1" fontId="122" fillId="9" borderId="74" xfId="16" applyNumberFormat="1" applyFont="1" applyFill="1" applyBorder="1" applyAlignment="1">
      <alignment horizontal="center" vertical="center"/>
    </xf>
    <xf numFmtId="0" fontId="122" fillId="0" borderId="101" xfId="15" applyFont="1" applyBorder="1" applyAlignment="1">
      <alignment horizontal="center" vertical="center" wrapText="1"/>
    </xf>
    <xf numFmtId="0" fontId="122" fillId="0" borderId="116" xfId="15" applyFont="1" applyBorder="1" applyAlignment="1">
      <alignment horizontal="center" vertical="center" wrapText="1"/>
    </xf>
    <xf numFmtId="0" fontId="122" fillId="0" borderId="63" xfId="15" applyFont="1" applyBorder="1" applyAlignment="1">
      <alignment horizontal="center" vertical="center" wrapText="1"/>
    </xf>
    <xf numFmtId="0" fontId="123" fillId="9" borderId="49" xfId="15" applyFont="1" applyFill="1" applyBorder="1" applyAlignment="1">
      <alignment horizontal="center" vertical="center"/>
    </xf>
    <xf numFmtId="0" fontId="28" fillId="0" borderId="1" xfId="11" applyFont="1" applyBorder="1" applyAlignment="1" applyProtection="1">
      <alignment horizontal="center" vertical="center"/>
      <protection locked="0"/>
    </xf>
    <xf numFmtId="0" fontId="28" fillId="0" borderId="6" xfId="11" applyFont="1" applyBorder="1" applyAlignment="1" applyProtection="1">
      <alignment horizontal="center" vertical="center"/>
      <protection locked="0"/>
    </xf>
    <xf numFmtId="0" fontId="28" fillId="0" borderId="1" xfId="11" applyBorder="1" applyAlignment="1" applyProtection="1">
      <alignment horizontal="center" vertical="center"/>
      <protection locked="0"/>
    </xf>
    <xf numFmtId="0" fontId="123" fillId="9" borderId="58" xfId="15" applyFont="1" applyFill="1" applyBorder="1" applyAlignment="1">
      <alignment horizontal="center" vertical="center"/>
    </xf>
    <xf numFmtId="0" fontId="123" fillId="9" borderId="68" xfId="15" applyFont="1" applyFill="1" applyBorder="1" applyAlignment="1">
      <alignment horizontal="center" vertical="center"/>
    </xf>
    <xf numFmtId="0" fontId="133" fillId="0" borderId="12" xfId="15" applyFont="1" applyBorder="1" applyAlignment="1">
      <alignment horizontal="center" vertical="center"/>
    </xf>
    <xf numFmtId="0" fontId="133" fillId="0" borderId="13" xfId="15" applyFont="1" applyBorder="1" applyAlignment="1">
      <alignment horizontal="center" vertical="center"/>
    </xf>
    <xf numFmtId="0" fontId="133" fillId="3" borderId="12" xfId="15" applyFont="1" applyFill="1" applyBorder="1" applyAlignment="1">
      <alignment horizontal="center" vertical="center"/>
    </xf>
    <xf numFmtId="0" fontId="133" fillId="3" borderId="13" xfId="15" applyFont="1" applyFill="1" applyBorder="1" applyAlignment="1">
      <alignment horizontal="center" vertical="center"/>
    </xf>
    <xf numFmtId="9" fontId="123" fillId="34" borderId="54" xfId="16" applyFont="1" applyFill="1" applyBorder="1" applyAlignment="1">
      <alignment horizontal="center" vertical="center"/>
    </xf>
    <xf numFmtId="9" fontId="123" fillId="34" borderId="13" xfId="16" applyFont="1" applyFill="1" applyBorder="1" applyAlignment="1">
      <alignment horizontal="center" vertical="center"/>
    </xf>
    <xf numFmtId="0" fontId="136" fillId="34" borderId="104" xfId="15" applyFont="1" applyFill="1" applyBorder="1" applyAlignment="1">
      <alignment horizontal="center" vertical="center" wrapText="1"/>
    </xf>
    <xf numFmtId="0" fontId="136" fillId="34" borderId="44" xfId="15" applyFont="1" applyFill="1" applyBorder="1" applyAlignment="1">
      <alignment horizontal="center" vertical="center" wrapText="1"/>
    </xf>
    <xf numFmtId="0" fontId="28" fillId="0" borderId="2" xfId="11" applyFont="1" applyBorder="1" applyAlignment="1" applyProtection="1">
      <alignment horizontal="center" vertical="center"/>
      <protection locked="0"/>
    </xf>
    <xf numFmtId="0" fontId="28" fillId="0" borderId="2" xfId="11" applyBorder="1" applyAlignment="1" applyProtection="1">
      <alignment horizontal="center" vertical="center"/>
      <protection locked="0"/>
    </xf>
    <xf numFmtId="9" fontId="123" fillId="0" borderId="71" xfId="4" applyNumberFormat="1" applyFont="1" applyBorder="1" applyAlignment="1">
      <alignment horizontal="center" vertical="center" wrapText="1"/>
    </xf>
    <xf numFmtId="9" fontId="123" fillId="0" borderId="3" xfId="4" applyNumberFormat="1" applyFont="1" applyBorder="1" applyAlignment="1">
      <alignment horizontal="center" vertical="center" wrapText="1"/>
    </xf>
    <xf numFmtId="0" fontId="123" fillId="0" borderId="2" xfId="4" applyFont="1" applyBorder="1" applyAlignment="1">
      <alignment horizontal="center" vertical="center" wrapText="1"/>
    </xf>
    <xf numFmtId="0" fontId="123" fillId="0" borderId="3" xfId="4" applyFont="1" applyBorder="1" applyAlignment="1">
      <alignment horizontal="center" vertical="center" wrapText="1"/>
    </xf>
    <xf numFmtId="9" fontId="123" fillId="0" borderId="2" xfId="4" applyNumberFormat="1" applyFont="1" applyBorder="1" applyAlignment="1">
      <alignment horizontal="center" vertical="center" wrapText="1"/>
    </xf>
    <xf numFmtId="0" fontId="134" fillId="0" borderId="46" xfId="15" applyFont="1" applyBorder="1" applyAlignment="1">
      <alignment horizontal="center" vertical="center" wrapText="1"/>
    </xf>
    <xf numFmtId="0" fontId="134" fillId="0" borderId="47" xfId="15" applyFont="1" applyBorder="1" applyAlignment="1">
      <alignment horizontal="center" vertical="center" wrapText="1"/>
    </xf>
    <xf numFmtId="0" fontId="123" fillId="0" borderId="2" xfId="15" applyFont="1" applyBorder="1" applyAlignment="1">
      <alignment horizontal="center" vertical="center" wrapText="1"/>
    </xf>
    <xf numFmtId="0" fontId="123" fillId="0" borderId="3" xfId="15" applyFont="1" applyBorder="1" applyAlignment="1">
      <alignment horizontal="center" vertical="center" wrapText="1"/>
    </xf>
    <xf numFmtId="0" fontId="123" fillId="0" borderId="2" xfId="15" quotePrefix="1" applyFont="1" applyBorder="1" applyAlignment="1">
      <alignment horizontal="justify" vertical="center" wrapText="1"/>
    </xf>
    <xf numFmtId="0" fontId="123" fillId="0" borderId="3" xfId="15" quotePrefix="1" applyFont="1" applyBorder="1" applyAlignment="1">
      <alignment horizontal="justify" vertical="center" wrapText="1"/>
    </xf>
    <xf numFmtId="9" fontId="123" fillId="34" borderId="70" xfId="16" applyFont="1" applyFill="1" applyBorder="1" applyAlignment="1">
      <alignment horizontal="center" vertical="center"/>
    </xf>
    <xf numFmtId="0" fontId="136" fillId="34" borderId="99" xfId="15" applyFont="1" applyFill="1" applyBorder="1" applyAlignment="1">
      <alignment horizontal="center" vertical="center" wrapText="1"/>
    </xf>
    <xf numFmtId="0" fontId="133" fillId="3" borderId="16" xfId="15" applyFont="1" applyFill="1" applyBorder="1" applyAlignment="1">
      <alignment horizontal="center" vertical="center"/>
    </xf>
    <xf numFmtId="0" fontId="133" fillId="3" borderId="54" xfId="15" applyFont="1" applyFill="1" applyBorder="1" applyAlignment="1">
      <alignment horizontal="center" vertical="center"/>
    </xf>
    <xf numFmtId="0" fontId="28" fillId="0" borderId="71" xfId="11" applyFont="1" applyBorder="1" applyAlignment="1" applyProtection="1">
      <alignment horizontal="center" vertical="center"/>
      <protection locked="0"/>
    </xf>
    <xf numFmtId="0" fontId="28" fillId="0" borderId="71" xfId="11" applyBorder="1" applyAlignment="1" applyProtection="1">
      <alignment horizontal="center" vertical="center"/>
      <protection locked="0"/>
    </xf>
    <xf numFmtId="0" fontId="133" fillId="0" borderId="16" xfId="15" applyFont="1" applyBorder="1" applyAlignment="1">
      <alignment horizontal="center" vertical="center"/>
    </xf>
    <xf numFmtId="0" fontId="133" fillId="0" borderId="54" xfId="15" applyFont="1" applyBorder="1" applyAlignment="1">
      <alignment horizontal="center" vertical="center"/>
    </xf>
    <xf numFmtId="0" fontId="134" fillId="0" borderId="79" xfId="15" applyFont="1" applyBorder="1" applyAlignment="1">
      <alignment horizontal="center" vertical="center" wrapText="1"/>
    </xf>
    <xf numFmtId="0" fontId="123" fillId="0" borderId="71" xfId="15" applyFont="1" applyBorder="1" applyAlignment="1">
      <alignment horizontal="center" vertical="center" wrapText="1"/>
    </xf>
    <xf numFmtId="0" fontId="123" fillId="0" borderId="71" xfId="15" quotePrefix="1" applyFont="1" applyBorder="1" applyAlignment="1">
      <alignment horizontal="justify" vertical="center" wrapText="1"/>
    </xf>
    <xf numFmtId="0" fontId="123" fillId="0" borderId="71" xfId="4" applyFont="1" applyBorder="1" applyAlignment="1">
      <alignment horizontal="center" vertical="center" wrapText="1"/>
    </xf>
    <xf numFmtId="0" fontId="132" fillId="22" borderId="59" xfId="15" applyFont="1" applyFill="1" applyBorder="1" applyAlignment="1">
      <alignment horizontal="center" vertical="center"/>
    </xf>
    <xf numFmtId="0" fontId="132" fillId="22" borderId="57" xfId="15" applyFont="1" applyFill="1" applyBorder="1" applyAlignment="1">
      <alignment horizontal="center" vertical="center"/>
    </xf>
    <xf numFmtId="0" fontId="132" fillId="22" borderId="60" xfId="15" applyFont="1" applyFill="1" applyBorder="1" applyAlignment="1">
      <alignment horizontal="center" vertical="center"/>
    </xf>
    <xf numFmtId="0" fontId="132" fillId="22" borderId="55" xfId="15" applyFont="1" applyFill="1" applyBorder="1" applyAlignment="1">
      <alignment horizontal="center" vertical="center"/>
    </xf>
    <xf numFmtId="0" fontId="122" fillId="22" borderId="52" xfId="15" applyFont="1" applyFill="1" applyBorder="1" applyAlignment="1">
      <alignment horizontal="center" vertical="center" wrapText="1"/>
    </xf>
    <xf numFmtId="0" fontId="122" fillId="22" borderId="69" xfId="4" applyFont="1" applyFill="1" applyBorder="1" applyAlignment="1">
      <alignment horizontal="center" vertical="center" wrapText="1"/>
    </xf>
    <xf numFmtId="0" fontId="122" fillId="22" borderId="78" xfId="4" applyFont="1" applyFill="1" applyBorder="1" applyAlignment="1">
      <alignment horizontal="center" vertical="center" wrapText="1"/>
    </xf>
    <xf numFmtId="0" fontId="122" fillId="22" borderId="56" xfId="15" applyFont="1" applyFill="1" applyBorder="1" applyAlignment="1">
      <alignment horizontal="center" vertical="center"/>
    </xf>
    <xf numFmtId="0" fontId="122" fillId="22" borderId="52" xfId="15" applyFont="1" applyFill="1" applyBorder="1" applyAlignment="1">
      <alignment horizontal="center" vertical="center"/>
    </xf>
    <xf numFmtId="9" fontId="123" fillId="0" borderId="72" xfId="4" applyNumberFormat="1" applyFont="1" applyBorder="1" applyAlignment="1">
      <alignment horizontal="center" vertical="center" wrapText="1"/>
    </xf>
    <xf numFmtId="9" fontId="123" fillId="0" borderId="1" xfId="4" applyNumberFormat="1" applyFont="1" applyBorder="1" applyAlignment="1">
      <alignment horizontal="center" vertical="center" wrapText="1"/>
    </xf>
    <xf numFmtId="0" fontId="123" fillId="0" borderId="72" xfId="4" applyFont="1" applyBorder="1" applyAlignment="1">
      <alignment horizontal="center" vertical="center" wrapText="1"/>
    </xf>
    <xf numFmtId="0" fontId="123" fillId="3" borderId="0" xfId="15" applyFont="1" applyFill="1" applyAlignment="1">
      <alignment horizontal="center" vertical="center"/>
    </xf>
    <xf numFmtId="0" fontId="122" fillId="22" borderId="49" xfId="15" applyFont="1" applyFill="1" applyBorder="1" applyAlignment="1">
      <alignment horizontal="center" vertical="center" wrapText="1"/>
    </xf>
    <xf numFmtId="0" fontId="52" fillId="22" borderId="66" xfId="15" applyFont="1" applyFill="1" applyBorder="1" applyAlignment="1">
      <alignment horizontal="center" vertical="center"/>
    </xf>
    <xf numFmtId="0" fontId="122" fillId="22" borderId="108" xfId="15" applyFont="1" applyFill="1" applyBorder="1" applyAlignment="1">
      <alignment horizontal="center" vertical="center" wrapText="1"/>
    </xf>
    <xf numFmtId="0" fontId="122" fillId="22" borderId="109" xfId="15" applyFont="1" applyFill="1" applyBorder="1" applyAlignment="1">
      <alignment horizontal="center" vertical="center" wrapText="1"/>
    </xf>
    <xf numFmtId="0" fontId="122" fillId="22" borderId="111" xfId="15" applyFont="1" applyFill="1" applyBorder="1" applyAlignment="1">
      <alignment horizontal="center" vertical="center" wrapText="1"/>
    </xf>
    <xf numFmtId="0" fontId="122" fillId="22" borderId="69" xfId="15" applyFont="1" applyFill="1" applyBorder="1" applyAlignment="1">
      <alignment horizontal="center" vertical="center" wrapText="1"/>
    </xf>
    <xf numFmtId="0" fontId="122" fillId="22" borderId="78" xfId="15" applyFont="1" applyFill="1" applyBorder="1" applyAlignment="1">
      <alignment horizontal="center" vertical="center" wrapText="1"/>
    </xf>
    <xf numFmtId="0" fontId="122" fillId="22" borderId="14" xfId="15" applyFont="1" applyFill="1" applyBorder="1" applyAlignment="1">
      <alignment horizontal="center" vertical="center" wrapText="1"/>
    </xf>
    <xf numFmtId="0" fontId="122" fillId="22" borderId="26" xfId="15" applyFont="1" applyFill="1" applyBorder="1" applyAlignment="1">
      <alignment horizontal="center" vertical="center" wrapText="1"/>
    </xf>
    <xf numFmtId="0" fontId="122" fillId="22" borderId="46" xfId="15" applyFont="1" applyFill="1" applyBorder="1" applyAlignment="1">
      <alignment horizontal="center" vertical="center" wrapText="1"/>
    </xf>
    <xf numFmtId="0" fontId="122" fillId="22" borderId="104" xfId="15" applyFont="1" applyFill="1" applyBorder="1" applyAlignment="1">
      <alignment horizontal="center" vertical="center" wrapText="1"/>
    </xf>
    <xf numFmtId="0" fontId="123" fillId="25" borderId="2" xfId="15" applyFont="1" applyFill="1" applyBorder="1" applyAlignment="1">
      <alignment horizontal="left" vertical="center" wrapText="1"/>
    </xf>
    <xf numFmtId="0" fontId="132" fillId="22" borderId="45" xfId="15" applyFont="1" applyFill="1" applyBorder="1" applyAlignment="1">
      <alignment horizontal="center" vertical="center"/>
    </xf>
    <xf numFmtId="0" fontId="132" fillId="22" borderId="61" xfId="15" applyFont="1" applyFill="1" applyBorder="1" applyAlignment="1">
      <alignment horizontal="center" vertical="center"/>
    </xf>
    <xf numFmtId="0" fontId="122" fillId="0" borderId="1" xfId="15" applyFont="1" applyBorder="1" applyAlignment="1">
      <alignment horizontal="left" vertical="center" wrapText="1"/>
    </xf>
    <xf numFmtId="0" fontId="122" fillId="0" borderId="4" xfId="15" applyFont="1" applyBorder="1" applyAlignment="1">
      <alignment horizontal="left" vertical="center" wrapText="1"/>
    </xf>
    <xf numFmtId="0" fontId="122" fillId="0" borderId="5" xfId="15" applyFont="1" applyBorder="1" applyAlignment="1">
      <alignment horizontal="left" vertical="center" wrapText="1"/>
    </xf>
    <xf numFmtId="0" fontId="123" fillId="0" borderId="69" xfId="15" applyFont="1" applyBorder="1" applyAlignment="1">
      <alignment horizontal="center" vertical="center" wrapText="1"/>
    </xf>
    <xf numFmtId="0" fontId="123" fillId="0" borderId="72" xfId="15" applyFont="1" applyBorder="1" applyAlignment="1">
      <alignment horizontal="center" vertical="center" wrapText="1"/>
    </xf>
    <xf numFmtId="0" fontId="123" fillId="0" borderId="62" xfId="15" applyFont="1" applyBorder="1" applyAlignment="1">
      <alignment horizontal="center" vertical="center" wrapText="1"/>
    </xf>
    <xf numFmtId="0" fontId="123" fillId="0" borderId="40" xfId="15" applyFont="1" applyBorder="1" applyAlignment="1">
      <alignment horizontal="center" vertical="center" wrapText="1"/>
    </xf>
    <xf numFmtId="0" fontId="123" fillId="0" borderId="41" xfId="15" applyFont="1" applyBorder="1" applyAlignment="1">
      <alignment horizontal="center" vertical="center" wrapText="1"/>
    </xf>
    <xf numFmtId="0" fontId="123" fillId="0" borderId="67" xfId="15" applyFont="1" applyBorder="1" applyAlignment="1">
      <alignment horizontal="center" vertical="center" wrapText="1"/>
    </xf>
    <xf numFmtId="0" fontId="124" fillId="0" borderId="81" xfId="15" applyFont="1" applyBorder="1" applyAlignment="1">
      <alignment horizontal="center" vertical="center" wrapText="1"/>
    </xf>
    <xf numFmtId="0" fontId="124" fillId="0" borderId="112" xfId="15" applyFont="1" applyBorder="1" applyAlignment="1">
      <alignment horizontal="center" vertical="center" wrapText="1"/>
    </xf>
    <xf numFmtId="0" fontId="53" fillId="0" borderId="112" xfId="15" applyFont="1" applyBorder="1" applyAlignment="1">
      <alignment horizontal="center" vertical="center" wrapText="1"/>
    </xf>
    <xf numFmtId="0" fontId="53" fillId="0" borderId="82" xfId="15" applyFont="1" applyBorder="1" applyAlignment="1">
      <alignment horizontal="center" vertical="center" wrapText="1"/>
    </xf>
    <xf numFmtId="0" fontId="74" fillId="0" borderId="1" xfId="0" applyFont="1" applyBorder="1" applyAlignment="1" applyProtection="1">
      <alignment horizontal="left" vertical="center" wrapText="1"/>
      <protection locked="0"/>
    </xf>
    <xf numFmtId="9" fontId="77" fillId="0" borderId="1" xfId="5" applyNumberFormat="1" applyFont="1" applyFill="1" applyBorder="1" applyAlignment="1" applyProtection="1">
      <alignment horizontal="center" vertical="center" wrapText="1"/>
      <protection locked="0"/>
    </xf>
    <xf numFmtId="0" fontId="74" fillId="0" borderId="1" xfId="0" applyFont="1" applyFill="1" applyBorder="1" applyAlignment="1" applyProtection="1">
      <alignment horizontal="left" vertical="center" wrapText="1"/>
      <protection locked="0"/>
    </xf>
    <xf numFmtId="0" fontId="53" fillId="18" borderId="0" xfId="0" applyFont="1" applyFill="1" applyBorder="1" applyAlignment="1">
      <alignment horizontal="center" vertical="center" wrapText="1"/>
    </xf>
    <xf numFmtId="0" fontId="52" fillId="18" borderId="0" xfId="0" applyFont="1" applyFill="1" applyBorder="1" applyAlignment="1">
      <alignment horizontal="center" vertical="center" wrapText="1"/>
    </xf>
    <xf numFmtId="0" fontId="74" fillId="0" borderId="2" xfId="0" applyFont="1" applyFill="1" applyBorder="1" applyAlignment="1" applyProtection="1">
      <alignment horizontal="left" vertical="center" wrapText="1"/>
      <protection locked="0"/>
    </xf>
    <xf numFmtId="0" fontId="74" fillId="0" borderId="3" xfId="0" applyFont="1" applyFill="1" applyBorder="1" applyAlignment="1" applyProtection="1">
      <alignment horizontal="left" vertical="center" wrapText="1"/>
      <protection locked="0"/>
    </xf>
    <xf numFmtId="9" fontId="77" fillId="3" borderId="1" xfId="0" applyNumberFormat="1" applyFont="1" applyFill="1" applyBorder="1" applyAlignment="1" applyProtection="1">
      <alignment horizontal="center" vertical="center" wrapText="1"/>
      <protection hidden="1"/>
    </xf>
    <xf numFmtId="9" fontId="78" fillId="7" borderId="1" xfId="0" applyNumberFormat="1" applyFont="1" applyFill="1" applyBorder="1" applyAlignment="1" applyProtection="1">
      <alignment horizontal="left" vertical="center" wrapText="1"/>
      <protection hidden="1"/>
    </xf>
    <xf numFmtId="9" fontId="77" fillId="0" borderId="2" xfId="5" applyNumberFormat="1" applyFont="1" applyFill="1" applyBorder="1" applyAlignment="1" applyProtection="1">
      <alignment horizontal="center" vertical="center" wrapText="1"/>
      <protection locked="0"/>
    </xf>
    <xf numFmtId="9" fontId="77" fillId="0" borderId="3" xfId="5" applyNumberFormat="1" applyFont="1" applyFill="1" applyBorder="1" applyAlignment="1" applyProtection="1">
      <alignment horizontal="center" vertical="center" wrapText="1"/>
      <protection locked="0"/>
    </xf>
    <xf numFmtId="0" fontId="74" fillId="0" borderId="2" xfId="0" applyFont="1" applyBorder="1" applyAlignment="1" applyProtection="1">
      <alignment horizontal="left" vertical="center" wrapText="1"/>
      <protection locked="0"/>
    </xf>
    <xf numFmtId="0" fontId="74" fillId="0" borderId="3" xfId="0" applyFont="1" applyBorder="1" applyAlignment="1" applyProtection="1">
      <alignment horizontal="left" vertical="center" wrapText="1"/>
      <protection locked="0"/>
    </xf>
    <xf numFmtId="0" fontId="76" fillId="0" borderId="1" xfId="0" applyFont="1" applyBorder="1" applyAlignment="1" applyProtection="1">
      <alignment horizontal="center" vertical="center" wrapText="1"/>
      <protection locked="0"/>
    </xf>
    <xf numFmtId="0" fontId="76" fillId="0" borderId="2" xfId="0" applyFont="1" applyBorder="1" applyAlignment="1" applyProtection="1">
      <alignment horizontal="center" vertical="center" wrapText="1"/>
      <protection locked="0"/>
    </xf>
    <xf numFmtId="0" fontId="76" fillId="0" borderId="3" xfId="0" applyFont="1" applyBorder="1" applyAlignment="1" applyProtection="1">
      <alignment horizontal="center" vertical="center" wrapText="1"/>
      <protection locked="0"/>
    </xf>
    <xf numFmtId="9" fontId="97" fillId="0" borderId="1" xfId="5" applyNumberFormat="1" applyFont="1" applyBorder="1" applyAlignment="1" applyProtection="1">
      <alignment horizontal="center" vertical="center" wrapText="1"/>
      <protection locked="0"/>
    </xf>
    <xf numFmtId="0" fontId="78" fillId="0" borderId="1" xfId="0" applyFont="1" applyBorder="1" applyAlignment="1" applyProtection="1">
      <alignment horizontal="left" vertical="center" wrapText="1"/>
      <protection locked="0"/>
    </xf>
    <xf numFmtId="0" fontId="63" fillId="0" borderId="0" xfId="0" applyFont="1" applyAlignment="1">
      <alignment horizontal="center" vertical="center" wrapText="1"/>
    </xf>
    <xf numFmtId="0" fontId="61" fillId="0" borderId="1" xfId="0" applyFont="1" applyBorder="1" applyAlignment="1">
      <alignment horizontal="left" wrapText="1"/>
    </xf>
    <xf numFmtId="0" fontId="150" fillId="0" borderId="0" xfId="0" applyFont="1" applyAlignment="1">
      <alignment horizontal="center" vertical="center" wrapText="1"/>
    </xf>
    <xf numFmtId="0" fontId="17" fillId="7" borderId="2" xfId="0" applyFont="1" applyFill="1" applyBorder="1" applyAlignment="1">
      <alignment horizontal="center" vertical="center" wrapText="1"/>
    </xf>
    <xf numFmtId="0" fontId="17" fillId="7" borderId="10" xfId="0" applyFont="1" applyFill="1" applyBorder="1" applyAlignment="1">
      <alignment horizontal="center" vertical="center" wrapText="1"/>
    </xf>
    <xf numFmtId="0" fontId="17" fillId="7" borderId="3" xfId="0" applyFont="1" applyFill="1" applyBorder="1" applyAlignment="1">
      <alignment horizontal="center" vertical="center" wrapText="1"/>
    </xf>
    <xf numFmtId="0" fontId="18" fillId="3" borderId="0" xfId="0" applyFont="1" applyFill="1" applyAlignment="1">
      <alignment horizontal="center" vertical="center" wrapText="1"/>
    </xf>
    <xf numFmtId="0" fontId="155" fillId="3" borderId="0" xfId="0" applyFont="1" applyFill="1" applyAlignment="1">
      <alignment horizontal="center" vertical="center" wrapText="1"/>
    </xf>
    <xf numFmtId="0" fontId="19" fillId="10" borderId="11" xfId="0" applyFont="1" applyFill="1" applyBorder="1" applyAlignment="1">
      <alignment horizontal="center" vertical="center"/>
    </xf>
    <xf numFmtId="0" fontId="40" fillId="7" borderId="0" xfId="0" applyFont="1" applyFill="1" applyAlignment="1">
      <alignment horizontal="center" vertical="center" wrapText="1"/>
    </xf>
    <xf numFmtId="0" fontId="38" fillId="7" borderId="0" xfId="0" applyFont="1" applyFill="1" applyAlignment="1">
      <alignment horizontal="left" vertical="center" wrapText="1"/>
    </xf>
    <xf numFmtId="0" fontId="38" fillId="7" borderId="24" xfId="0" applyFont="1" applyFill="1" applyBorder="1" applyAlignment="1">
      <alignment horizontal="left" vertical="center" wrapText="1"/>
    </xf>
    <xf numFmtId="0" fontId="3" fillId="3" borderId="0" xfId="0" applyFont="1" applyFill="1" applyAlignment="1">
      <alignment horizontal="center" vertical="center" wrapText="1"/>
    </xf>
    <xf numFmtId="0" fontId="81" fillId="0" borderId="0" xfId="0" applyFont="1"/>
    <xf numFmtId="0" fontId="81" fillId="32" borderId="0" xfId="0" applyFont="1" applyFill="1"/>
    <xf numFmtId="0" fontId="82" fillId="32" borderId="0" xfId="0" applyFont="1" applyFill="1" applyAlignment="1">
      <alignment horizontal="left" vertical="center" wrapText="1"/>
    </xf>
    <xf numFmtId="14" fontId="9" fillId="3" borderId="97" xfId="0" applyNumberFormat="1" applyFont="1" applyFill="1" applyBorder="1" applyAlignment="1">
      <alignment horizontal="center" vertical="center" wrapText="1"/>
    </xf>
    <xf numFmtId="14" fontId="9" fillId="3" borderId="98" xfId="0" applyNumberFormat="1" applyFont="1" applyFill="1" applyBorder="1" applyAlignment="1">
      <alignment horizontal="center" vertical="center" wrapText="1"/>
    </xf>
    <xf numFmtId="0" fontId="81" fillId="32" borderId="93" xfId="0" applyFont="1" applyFill="1" applyBorder="1"/>
    <xf numFmtId="0" fontId="29" fillId="4" borderId="20" xfId="0" applyFont="1" applyFill="1" applyBorder="1" applyAlignment="1">
      <alignment horizontal="left" vertical="center" wrapText="1"/>
    </xf>
    <xf numFmtId="0" fontId="29" fillId="4" borderId="96" xfId="0" applyFont="1" applyFill="1" applyBorder="1" applyAlignment="1">
      <alignment horizontal="left" vertical="center" wrapText="1"/>
    </xf>
    <xf numFmtId="0" fontId="21" fillId="3" borderId="20" xfId="0" applyFont="1" applyFill="1" applyBorder="1" applyAlignment="1">
      <alignment horizontal="center" vertical="center"/>
    </xf>
    <xf numFmtId="0" fontId="21" fillId="3" borderId="96" xfId="0" applyFont="1" applyFill="1" applyBorder="1" applyAlignment="1">
      <alignment horizontal="center" vertical="center"/>
    </xf>
    <xf numFmtId="0" fontId="13" fillId="3" borderId="20" xfId="0" applyFont="1" applyFill="1" applyBorder="1" applyAlignment="1">
      <alignment horizontal="left" vertical="center" wrapText="1"/>
    </xf>
    <xf numFmtId="0" fontId="13" fillId="3" borderId="96" xfId="0" applyFont="1" applyFill="1" applyBorder="1" applyAlignment="1">
      <alignment horizontal="left" vertical="center" wrapText="1"/>
    </xf>
    <xf numFmtId="0" fontId="9" fillId="3" borderId="20" xfId="0" applyFont="1" applyFill="1" applyBorder="1" applyAlignment="1">
      <alignment horizontal="center" vertical="center" wrapText="1"/>
    </xf>
    <xf numFmtId="0" fontId="9" fillId="3" borderId="96" xfId="0" applyFont="1" applyFill="1" applyBorder="1" applyAlignment="1">
      <alignment horizontal="center" vertical="center" wrapText="1"/>
    </xf>
    <xf numFmtId="0" fontId="29" fillId="4" borderId="21" xfId="0" applyFont="1" applyFill="1" applyBorder="1" applyAlignment="1">
      <alignment horizontal="left" vertical="center" wrapText="1"/>
    </xf>
    <xf numFmtId="0" fontId="21" fillId="5" borderId="20" xfId="0" applyFont="1" applyFill="1" applyBorder="1" applyAlignment="1">
      <alignment horizontal="center" vertical="center" wrapText="1"/>
    </xf>
    <xf numFmtId="0" fontId="21" fillId="5" borderId="96" xfId="0" applyFont="1" applyFill="1" applyBorder="1" applyAlignment="1">
      <alignment horizontal="center" vertical="center" wrapText="1"/>
    </xf>
    <xf numFmtId="0" fontId="20" fillId="5" borderId="20" xfId="0" applyFont="1" applyFill="1" applyBorder="1" applyAlignment="1">
      <alignment horizontal="left" vertical="center" wrapText="1"/>
    </xf>
    <xf numFmtId="0" fontId="20" fillId="5" borderId="96" xfId="0" applyFont="1" applyFill="1" applyBorder="1" applyAlignment="1">
      <alignment horizontal="left" vertical="center" wrapText="1"/>
    </xf>
    <xf numFmtId="0" fontId="9" fillId="5" borderId="20" xfId="0" applyFont="1" applyFill="1" applyBorder="1" applyAlignment="1">
      <alignment horizontal="center" vertical="center" wrapText="1"/>
    </xf>
    <xf numFmtId="0" fontId="9" fillId="5" borderId="96" xfId="0" applyFont="1" applyFill="1" applyBorder="1" applyAlignment="1">
      <alignment horizontal="center" vertical="center" wrapText="1"/>
    </xf>
    <xf numFmtId="0" fontId="156" fillId="32" borderId="0" xfId="0" applyFont="1" applyFill="1" applyAlignment="1">
      <alignment horizontal="center" vertical="center" wrapText="1"/>
    </xf>
    <xf numFmtId="0" fontId="157" fillId="32" borderId="0" xfId="0" applyFont="1" applyFill="1" applyAlignment="1">
      <alignment horizontal="center" vertical="center" wrapText="1"/>
    </xf>
    <xf numFmtId="0" fontId="158" fillId="0" borderId="0" xfId="0" applyFont="1" applyAlignment="1">
      <alignment horizontal="center" vertical="center" wrapText="1"/>
    </xf>
    <xf numFmtId="0" fontId="84" fillId="33" borderId="94" xfId="0" applyFont="1" applyFill="1" applyBorder="1" applyAlignment="1">
      <alignment horizontal="center" vertical="center"/>
    </xf>
    <xf numFmtId="0" fontId="84" fillId="33" borderId="95" xfId="0" applyFont="1" applyFill="1" applyBorder="1" applyAlignment="1">
      <alignment horizontal="center" vertical="center"/>
    </xf>
    <xf numFmtId="0" fontId="160" fillId="9" borderId="22" xfId="0" applyFont="1" applyFill="1" applyBorder="1" applyAlignment="1">
      <alignment horizontal="center" vertical="center" wrapText="1"/>
    </xf>
    <xf numFmtId="0" fontId="160" fillId="9" borderId="25" xfId="0" applyFont="1" applyFill="1" applyBorder="1" applyAlignment="1">
      <alignment horizontal="center" vertical="center" wrapText="1"/>
    </xf>
    <xf numFmtId="0" fontId="160" fillId="9" borderId="23" xfId="0" applyFont="1" applyFill="1" applyBorder="1" applyAlignment="1">
      <alignment horizontal="center" vertical="center" wrapText="1"/>
    </xf>
    <xf numFmtId="0" fontId="160" fillId="3" borderId="0" xfId="0" applyFont="1" applyFill="1" applyAlignment="1">
      <alignment horizontal="center"/>
    </xf>
    <xf numFmtId="0" fontId="162" fillId="3" borderId="0" xfId="0" applyFont="1" applyFill="1" applyAlignment="1">
      <alignment horizontal="center" vertical="center" wrapText="1"/>
    </xf>
    <xf numFmtId="0" fontId="164" fillId="3" borderId="0" xfId="0" applyFont="1" applyFill="1" applyAlignment="1">
      <alignment horizontal="center" vertical="center" wrapText="1"/>
    </xf>
    <xf numFmtId="0" fontId="165" fillId="2" borderId="7" xfId="0" applyFont="1" applyFill="1" applyBorder="1" applyAlignment="1">
      <alignment horizontal="center" vertical="center" wrapText="1"/>
    </xf>
    <xf numFmtId="0" fontId="165" fillId="2" borderId="9" xfId="0" applyFont="1" applyFill="1" applyBorder="1" applyAlignment="1">
      <alignment horizontal="center" vertical="center" wrapText="1"/>
    </xf>
    <xf numFmtId="0" fontId="10" fillId="9" borderId="18" xfId="0" applyFont="1" applyFill="1" applyBorder="1" applyAlignment="1">
      <alignment horizontal="center" vertical="center" wrapText="1"/>
    </xf>
    <xf numFmtId="0" fontId="10" fillId="9" borderId="121" xfId="0" applyFont="1" applyFill="1" applyBorder="1" applyAlignment="1">
      <alignment horizontal="center" vertical="center" wrapText="1"/>
    </xf>
    <xf numFmtId="0" fontId="10" fillId="9" borderId="119" xfId="0" applyFont="1" applyFill="1" applyBorder="1" applyAlignment="1">
      <alignment horizontal="center" vertical="center" wrapText="1"/>
    </xf>
    <xf numFmtId="0" fontId="12" fillId="3" borderId="0" xfId="0" applyFont="1" applyFill="1" applyAlignment="1">
      <alignment horizontal="center"/>
    </xf>
    <xf numFmtId="0" fontId="171" fillId="3" borderId="0" xfId="0" applyFont="1" applyFill="1" applyAlignment="1">
      <alignment horizontal="center" vertical="center" wrapText="1"/>
    </xf>
    <xf numFmtId="0" fontId="172" fillId="3" borderId="0" xfId="0" applyFont="1" applyFill="1" applyAlignment="1">
      <alignment horizontal="center" vertical="center" wrapText="1"/>
    </xf>
    <xf numFmtId="0" fontId="11" fillId="2" borderId="18" xfId="0" applyFont="1" applyFill="1" applyBorder="1" applyAlignment="1">
      <alignment horizontal="center" vertical="center" wrapText="1"/>
    </xf>
    <xf numFmtId="0" fontId="10" fillId="3" borderId="10" xfId="0" applyFont="1" applyFill="1" applyBorder="1" applyAlignment="1">
      <alignment horizontal="center" vertical="center"/>
    </xf>
    <xf numFmtId="0" fontId="10" fillId="3" borderId="3" xfId="0" applyFont="1" applyFill="1" applyBorder="1" applyAlignment="1">
      <alignment horizontal="center" vertical="center"/>
    </xf>
    <xf numFmtId="0" fontId="86" fillId="5" borderId="0" xfId="0" applyFont="1" applyFill="1" applyAlignment="1">
      <alignment vertical="center" wrapText="1"/>
    </xf>
    <xf numFmtId="0" fontId="86" fillId="5" borderId="0" xfId="0" applyFont="1" applyFill="1" applyAlignment="1">
      <alignment horizontal="left" vertical="center" wrapText="1"/>
    </xf>
    <xf numFmtId="14" fontId="86" fillId="5" borderId="0" xfId="0" applyNumberFormat="1" applyFont="1" applyFill="1" applyAlignment="1">
      <alignment horizontal="center" vertical="center"/>
    </xf>
    <xf numFmtId="0" fontId="86" fillId="3" borderId="2" xfId="0" applyFont="1" applyFill="1" applyBorder="1" applyAlignment="1">
      <alignment horizontal="center" vertical="center" wrapText="1"/>
    </xf>
    <xf numFmtId="0" fontId="86" fillId="3" borderId="3" xfId="0" applyFont="1" applyFill="1" applyBorder="1" applyAlignment="1">
      <alignment horizontal="center" vertical="center" wrapText="1"/>
    </xf>
    <xf numFmtId="0" fontId="10" fillId="3" borderId="2" xfId="0" applyFont="1" applyFill="1" applyBorder="1" applyAlignment="1">
      <alignment horizontal="center" vertical="center"/>
    </xf>
    <xf numFmtId="0" fontId="30" fillId="0" borderId="0" xfId="0" applyFont="1" applyAlignment="1">
      <alignment horizontal="center" vertical="center" wrapText="1"/>
    </xf>
    <xf numFmtId="0" fontId="34" fillId="2" borderId="4" xfId="0" applyFont="1" applyFill="1" applyBorder="1" applyAlignment="1">
      <alignment horizontal="center" vertical="center"/>
    </xf>
    <xf numFmtId="0" fontId="34" fillId="2" borderId="5" xfId="0" applyFont="1" applyFill="1" applyBorder="1" applyAlignment="1">
      <alignment horizontal="center" vertical="center"/>
    </xf>
    <xf numFmtId="0" fontId="34" fillId="2" borderId="6" xfId="0" applyFont="1" applyFill="1" applyBorder="1" applyAlignment="1">
      <alignment horizontal="center" vertical="center"/>
    </xf>
    <xf numFmtId="0" fontId="41" fillId="2" borderId="4" xfId="0" applyFont="1" applyFill="1" applyBorder="1" applyAlignment="1">
      <alignment horizontal="left" vertical="center"/>
    </xf>
    <xf numFmtId="0" fontId="41" fillId="2" borderId="5" xfId="0" applyFont="1" applyFill="1" applyBorder="1" applyAlignment="1">
      <alignment horizontal="left" vertical="center"/>
    </xf>
    <xf numFmtId="0" fontId="41" fillId="2" borderId="6" xfId="0" applyFont="1" applyFill="1" applyBorder="1" applyAlignment="1">
      <alignment horizontal="left" vertical="center"/>
    </xf>
    <xf numFmtId="0" fontId="11" fillId="2" borderId="4" xfId="0" applyFont="1" applyFill="1" applyBorder="1" applyAlignment="1">
      <alignment horizontal="left" vertical="center" wrapText="1"/>
    </xf>
    <xf numFmtId="0" fontId="11" fillId="2" borderId="5" xfId="0" applyFont="1" applyFill="1" applyBorder="1" applyAlignment="1">
      <alignment horizontal="left" vertical="center" wrapText="1"/>
    </xf>
    <xf numFmtId="0" fontId="11" fillId="2" borderId="6" xfId="0" applyFont="1" applyFill="1" applyBorder="1" applyAlignment="1">
      <alignment horizontal="left" vertical="center" wrapText="1"/>
    </xf>
    <xf numFmtId="0" fontId="24" fillId="2" borderId="4" xfId="0" applyFont="1" applyFill="1" applyBorder="1" applyAlignment="1">
      <alignment horizontal="left" vertical="center" wrapText="1"/>
    </xf>
    <xf numFmtId="0" fontId="24" fillId="2" borderId="5" xfId="0" applyFont="1" applyFill="1" applyBorder="1" applyAlignment="1">
      <alignment horizontal="left" vertical="center" wrapText="1"/>
    </xf>
    <xf numFmtId="0" fontId="0" fillId="3" borderId="1" xfId="0" applyFill="1" applyBorder="1" applyAlignment="1">
      <alignment horizontal="center" vertical="center" wrapText="1"/>
    </xf>
    <xf numFmtId="0" fontId="0" fillId="0" borderId="1" xfId="0" applyBorder="1" applyAlignment="1">
      <alignment horizontal="center" vertical="center" wrapText="1"/>
    </xf>
    <xf numFmtId="169" fontId="80" fillId="0" borderId="1" xfId="0" applyNumberFormat="1" applyFont="1" applyBorder="1" applyAlignment="1">
      <alignment horizontal="center" vertical="center" wrapText="1"/>
    </xf>
    <xf numFmtId="0" fontId="0" fillId="14" borderId="2" xfId="0" applyFill="1" applyBorder="1" applyAlignment="1">
      <alignment horizontal="center" vertical="center" wrapText="1"/>
    </xf>
    <xf numFmtId="0" fontId="0" fillId="14" borderId="3" xfId="0" applyFill="1"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28" borderId="2" xfId="0" applyFill="1" applyBorder="1" applyAlignment="1">
      <alignment horizontal="center" vertical="center" wrapText="1"/>
    </xf>
    <xf numFmtId="0" fontId="0" fillId="28" borderId="3" xfId="0" applyFill="1" applyBorder="1" applyAlignment="1">
      <alignment horizontal="center" vertical="center" wrapText="1"/>
    </xf>
    <xf numFmtId="169" fontId="0" fillId="0" borderId="2" xfId="0" applyNumberFormat="1" applyBorder="1" applyAlignment="1">
      <alignment horizontal="center" vertical="center" wrapText="1"/>
    </xf>
    <xf numFmtId="169" fontId="0" fillId="0" borderId="3" xfId="0" applyNumberFormat="1" applyBorder="1" applyAlignment="1">
      <alignment horizontal="center" vertical="center" wrapText="1"/>
    </xf>
    <xf numFmtId="0" fontId="0" fillId="30" borderId="2" xfId="0" applyFill="1" applyBorder="1" applyAlignment="1">
      <alignment horizontal="center" vertical="center" wrapText="1"/>
    </xf>
    <xf numFmtId="0" fontId="0" fillId="30" borderId="3" xfId="0" applyFill="1" applyBorder="1" applyAlignment="1">
      <alignment horizontal="center" vertical="center" wrapText="1"/>
    </xf>
    <xf numFmtId="0" fontId="0" fillId="3" borderId="2" xfId="0" applyFill="1" applyBorder="1" applyAlignment="1">
      <alignment horizontal="justify" vertical="center" wrapText="1"/>
    </xf>
    <xf numFmtId="0" fontId="0" fillId="3" borderId="3" xfId="0" applyFill="1" applyBorder="1" applyAlignment="1">
      <alignment horizontal="justify" vertical="center" wrapText="1"/>
    </xf>
    <xf numFmtId="0" fontId="0" fillId="3" borderId="2" xfId="0" applyFill="1" applyBorder="1" applyAlignment="1">
      <alignment horizontal="center" vertical="center" wrapText="1"/>
    </xf>
    <xf numFmtId="0" fontId="0" fillId="3" borderId="3" xfId="0" applyFill="1" applyBorder="1" applyAlignment="1">
      <alignment horizontal="center" vertical="center" wrapText="1"/>
    </xf>
    <xf numFmtId="0" fontId="69" fillId="3" borderId="2" xfId="0" applyFont="1" applyFill="1" applyBorder="1" applyAlignment="1">
      <alignment horizontal="center" vertical="center" wrapText="1"/>
    </xf>
    <xf numFmtId="0" fontId="69" fillId="3" borderId="3" xfId="0" applyFont="1" applyFill="1" applyBorder="1" applyAlignment="1">
      <alignment horizontal="center" vertical="center" wrapText="1"/>
    </xf>
    <xf numFmtId="169" fontId="0" fillId="0" borderId="10" xfId="0" applyNumberFormat="1" applyBorder="1" applyAlignment="1">
      <alignment horizontal="center" vertical="center" wrapText="1"/>
    </xf>
    <xf numFmtId="0" fontId="0" fillId="0" borderId="10" xfId="0" applyBorder="1" applyAlignment="1">
      <alignment horizontal="center" vertical="center" wrapText="1"/>
    </xf>
    <xf numFmtId="0" fontId="0" fillId="28" borderId="10" xfId="0" applyFill="1" applyBorder="1" applyAlignment="1">
      <alignment horizontal="center" vertical="center" wrapText="1"/>
    </xf>
    <xf numFmtId="0" fontId="0" fillId="16" borderId="2" xfId="0" applyFill="1" applyBorder="1" applyAlignment="1">
      <alignment horizontal="center" vertical="center" wrapText="1"/>
    </xf>
    <xf numFmtId="0" fontId="0" fillId="16" borderId="10" xfId="0" applyFill="1" applyBorder="1" applyAlignment="1">
      <alignment horizontal="center" vertical="center" wrapText="1"/>
    </xf>
    <xf numFmtId="0" fontId="0" fillId="16" borderId="3" xfId="0" applyFill="1" applyBorder="1" applyAlignment="1">
      <alignment horizontal="center" vertical="center" wrapText="1"/>
    </xf>
    <xf numFmtId="0" fontId="0" fillId="3" borderId="10" xfId="0" applyFill="1" applyBorder="1" applyAlignment="1">
      <alignment horizontal="justify" vertical="center" wrapText="1"/>
    </xf>
    <xf numFmtId="0" fontId="0" fillId="3" borderId="10" xfId="0" applyFill="1" applyBorder="1" applyAlignment="1">
      <alignment horizontal="center" vertical="center" wrapText="1"/>
    </xf>
    <xf numFmtId="0" fontId="0" fillId="3" borderId="1" xfId="0" applyFill="1" applyBorder="1" applyAlignment="1">
      <alignment horizontal="justify" vertical="center" wrapText="1"/>
    </xf>
    <xf numFmtId="169" fontId="0" fillId="0" borderId="1" xfId="0" applyNumberFormat="1" applyBorder="1" applyAlignment="1">
      <alignment horizontal="justify" vertical="center" wrapText="1"/>
    </xf>
    <xf numFmtId="0" fontId="0" fillId="14" borderId="1" xfId="0" applyFill="1" applyBorder="1" applyAlignment="1">
      <alignment horizontal="center" vertical="center" wrapText="1"/>
    </xf>
    <xf numFmtId="0" fontId="0" fillId="15" borderId="1" xfId="0" applyFill="1" applyBorder="1" applyAlignment="1">
      <alignment horizontal="center" vertical="center" wrapText="1"/>
    </xf>
    <xf numFmtId="0" fontId="0" fillId="12" borderId="1" xfId="0" applyFill="1" applyBorder="1" applyAlignment="1">
      <alignment horizontal="center" vertical="center" wrapText="1"/>
    </xf>
    <xf numFmtId="0" fontId="69" fillId="24" borderId="2" xfId="0" applyFont="1" applyFill="1" applyBorder="1" applyAlignment="1">
      <alignment horizontal="center" vertical="center" wrapText="1"/>
    </xf>
    <xf numFmtId="0" fontId="69" fillId="24" borderId="3" xfId="0" applyFont="1" applyFill="1" applyBorder="1" applyAlignment="1">
      <alignment horizontal="center" vertical="center" wrapText="1"/>
    </xf>
    <xf numFmtId="0" fontId="85" fillId="0" borderId="0" xfId="0" applyFont="1" applyAlignment="1">
      <alignment horizontal="center" vertical="center" wrapText="1"/>
    </xf>
    <xf numFmtId="0" fontId="47" fillId="0" borderId="4" xfId="0" applyFont="1" applyBorder="1" applyAlignment="1">
      <alignment horizontal="center" vertical="center" wrapText="1"/>
    </xf>
    <xf numFmtId="0" fontId="47" fillId="0" borderId="5" xfId="0" applyFont="1" applyBorder="1" applyAlignment="1">
      <alignment horizontal="center" vertical="center" wrapText="1"/>
    </xf>
    <xf numFmtId="0" fontId="47" fillId="0" borderId="6" xfId="0" applyFont="1" applyBorder="1" applyAlignment="1">
      <alignment horizontal="center" vertical="center" wrapText="1"/>
    </xf>
    <xf numFmtId="0" fontId="48" fillId="0" borderId="1" xfId="0" applyFont="1" applyBorder="1" applyAlignment="1">
      <alignment horizontal="justify" vertical="center" wrapText="1"/>
    </xf>
    <xf numFmtId="0" fontId="68" fillId="0" borderId="1" xfId="0" applyFont="1" applyBorder="1" applyAlignment="1">
      <alignment horizontal="justify" vertical="center" wrapText="1"/>
    </xf>
    <xf numFmtId="0" fontId="47" fillId="0" borderId="4" xfId="0" applyFont="1" applyBorder="1" applyAlignment="1">
      <alignment horizontal="justify" vertical="center" wrapText="1"/>
    </xf>
    <xf numFmtId="0" fontId="47" fillId="0" borderId="5" xfId="0" applyFont="1" applyBorder="1" applyAlignment="1">
      <alignment horizontal="justify" vertical="center" wrapText="1"/>
    </xf>
    <xf numFmtId="0" fontId="47" fillId="0" borderId="6" xfId="0" applyFont="1" applyBorder="1" applyAlignment="1">
      <alignment horizontal="justify" vertical="center" wrapText="1"/>
    </xf>
    <xf numFmtId="0" fontId="0" fillId="0" borderId="2" xfId="0" applyBorder="1" applyAlignment="1">
      <alignment horizontal="justify" vertical="center" wrapText="1"/>
    </xf>
    <xf numFmtId="0" fontId="0" fillId="0" borderId="10" xfId="0" applyBorder="1" applyAlignment="1">
      <alignment horizontal="justify" vertical="center" wrapText="1"/>
    </xf>
    <xf numFmtId="0" fontId="0" fillId="0" borderId="3" xfId="0" applyBorder="1" applyAlignment="1">
      <alignment horizontal="justify" vertical="center" wrapText="1"/>
    </xf>
    <xf numFmtId="0" fontId="0" fillId="14" borderId="10" xfId="0" applyFill="1" applyBorder="1" applyAlignment="1">
      <alignment horizontal="center" vertical="center" wrapText="1"/>
    </xf>
    <xf numFmtId="0" fontId="20" fillId="0" borderId="1"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10" xfId="0" applyFont="1" applyBorder="1" applyAlignment="1">
      <alignment horizontal="center" vertical="center" wrapText="1"/>
    </xf>
    <xf numFmtId="0" fontId="20" fillId="0" borderId="3" xfId="0" applyFont="1" applyBorder="1" applyAlignment="1">
      <alignment horizontal="center" vertical="center" wrapText="1"/>
    </xf>
    <xf numFmtId="0" fontId="24" fillId="2" borderId="1" xfId="0" applyFont="1" applyFill="1" applyBorder="1" applyAlignment="1">
      <alignment horizontal="center" vertical="center" wrapText="1"/>
    </xf>
    <xf numFmtId="0" fontId="24" fillId="2" borderId="2" xfId="0" applyFont="1" applyFill="1" applyBorder="1" applyAlignment="1">
      <alignment horizontal="center" vertical="center" wrapText="1"/>
    </xf>
    <xf numFmtId="0" fontId="24" fillId="2" borderId="3" xfId="0" applyFont="1" applyFill="1" applyBorder="1" applyAlignment="1">
      <alignment horizontal="center" vertical="center" wrapText="1"/>
    </xf>
    <xf numFmtId="0" fontId="151" fillId="0" borderId="0" xfId="0" applyFont="1" applyAlignment="1">
      <alignment horizontal="center" vertical="center" wrapText="1"/>
    </xf>
    <xf numFmtId="0" fontId="17" fillId="0" borderId="90" xfId="0" applyFont="1" applyFill="1" applyBorder="1" applyAlignment="1">
      <alignment horizontal="center" vertical="center" wrapText="1"/>
    </xf>
    <xf numFmtId="0" fontId="17" fillId="0" borderId="92" xfId="0" applyFont="1" applyFill="1" applyBorder="1" applyAlignment="1">
      <alignment horizontal="center" vertical="center" wrapText="1"/>
    </xf>
    <xf numFmtId="0" fontId="17" fillId="0" borderId="90" xfId="0" applyFont="1" applyFill="1" applyBorder="1" applyAlignment="1">
      <alignment horizontal="left" vertical="center" wrapText="1" indent="1"/>
    </xf>
    <xf numFmtId="0" fontId="17" fillId="0" borderId="92" xfId="0" applyFont="1" applyFill="1" applyBorder="1" applyAlignment="1">
      <alignment horizontal="left" vertical="center" wrapText="1" indent="1"/>
    </xf>
    <xf numFmtId="0" fontId="17" fillId="0" borderId="91" xfId="0" applyFont="1" applyFill="1" applyBorder="1" applyAlignment="1">
      <alignment horizontal="center" vertical="center" wrapText="1"/>
    </xf>
    <xf numFmtId="0" fontId="12" fillId="8" borderId="1" xfId="0" applyFont="1" applyFill="1" applyBorder="1" applyAlignment="1">
      <alignment horizontal="center" vertical="center" wrapText="1"/>
    </xf>
    <xf numFmtId="0" fontId="19" fillId="8" borderId="49" xfId="0" applyFont="1" applyFill="1" applyBorder="1" applyAlignment="1">
      <alignment horizontal="center" vertical="center"/>
    </xf>
    <xf numFmtId="0" fontId="19" fillId="8" borderId="0" xfId="0" applyFont="1" applyFill="1" applyBorder="1" applyAlignment="1">
      <alignment horizontal="center" vertical="center"/>
    </xf>
    <xf numFmtId="0" fontId="12" fillId="0" borderId="1" xfId="0" applyFont="1" applyBorder="1" applyAlignment="1">
      <alignment horizontal="left" vertical="center" wrapText="1"/>
    </xf>
    <xf numFmtId="0" fontId="59" fillId="8" borderId="43" xfId="0" applyFont="1" applyFill="1" applyBorder="1" applyAlignment="1">
      <alignment horizontal="center" vertical="center" wrapText="1"/>
    </xf>
    <xf numFmtId="0" fontId="59" fillId="8" borderId="5" xfId="0" applyFont="1" applyFill="1" applyBorder="1" applyAlignment="1">
      <alignment horizontal="center" vertical="center" wrapText="1"/>
    </xf>
    <xf numFmtId="10" fontId="60" fillId="8" borderId="5" xfId="8" applyNumberFormat="1" applyFont="1" applyFill="1" applyBorder="1" applyAlignment="1">
      <alignment horizontal="center" vertical="center" wrapText="1"/>
    </xf>
    <xf numFmtId="0" fontId="22" fillId="8" borderId="50" xfId="0" applyFont="1" applyFill="1" applyBorder="1" applyAlignment="1">
      <alignment horizontal="center" vertical="center"/>
    </xf>
    <xf numFmtId="0" fontId="22" fillId="8" borderId="8" xfId="0" applyFont="1" applyFill="1" applyBorder="1" applyAlignment="1">
      <alignment horizontal="center" vertical="center"/>
    </xf>
    <xf numFmtId="0" fontId="17" fillId="3" borderId="1" xfId="0" applyFont="1" applyFill="1" applyBorder="1" applyAlignment="1">
      <alignment horizontal="center" vertical="center" wrapText="1"/>
    </xf>
    <xf numFmtId="0" fontId="17" fillId="0" borderId="1" xfId="0" applyFont="1" applyBorder="1" applyAlignment="1" applyProtection="1">
      <alignment horizontal="center" vertical="center" wrapText="1"/>
      <protection locked="0"/>
    </xf>
    <xf numFmtId="9" fontId="17" fillId="7" borderId="1" xfId="0" applyNumberFormat="1" applyFont="1" applyFill="1" applyBorder="1" applyAlignment="1" applyProtection="1">
      <alignment horizontal="center" vertical="center" wrapText="1"/>
      <protection hidden="1"/>
    </xf>
    <xf numFmtId="0" fontId="17" fillId="0" borderId="1" xfId="0" applyFont="1" applyFill="1" applyBorder="1" applyAlignment="1">
      <alignment horizontal="center" vertical="center" wrapText="1"/>
    </xf>
    <xf numFmtId="0" fontId="154" fillId="0" borderId="0" xfId="0" applyFont="1" applyAlignment="1">
      <alignment horizontal="center" vertical="center" wrapText="1"/>
    </xf>
    <xf numFmtId="0" fontId="17" fillId="0" borderId="2" xfId="0" applyFont="1" applyFill="1" applyBorder="1" applyAlignment="1">
      <alignment horizontal="center" vertical="center" wrapText="1"/>
    </xf>
    <xf numFmtId="0" fontId="17" fillId="0" borderId="10"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2" xfId="0" applyFont="1" applyFill="1" applyBorder="1" applyAlignment="1">
      <alignment horizontal="justify" vertical="top" wrapText="1"/>
    </xf>
    <xf numFmtId="0" fontId="17" fillId="0" borderId="10" xfId="0" applyFont="1" applyFill="1" applyBorder="1" applyAlignment="1">
      <alignment horizontal="justify" vertical="top" wrapText="1"/>
    </xf>
    <xf numFmtId="0" fontId="17" fillId="0" borderId="3" xfId="0" applyFont="1" applyFill="1" applyBorder="1" applyAlignment="1">
      <alignment horizontal="justify" vertical="top" wrapText="1"/>
    </xf>
    <xf numFmtId="0" fontId="17" fillId="0" borderId="2" xfId="0" applyFont="1" applyBorder="1" applyAlignment="1" applyProtection="1">
      <alignment horizontal="center" vertical="center" wrapText="1"/>
      <protection locked="0"/>
    </xf>
    <xf numFmtId="0" fontId="17" fillId="0" borderId="10" xfId="0" applyFont="1" applyBorder="1" applyAlignment="1" applyProtection="1">
      <alignment horizontal="center" vertical="center" wrapText="1"/>
      <protection locked="0"/>
    </xf>
    <xf numFmtId="0" fontId="17" fillId="0" borderId="3" xfId="0" applyFont="1" applyBorder="1" applyAlignment="1" applyProtection="1">
      <alignment horizontal="center" vertical="center" wrapText="1"/>
      <protection locked="0"/>
    </xf>
    <xf numFmtId="0" fontId="17" fillId="0" borderId="2" xfId="0" applyFont="1" applyBorder="1" applyAlignment="1" applyProtection="1">
      <alignment horizontal="justify" vertical="top" wrapText="1"/>
      <protection locked="0"/>
    </xf>
    <xf numFmtId="0" fontId="17" fillId="0" borderId="10" xfId="0" applyFont="1" applyBorder="1" applyAlignment="1" applyProtection="1">
      <alignment horizontal="justify" vertical="top" wrapText="1"/>
      <protection locked="0"/>
    </xf>
    <xf numFmtId="0" fontId="17" fillId="0" borderId="3" xfId="0" applyFont="1" applyBorder="1" applyAlignment="1" applyProtection="1">
      <alignment horizontal="justify" vertical="top" wrapText="1"/>
      <protection locked="0"/>
    </xf>
    <xf numFmtId="0" fontId="0" fillId="3" borderId="0" xfId="0" applyFill="1" applyAlignment="1">
      <alignment horizontal="center"/>
    </xf>
    <xf numFmtId="0" fontId="67" fillId="0" borderId="0" xfId="0" applyFont="1" applyAlignment="1">
      <alignment horizontal="left" vertical="center" wrapText="1"/>
    </xf>
    <xf numFmtId="0" fontId="67" fillId="0" borderId="0" xfId="0" applyFont="1" applyAlignment="1">
      <alignment horizontal="justify" vertical="center" wrapText="1"/>
    </xf>
    <xf numFmtId="0" fontId="67" fillId="0" borderId="0" xfId="0" applyFont="1" applyAlignment="1">
      <alignment wrapText="1"/>
    </xf>
    <xf numFmtId="0" fontId="67" fillId="3" borderId="0" xfId="0" applyFont="1" applyFill="1" applyAlignment="1">
      <alignment horizontal="left" vertical="center" wrapText="1"/>
    </xf>
    <xf numFmtId="0" fontId="67" fillId="0" borderId="0" xfId="4" applyFont="1" applyAlignment="1">
      <alignment wrapText="1"/>
    </xf>
    <xf numFmtId="0" fontId="67" fillId="0" borderId="0" xfId="11" applyFont="1" applyAlignment="1">
      <alignment wrapText="1"/>
    </xf>
    <xf numFmtId="0" fontId="67" fillId="0" borderId="0" xfId="0" applyFont="1" applyBorder="1" applyAlignment="1">
      <alignment horizontal="left" vertical="center" wrapText="1"/>
    </xf>
  </cellXfs>
  <cellStyles count="18">
    <cellStyle name="Hipervínculo" xfId="6" builtinId="8"/>
    <cellStyle name="Moneda" xfId="9" builtinId="4"/>
    <cellStyle name="Moneda [0] 3" xfId="14"/>
    <cellStyle name="Moneda 2" xfId="3"/>
    <cellStyle name="Normal" xfId="0" builtinId="0"/>
    <cellStyle name="Normal 19" xfId="11"/>
    <cellStyle name="Normal 2" xfId="4"/>
    <cellStyle name="Normal 2 2" xfId="1"/>
    <cellStyle name="Normal 21" xfId="15"/>
    <cellStyle name="Normal 3" xfId="2"/>
    <cellStyle name="Normal 4" xfId="10"/>
    <cellStyle name="Normal 5" xfId="7"/>
    <cellStyle name="Normal 5 3" xfId="17"/>
    <cellStyle name="Normal 6 3" xfId="12"/>
    <cellStyle name="Porcentaje" xfId="8" builtinId="5"/>
    <cellStyle name="Porcentaje 2" xfId="5"/>
    <cellStyle name="Porcentaje 4" xfId="13"/>
    <cellStyle name="Porcentaje 6" xfId="16"/>
  </cellStyles>
  <dxfs count="68">
    <dxf>
      <font>
        <b/>
        <i val="0"/>
        <color theme="9" tint="-0.499984740745262"/>
      </font>
    </dxf>
    <dxf>
      <font>
        <b/>
        <i val="0"/>
        <color rgb="FFC00000"/>
      </font>
    </dxf>
    <dxf>
      <fill>
        <patternFill>
          <bgColor rgb="FFFFFF00"/>
        </patternFill>
      </fill>
    </dxf>
    <dxf>
      <fill>
        <patternFill>
          <bgColor rgb="FF00B050"/>
        </patternFill>
      </fill>
    </dxf>
    <dxf>
      <fill>
        <patternFill>
          <bgColor rgb="FFFF0000"/>
        </patternFill>
      </fill>
    </dxf>
    <dxf>
      <fill>
        <patternFill>
          <bgColor rgb="FFFF3399"/>
        </patternFill>
      </fill>
    </dxf>
    <dxf>
      <fill>
        <patternFill>
          <bgColor rgb="FFFFFF00"/>
        </patternFill>
      </fill>
    </dxf>
    <dxf>
      <fill>
        <patternFill>
          <bgColor rgb="FF00B050"/>
        </patternFill>
      </fill>
    </dxf>
    <dxf>
      <fill>
        <patternFill>
          <bgColor rgb="FFFF0000"/>
        </patternFill>
      </fill>
    </dxf>
    <dxf>
      <fill>
        <patternFill>
          <bgColor rgb="FFFB9C1D"/>
        </patternFill>
      </fill>
    </dxf>
    <dxf>
      <fill>
        <patternFill>
          <bgColor rgb="FFFFFF00"/>
        </patternFill>
      </fill>
    </dxf>
    <dxf>
      <fill>
        <patternFill>
          <bgColor rgb="FF00B050"/>
        </patternFill>
      </fill>
    </dxf>
    <dxf>
      <fill>
        <patternFill>
          <bgColor rgb="FFFF0000"/>
        </patternFill>
      </fill>
    </dxf>
    <dxf>
      <fill>
        <patternFill>
          <bgColor rgb="FFFF3399"/>
        </patternFill>
      </fill>
    </dxf>
    <dxf>
      <fill>
        <patternFill>
          <bgColor rgb="FFFFFF00"/>
        </patternFill>
      </fill>
    </dxf>
    <dxf>
      <fill>
        <patternFill>
          <bgColor rgb="FF00B050"/>
        </patternFill>
      </fill>
    </dxf>
    <dxf>
      <fill>
        <patternFill>
          <bgColor rgb="FFFF0000"/>
        </patternFill>
      </fill>
    </dxf>
    <dxf>
      <fill>
        <patternFill>
          <bgColor rgb="FFFB9C1D"/>
        </patternFill>
      </fill>
    </dxf>
    <dxf>
      <fill>
        <patternFill>
          <bgColor rgb="FFFFFF00"/>
        </patternFill>
      </fill>
    </dxf>
    <dxf>
      <fill>
        <patternFill>
          <bgColor rgb="FF00B050"/>
        </patternFill>
      </fill>
    </dxf>
    <dxf>
      <fill>
        <patternFill>
          <bgColor rgb="FFFF0000"/>
        </patternFill>
      </fill>
    </dxf>
    <dxf>
      <fill>
        <patternFill>
          <bgColor rgb="FFFB9C1D"/>
        </patternFill>
      </fill>
    </dxf>
    <dxf>
      <fill>
        <patternFill>
          <bgColor rgb="FFFF7575"/>
        </patternFill>
      </fill>
    </dxf>
    <dxf>
      <fill>
        <patternFill>
          <bgColor rgb="FFFFC000"/>
        </patternFill>
      </fill>
    </dxf>
    <dxf>
      <fill>
        <patternFill>
          <bgColor rgb="FF00FF00"/>
        </patternFill>
      </fill>
    </dxf>
    <dxf>
      <fill>
        <patternFill>
          <bgColor rgb="FFFF3399"/>
        </patternFill>
      </fill>
    </dxf>
    <dxf>
      <fill>
        <patternFill>
          <bgColor rgb="FFFFFF00"/>
        </patternFill>
      </fill>
    </dxf>
    <dxf>
      <fill>
        <patternFill>
          <bgColor rgb="FF00B050"/>
        </patternFill>
      </fill>
    </dxf>
    <dxf>
      <fill>
        <patternFill>
          <bgColor rgb="FFFF0000"/>
        </patternFill>
      </fill>
    </dxf>
    <dxf>
      <fill>
        <patternFill>
          <bgColor rgb="FFFB9C1D"/>
        </patternFill>
      </fill>
    </dxf>
    <dxf>
      <fill>
        <patternFill>
          <bgColor rgb="FFFFFF00"/>
        </patternFill>
      </fill>
    </dxf>
    <dxf>
      <fill>
        <patternFill>
          <bgColor rgb="FF00B050"/>
        </patternFill>
      </fill>
    </dxf>
    <dxf>
      <fill>
        <patternFill>
          <bgColor rgb="FFFF0000"/>
        </patternFill>
      </fill>
    </dxf>
    <dxf>
      <fill>
        <patternFill>
          <bgColor rgb="FFFB9C1D"/>
        </patternFill>
      </fill>
    </dxf>
    <dxf>
      <fill>
        <patternFill>
          <bgColor rgb="FFFFFF00"/>
        </patternFill>
      </fill>
    </dxf>
    <dxf>
      <fill>
        <patternFill>
          <bgColor rgb="FF00B050"/>
        </patternFill>
      </fill>
    </dxf>
    <dxf>
      <fill>
        <patternFill>
          <bgColor rgb="FFFF0000"/>
        </patternFill>
      </fill>
    </dxf>
    <dxf>
      <fill>
        <patternFill>
          <bgColor rgb="FFFB9C1D"/>
        </patternFill>
      </fill>
    </dxf>
    <dxf>
      <fill>
        <patternFill>
          <bgColor rgb="FFFFFF00"/>
        </patternFill>
      </fill>
    </dxf>
    <dxf>
      <fill>
        <patternFill>
          <bgColor rgb="FF00B050"/>
        </patternFill>
      </fill>
    </dxf>
    <dxf>
      <fill>
        <patternFill>
          <bgColor rgb="FFFF0000"/>
        </patternFill>
      </fill>
    </dxf>
    <dxf>
      <fill>
        <patternFill>
          <bgColor rgb="FFFB9C1D"/>
        </patternFill>
      </fill>
    </dxf>
    <dxf>
      <fill>
        <patternFill>
          <bgColor rgb="FFFFFF00"/>
        </patternFill>
      </fill>
    </dxf>
    <dxf>
      <fill>
        <patternFill>
          <bgColor rgb="FF00B050"/>
        </patternFill>
      </fill>
    </dxf>
    <dxf>
      <fill>
        <patternFill>
          <bgColor rgb="FFFF0000"/>
        </patternFill>
      </fill>
    </dxf>
    <dxf>
      <fill>
        <patternFill>
          <bgColor rgb="FFFB9C1D"/>
        </patternFill>
      </fill>
    </dxf>
    <dxf>
      <fill>
        <patternFill>
          <bgColor rgb="FFFFFF00"/>
        </patternFill>
      </fill>
    </dxf>
    <dxf>
      <fill>
        <patternFill>
          <bgColor rgb="FF00B050"/>
        </patternFill>
      </fill>
    </dxf>
    <dxf>
      <fill>
        <patternFill>
          <bgColor rgb="FFFF0000"/>
        </patternFill>
      </fill>
    </dxf>
    <dxf>
      <fill>
        <patternFill>
          <bgColor rgb="FFFB9C1D"/>
        </patternFill>
      </fill>
    </dxf>
    <dxf>
      <fill>
        <patternFill>
          <bgColor rgb="FFFFFF00"/>
        </patternFill>
      </fill>
    </dxf>
    <dxf>
      <fill>
        <patternFill>
          <bgColor rgb="FF00B050"/>
        </patternFill>
      </fill>
    </dxf>
    <dxf>
      <fill>
        <patternFill>
          <bgColor rgb="FFFF0000"/>
        </patternFill>
      </fill>
    </dxf>
    <dxf>
      <fill>
        <patternFill>
          <bgColor rgb="FFFB9C1D"/>
        </patternFill>
      </fill>
    </dxf>
    <dxf>
      <fill>
        <patternFill>
          <bgColor rgb="FFFFFF00"/>
        </patternFill>
      </fill>
    </dxf>
    <dxf>
      <fill>
        <patternFill>
          <bgColor rgb="FF00B050"/>
        </patternFill>
      </fill>
    </dxf>
    <dxf>
      <fill>
        <patternFill>
          <bgColor rgb="FFFF0000"/>
        </patternFill>
      </fill>
    </dxf>
    <dxf>
      <fill>
        <patternFill>
          <bgColor rgb="FFFB9C1D"/>
        </patternFill>
      </fill>
    </dxf>
    <dxf>
      <fill>
        <patternFill>
          <bgColor rgb="FFFFFF00"/>
        </patternFill>
      </fill>
    </dxf>
    <dxf>
      <fill>
        <patternFill>
          <bgColor rgb="FF00B050"/>
        </patternFill>
      </fill>
    </dxf>
    <dxf>
      <fill>
        <patternFill>
          <bgColor rgb="FFFF0000"/>
        </patternFill>
      </fill>
    </dxf>
    <dxf>
      <fill>
        <patternFill>
          <bgColor rgb="FFFB9C1D"/>
        </patternFill>
      </fill>
    </dxf>
    <dxf>
      <fill>
        <patternFill>
          <bgColor rgb="FFFFFF00"/>
        </patternFill>
      </fill>
    </dxf>
    <dxf>
      <fill>
        <patternFill>
          <bgColor rgb="FF00B050"/>
        </patternFill>
      </fill>
    </dxf>
    <dxf>
      <fill>
        <patternFill>
          <bgColor rgb="FFFF0000"/>
        </patternFill>
      </fill>
    </dxf>
    <dxf>
      <fill>
        <patternFill>
          <bgColor rgb="FFFB9C1D"/>
        </patternFill>
      </fill>
    </dxf>
    <dxf>
      <fill>
        <patternFill>
          <bgColor rgb="FFF19A59"/>
        </patternFill>
      </fill>
    </dxf>
    <dxf>
      <fill>
        <patternFill>
          <bgColor theme="7" tint="0.39994506668294322"/>
        </patternFill>
      </fill>
    </dxf>
  </dxfs>
  <tableStyles count="0" defaultTableStyle="TableStyleMedium2" defaultPivotStyle="PivotStyleLight16"/>
  <colors>
    <mruColors>
      <color rgb="FFFE76EE"/>
      <color rgb="FF06477C"/>
      <color rgb="FF99CCFF"/>
      <color rgb="FF009999"/>
      <color rgb="FF7DF7AB"/>
      <color rgb="FFEC88C1"/>
      <color rgb="FF55AB8A"/>
      <color rgb="FFCBF3FD"/>
      <color rgb="FFFFCC66"/>
      <color rgb="FF2992C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2.xml"/><Relationship Id="rId35" Type="http://schemas.openxmlformats.org/officeDocument/2006/relationships/sharedStrings" Target="sharedStrings.xml"/><Relationship Id="rId8" Type="http://schemas.openxmlformats.org/officeDocument/2006/relationships/worksheet" Target="worksheets/sheet8.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itle>
    <c:autoTitleDeleted val="0"/>
    <c:plotArea>
      <c:layout/>
      <c:barChart>
        <c:barDir val="col"/>
        <c:grouping val="clustered"/>
        <c:varyColors val="0"/>
        <c:ser>
          <c:idx val="0"/>
          <c:order val="0"/>
          <c:tx>
            <c:strRef>
              <c:f>Actividades!$I$139</c:f>
              <c:strCache>
                <c:ptCount val="1"/>
                <c:pt idx="0">
                  <c:v>PORCENTAJE DE CUMPLIMIENTO</c:v>
                </c:pt>
              </c:strCache>
            </c:strRef>
          </c:tx>
          <c:invertIfNegative val="0"/>
          <c:cat>
            <c:strRef>
              <c:f>Actividades!$J$16:$AG$16</c:f>
              <c:strCache>
                <c:ptCount val="23"/>
                <c:pt idx="0">
                  <c:v>ENERO</c:v>
                </c:pt>
                <c:pt idx="2">
                  <c:v>FEBRERO</c:v>
                </c:pt>
                <c:pt idx="4">
                  <c:v>MARZO</c:v>
                </c:pt>
                <c:pt idx="6">
                  <c:v>ABRIL</c:v>
                </c:pt>
                <c:pt idx="8">
                  <c:v>MAYO</c:v>
                </c:pt>
                <c:pt idx="10">
                  <c:v>JUNIO</c:v>
                </c:pt>
                <c:pt idx="12">
                  <c:v>JULIO</c:v>
                </c:pt>
                <c:pt idx="14">
                  <c:v>AGOSTO</c:v>
                </c:pt>
                <c:pt idx="16">
                  <c:v>SEPTIEMBRE</c:v>
                </c:pt>
                <c:pt idx="18">
                  <c:v>OCTUBRE</c:v>
                </c:pt>
                <c:pt idx="20">
                  <c:v>NOVIEMBRE</c:v>
                </c:pt>
                <c:pt idx="22">
                  <c:v>DICIEMBRE</c:v>
                </c:pt>
              </c:strCache>
            </c:strRef>
          </c:cat>
          <c:val>
            <c:numRef>
              <c:f>Actividades!$J$139:$AG$139</c:f>
              <c:numCache>
                <c:formatCode>0%</c:formatCode>
                <c:ptCount val="24"/>
                <c:pt idx="0">
                  <c:v>0</c:v>
                </c:pt>
                <c:pt idx="2">
                  <c:v>0</c:v>
                </c:pt>
                <c:pt idx="4">
                  <c:v>0</c:v>
                </c:pt>
                <c:pt idx="6">
                  <c:v>0</c:v>
                </c:pt>
                <c:pt idx="8">
                  <c:v>0</c:v>
                </c:pt>
                <c:pt idx="10">
                  <c:v>0</c:v>
                </c:pt>
                <c:pt idx="12">
                  <c:v>0</c:v>
                </c:pt>
                <c:pt idx="14">
                  <c:v>0</c:v>
                </c:pt>
                <c:pt idx="16">
                  <c:v>0</c:v>
                </c:pt>
                <c:pt idx="18">
                  <c:v>0</c:v>
                </c:pt>
                <c:pt idx="20">
                  <c:v>0</c:v>
                </c:pt>
                <c:pt idx="22">
                  <c:v>0</c:v>
                </c:pt>
              </c:numCache>
            </c:numRef>
          </c:val>
          <c:extLst>
            <c:ext xmlns:c16="http://schemas.microsoft.com/office/drawing/2014/chart" uri="{C3380CC4-5D6E-409C-BE32-E72D297353CC}">
              <c16:uniqueId val="{00000000-3D83-4E9B-8D46-5E8F56E885F6}"/>
            </c:ext>
          </c:extLst>
        </c:ser>
        <c:dLbls>
          <c:showLegendKey val="0"/>
          <c:showVal val="0"/>
          <c:showCatName val="0"/>
          <c:showSerName val="0"/>
          <c:showPercent val="0"/>
          <c:showBubbleSize val="0"/>
        </c:dLbls>
        <c:gapWidth val="219"/>
        <c:overlap val="-27"/>
        <c:axId val="1218056848"/>
        <c:axId val="1218057392"/>
      </c:barChart>
      <c:catAx>
        <c:axId val="12180568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vert="horz"/>
          <a:lstStyle/>
          <a:p>
            <a:pPr>
              <a:defRPr/>
            </a:pPr>
            <a:endParaRPr lang="es-419"/>
          </a:p>
        </c:txPr>
        <c:crossAx val="1218057392"/>
        <c:crosses val="autoZero"/>
        <c:auto val="1"/>
        <c:lblAlgn val="ctr"/>
        <c:lblOffset val="100"/>
        <c:noMultiLvlLbl val="0"/>
      </c:catAx>
      <c:valAx>
        <c:axId val="121805739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vert="horz"/>
          <a:lstStyle/>
          <a:p>
            <a:pPr>
              <a:defRPr/>
            </a:pPr>
            <a:endParaRPr lang="es-419"/>
          </a:p>
        </c:txPr>
        <c:crossAx val="1218056848"/>
        <c:crosses val="autoZero"/>
        <c:crossBetween val="between"/>
      </c:valAx>
      <c:spPr>
        <a:noFill/>
        <a:ln>
          <a:noFill/>
        </a:ln>
        <a:effectLst/>
      </c:spPr>
    </c:plotArea>
    <c:plotVisOnly val="1"/>
    <c:dispBlanksAs val="gap"/>
    <c:showDLblsOverMax val="0"/>
  </c:chart>
  <c:spPr>
    <a:solidFill>
      <a:schemeClr val="lt1"/>
    </a:solidFill>
    <a:ln w="25400" cap="flat" cmpd="sng" algn="ctr">
      <a:solidFill>
        <a:schemeClr val="accent6"/>
      </a:solidFill>
      <a:prstDash val="solid"/>
    </a:ln>
    <a:effectLst/>
  </c:spPr>
  <c:txPr>
    <a:bodyPr/>
    <a:lstStyle/>
    <a:p>
      <a:pPr>
        <a:defRPr>
          <a:solidFill>
            <a:schemeClr val="dk1"/>
          </a:solidFill>
          <a:latin typeface="+mn-lt"/>
          <a:ea typeface="+mn-ea"/>
          <a:cs typeface="+mn-cs"/>
        </a:defRPr>
      </a:pPr>
      <a:endParaRPr lang="es-419"/>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spc="0" baseline="0">
                <a:solidFill>
                  <a:schemeClr val="tx1">
                    <a:lumMod val="65000"/>
                    <a:lumOff val="35000"/>
                  </a:schemeClr>
                </a:solidFill>
                <a:latin typeface="+mn-lt"/>
                <a:ea typeface="+mn-ea"/>
                <a:cs typeface="+mn-cs"/>
              </a:defRPr>
            </a:pPr>
            <a:r>
              <a:rPr lang="es-CO" sz="2000" b="1"/>
              <a:t>Cumplimiento mensual</a:t>
            </a:r>
            <a:r>
              <a:rPr lang="es-CO" sz="2000" b="1" baseline="0"/>
              <a:t> de Cronograma de inspecciones 2024</a:t>
            </a:r>
            <a:endParaRPr lang="es-CO" sz="2000" b="1"/>
          </a:p>
        </c:rich>
      </c:tx>
      <c:layout>
        <c:manualLayout>
          <c:xMode val="edge"/>
          <c:yMode val="edge"/>
          <c:x val="0.21236957556471245"/>
          <c:y val="9.1196956463147454E-3"/>
        </c:manualLayout>
      </c:layout>
      <c:overlay val="0"/>
      <c:spPr>
        <a:noFill/>
        <a:ln>
          <a:noFill/>
        </a:ln>
        <a:effectLst/>
      </c:spPr>
      <c:txPr>
        <a:bodyPr rot="0" spcFirstLastPara="1" vertOverflow="ellipsis" vert="horz" wrap="square" anchor="ctr" anchorCtr="1"/>
        <a:lstStyle/>
        <a:p>
          <a:pPr>
            <a:defRPr sz="2000" b="0" i="0" u="none" strike="noStrike" kern="1200" spc="0" baseline="0">
              <a:solidFill>
                <a:schemeClr val="tx1">
                  <a:lumMod val="65000"/>
                  <a:lumOff val="35000"/>
                </a:schemeClr>
              </a:solidFill>
              <a:latin typeface="+mn-lt"/>
              <a:ea typeface="+mn-ea"/>
              <a:cs typeface="+mn-cs"/>
            </a:defRPr>
          </a:pPr>
          <a:endParaRPr lang="es-419"/>
        </a:p>
      </c:txPr>
    </c:title>
    <c:autoTitleDeleted val="0"/>
    <c:plotArea>
      <c:layout>
        <c:manualLayout>
          <c:layoutTarget val="inner"/>
          <c:xMode val="edge"/>
          <c:yMode val="edge"/>
          <c:x val="2.6637356206785038E-2"/>
          <c:y val="0.10056989562907931"/>
          <c:w val="0.96400328663656865"/>
          <c:h val="0.83581174036622086"/>
        </c:manualLayout>
      </c:layout>
      <c:barChart>
        <c:barDir val="col"/>
        <c:grouping val="clustered"/>
        <c:varyColors val="0"/>
        <c:ser>
          <c:idx val="0"/>
          <c:order val="0"/>
          <c:tx>
            <c:v>Cumplimiento cronograma de inspecciones</c:v>
          </c:tx>
          <c:spPr>
            <a:solidFill>
              <a:schemeClr val="accent1"/>
            </a:solidFill>
            <a:ln>
              <a:noFill/>
            </a:ln>
            <a:effectLst/>
          </c:spPr>
          <c:invertIfNegative val="0"/>
          <c:cat>
            <c:strRef>
              <c:f>Inspecciones!$D$10:$AA$10</c:f>
              <c:strCache>
                <c:ptCount val="23"/>
                <c:pt idx="0">
                  <c:v>ENERO</c:v>
                </c:pt>
                <c:pt idx="2">
                  <c:v>FEBRERO</c:v>
                </c:pt>
                <c:pt idx="4">
                  <c:v>MARZO</c:v>
                </c:pt>
                <c:pt idx="6">
                  <c:v>ABRIL</c:v>
                </c:pt>
                <c:pt idx="8">
                  <c:v>MAYO</c:v>
                </c:pt>
                <c:pt idx="10">
                  <c:v>JUNIO</c:v>
                </c:pt>
                <c:pt idx="12">
                  <c:v>JULIO</c:v>
                </c:pt>
                <c:pt idx="14">
                  <c:v>AGOSTO</c:v>
                </c:pt>
                <c:pt idx="16">
                  <c:v>SEPTIEMBRE</c:v>
                </c:pt>
                <c:pt idx="18">
                  <c:v>OCTUBRE</c:v>
                </c:pt>
                <c:pt idx="20">
                  <c:v>NOVIEMBRE</c:v>
                </c:pt>
                <c:pt idx="22">
                  <c:v>DICIEMBRE</c:v>
                </c:pt>
              </c:strCache>
            </c:strRef>
          </c:cat>
          <c:val>
            <c:numRef>
              <c:f>Inspecciones!$D$33:$AA$33</c:f>
              <c:numCache>
                <c:formatCode>0%</c:formatCode>
                <c:ptCount val="24"/>
                <c:pt idx="0">
                  <c:v>0</c:v>
                </c:pt>
                <c:pt idx="2">
                  <c:v>0</c:v>
                </c:pt>
                <c:pt idx="4">
                  <c:v>0</c:v>
                </c:pt>
                <c:pt idx="6">
                  <c:v>0</c:v>
                </c:pt>
                <c:pt idx="8">
                  <c:v>0</c:v>
                </c:pt>
                <c:pt idx="10">
                  <c:v>0</c:v>
                </c:pt>
                <c:pt idx="12">
                  <c:v>0</c:v>
                </c:pt>
                <c:pt idx="14">
                  <c:v>0</c:v>
                </c:pt>
                <c:pt idx="16">
                  <c:v>0</c:v>
                </c:pt>
                <c:pt idx="18">
                  <c:v>0</c:v>
                </c:pt>
                <c:pt idx="20">
                  <c:v>0</c:v>
                </c:pt>
                <c:pt idx="22">
                  <c:v>0</c:v>
                </c:pt>
              </c:numCache>
            </c:numRef>
          </c:val>
          <c:extLst>
            <c:ext xmlns:c16="http://schemas.microsoft.com/office/drawing/2014/chart" uri="{C3380CC4-5D6E-409C-BE32-E72D297353CC}">
              <c16:uniqueId val="{00000000-4D82-4111-8E54-61E1BA6B8A3B}"/>
            </c:ext>
          </c:extLst>
        </c:ser>
        <c:dLbls>
          <c:showLegendKey val="0"/>
          <c:showVal val="0"/>
          <c:showCatName val="0"/>
          <c:showSerName val="0"/>
          <c:showPercent val="0"/>
          <c:showBubbleSize val="0"/>
        </c:dLbls>
        <c:gapWidth val="219"/>
        <c:overlap val="-27"/>
        <c:axId val="257226600"/>
        <c:axId val="257226992"/>
      </c:barChart>
      <c:catAx>
        <c:axId val="2572266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419"/>
          </a:p>
        </c:txPr>
        <c:crossAx val="257226992"/>
        <c:crosses val="autoZero"/>
        <c:auto val="1"/>
        <c:lblAlgn val="ctr"/>
        <c:lblOffset val="100"/>
        <c:noMultiLvlLbl val="0"/>
      </c:catAx>
      <c:valAx>
        <c:axId val="257226992"/>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419"/>
          </a:p>
        </c:txPr>
        <c:crossAx val="257226600"/>
        <c:crosses val="autoZero"/>
        <c:crossBetween val="between"/>
        <c:majorUnit val="0.2"/>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419"/>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s-CO" b="1"/>
              <a:t>Seguimiento</a:t>
            </a:r>
            <a:r>
              <a:rPr lang="es-CO" b="1" baseline="0"/>
              <a:t> a Cobertura actividades de capacitación</a:t>
            </a:r>
            <a:endParaRPr lang="es-CO" b="1"/>
          </a:p>
        </c:rich>
      </c:tx>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419"/>
        </a:p>
      </c:txPr>
    </c:title>
    <c:autoTitleDeleted val="0"/>
    <c:plotArea>
      <c:layout/>
      <c:barChart>
        <c:barDir val="bar"/>
        <c:grouping val="clustered"/>
        <c:varyColors val="0"/>
        <c:ser>
          <c:idx val="0"/>
          <c:order val="0"/>
          <c:tx>
            <c:v>COBERTURA CAPACITACIONES</c:v>
          </c:tx>
          <c:spPr>
            <a:solidFill>
              <a:schemeClr val="accent1"/>
            </a:solidFill>
            <a:ln>
              <a:noFill/>
            </a:ln>
            <a:effectLst/>
          </c:spPr>
          <c:invertIfNegative val="0"/>
          <c:cat>
            <c:strRef>
              <c:f>Capacitacion!$A$14:$A$32</c:f>
              <c:strCache>
                <c:ptCount val="19"/>
                <c:pt idx="0">
                  <c:v>Inducciones SST</c:v>
                </c:pt>
                <c:pt idx="2">
                  <c:v>Re-inducciones SST</c:v>
                </c:pt>
                <c:pt idx="4">
                  <c:v> Procedimientos específicos para trabajo seguro en alturas.</c:v>
                </c:pt>
                <c:pt idx="5">
                  <c:v>Sistema de aislamiento eléctrico seguro</c:v>
                </c:pt>
                <c:pt idx="6">
                  <c:v>Manejo seguro de químicos - Control de derrames</c:v>
                </c:pt>
                <c:pt idx="7">
                  <c:v>Uso y cuidado de los Elementos de Protección Personal y seguridad para manejo de equipos y herramientas críticas</c:v>
                </c:pt>
                <c:pt idx="8">
                  <c:v>Capacitación COPASST</c:v>
                </c:pt>
                <c:pt idx="9">
                  <c:v>Fortalecimiento al comité de convivencia laboral en técnicas de negociación y resolución de conflictos, manejo de casos prácticos.</c:v>
                </c:pt>
                <c:pt idx="10">
                  <c:v>Fortalecimiento de la brigada de emergencias</c:v>
                </c:pt>
                <c:pt idx="11">
                  <c:v>Oxigenoterapia y RCP</c:v>
                </c:pt>
                <c:pt idx="12">
                  <c:v>Primeros auxilios básicos</c:v>
                </c:pt>
                <c:pt idx="13">
                  <c:v>Curso virtual 50 horas en SG-SST</c:v>
                </c:pt>
                <c:pt idx="14">
                  <c:v>Capacitación de orden y aseo</c:v>
                </c:pt>
                <c:pt idx="15">
                  <c:v>Higiene postural y manejo adecuado de cargas</c:v>
                </c:pt>
                <c:pt idx="16">
                  <c:v>Seguridad vial de peatones y pasajeros </c:v>
                </c:pt>
                <c:pt idx="17">
                  <c:v>Movilidad segura de conductores (vehículos, ciclistas y motociclistas)</c:v>
                </c:pt>
                <c:pt idx="18">
                  <c:v>Actuación en caso de siniestros viales con lesionados</c:v>
                </c:pt>
              </c:strCache>
            </c:strRef>
          </c:cat>
          <c:val>
            <c:numRef>
              <c:f>Capacitacion!$AN$14:$AN$32</c:f>
              <c:numCache>
                <c:formatCode>0</c:formatCode>
                <c:ptCount val="19"/>
                <c:pt idx="1">
                  <c:v>0</c:v>
                </c:pt>
                <c:pt idx="3" formatCode="General">
                  <c:v>0</c:v>
                </c:pt>
              </c:numCache>
            </c:numRef>
          </c:val>
          <c:extLst>
            <c:ext xmlns:c16="http://schemas.microsoft.com/office/drawing/2014/chart" uri="{C3380CC4-5D6E-409C-BE32-E72D297353CC}">
              <c16:uniqueId val="{00000000-502C-4A0C-BC3A-17A049EADE2E}"/>
            </c:ext>
          </c:extLst>
        </c:ser>
        <c:dLbls>
          <c:showLegendKey val="0"/>
          <c:showVal val="0"/>
          <c:showCatName val="0"/>
          <c:showSerName val="0"/>
          <c:showPercent val="0"/>
          <c:showBubbleSize val="0"/>
        </c:dLbls>
        <c:gapWidth val="182"/>
        <c:axId val="257225424"/>
        <c:axId val="257225816"/>
      </c:barChart>
      <c:catAx>
        <c:axId val="25722542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419"/>
          </a:p>
        </c:txPr>
        <c:crossAx val="257225816"/>
        <c:crosses val="autoZero"/>
        <c:auto val="1"/>
        <c:lblAlgn val="ctr"/>
        <c:lblOffset val="100"/>
        <c:noMultiLvlLbl val="0"/>
      </c:catAx>
      <c:valAx>
        <c:axId val="257225816"/>
        <c:scaling>
          <c:orientation val="minMax"/>
          <c:max val="1"/>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419"/>
          </a:p>
        </c:txPr>
        <c:crossAx val="257225424"/>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419"/>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419"/>
        </a:p>
      </c:txPr>
    </c:title>
    <c:autoTitleDeleted val="0"/>
    <c:plotArea>
      <c:layout>
        <c:manualLayout>
          <c:layoutTarget val="inner"/>
          <c:xMode val="edge"/>
          <c:yMode val="edge"/>
          <c:x val="2.6637356206785038E-2"/>
          <c:y val="0.10056989562907931"/>
          <c:w val="0.96400328663656865"/>
          <c:h val="0.83581174036622086"/>
        </c:manualLayout>
      </c:layout>
      <c:barChart>
        <c:barDir val="col"/>
        <c:grouping val="clustered"/>
        <c:varyColors val="0"/>
        <c:ser>
          <c:idx val="0"/>
          <c:order val="0"/>
          <c:tx>
            <c:v>Cumplimiento cronograma de capacitaciones</c:v>
          </c:tx>
          <c:spPr>
            <a:solidFill>
              <a:schemeClr val="accent1"/>
            </a:solidFill>
            <a:ln>
              <a:noFill/>
            </a:ln>
            <a:effectLst/>
          </c:spPr>
          <c:invertIfNegative val="0"/>
          <c:cat>
            <c:numRef>
              <c:f>Capacitacion!$P$13:$AM$13</c:f>
              <c:numCache>
                <c:formatCode>General</c:formatCode>
                <c:ptCount val="24"/>
              </c:numCache>
            </c:numRef>
          </c:cat>
          <c:val>
            <c:numRef>
              <c:f>Capacitacion!$P$35:$AM$35</c:f>
              <c:numCache>
                <c:formatCode>0%</c:formatCode>
                <c:ptCount val="24"/>
                <c:pt idx="0">
                  <c:v>0</c:v>
                </c:pt>
                <c:pt idx="2">
                  <c:v>0</c:v>
                </c:pt>
                <c:pt idx="4">
                  <c:v>0</c:v>
                </c:pt>
                <c:pt idx="6">
                  <c:v>0</c:v>
                </c:pt>
                <c:pt idx="8">
                  <c:v>0</c:v>
                </c:pt>
                <c:pt idx="10">
                  <c:v>0</c:v>
                </c:pt>
                <c:pt idx="12">
                  <c:v>0</c:v>
                </c:pt>
                <c:pt idx="14">
                  <c:v>0</c:v>
                </c:pt>
                <c:pt idx="16">
                  <c:v>0</c:v>
                </c:pt>
                <c:pt idx="18">
                  <c:v>0</c:v>
                </c:pt>
                <c:pt idx="20">
                  <c:v>0</c:v>
                </c:pt>
                <c:pt idx="22">
                  <c:v>0</c:v>
                </c:pt>
              </c:numCache>
            </c:numRef>
          </c:val>
          <c:extLst>
            <c:ext xmlns:c16="http://schemas.microsoft.com/office/drawing/2014/chart" uri="{C3380CC4-5D6E-409C-BE32-E72D297353CC}">
              <c16:uniqueId val="{00000000-4994-4A66-A803-0117FD09710E}"/>
            </c:ext>
          </c:extLst>
        </c:ser>
        <c:dLbls>
          <c:showLegendKey val="0"/>
          <c:showVal val="0"/>
          <c:showCatName val="0"/>
          <c:showSerName val="0"/>
          <c:showPercent val="0"/>
          <c:showBubbleSize val="0"/>
        </c:dLbls>
        <c:gapWidth val="219"/>
        <c:overlap val="-27"/>
        <c:axId val="257226600"/>
        <c:axId val="257226992"/>
      </c:barChart>
      <c:catAx>
        <c:axId val="2572266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419"/>
          </a:p>
        </c:txPr>
        <c:crossAx val="257226992"/>
        <c:crosses val="autoZero"/>
        <c:auto val="1"/>
        <c:lblAlgn val="ctr"/>
        <c:lblOffset val="100"/>
        <c:noMultiLvlLbl val="0"/>
      </c:catAx>
      <c:valAx>
        <c:axId val="257226992"/>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419"/>
          </a:p>
        </c:txPr>
        <c:crossAx val="257226600"/>
        <c:crosses val="autoZero"/>
        <c:crossBetween val="between"/>
        <c:majorUnit val="0.2"/>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419"/>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hyperlink" Target="http://www.invemar.org.co/plan-anual-de-adquisiciones" TargetMode="External"/><Relationship Id="rId13" Type="http://schemas.openxmlformats.org/officeDocument/2006/relationships/hyperlink" Target="#Plan_de_Acci&#243;n_A&#241;o!T&#237;tulos_a_imprimir"/><Relationship Id="rId3" Type="http://schemas.openxmlformats.org/officeDocument/2006/relationships/hyperlink" Target="#Seguridad_de_Informaci&#243;n!A1"/><Relationship Id="rId7" Type="http://schemas.openxmlformats.org/officeDocument/2006/relationships/hyperlink" Target="#PINAR!A1"/><Relationship Id="rId12" Type="http://schemas.openxmlformats.org/officeDocument/2006/relationships/hyperlink" Target="#Plan_de_Acci&#243;n_A&#241;o_2022!A1"/><Relationship Id="rId2" Type="http://schemas.openxmlformats.org/officeDocument/2006/relationships/hyperlink" Target="#'Plan de austeridad y Gesti&#243;n am'!A1"/><Relationship Id="rId16" Type="http://schemas.openxmlformats.org/officeDocument/2006/relationships/hyperlink" Target="http://www.invemar.org.co/proyectos" TargetMode="External"/><Relationship Id="rId1" Type="http://schemas.openxmlformats.org/officeDocument/2006/relationships/hyperlink" Target="#PETI!A1"/><Relationship Id="rId6" Type="http://schemas.openxmlformats.org/officeDocument/2006/relationships/hyperlink" Target="http://www.invemar.org.co/inf-actividades" TargetMode="External"/><Relationship Id="rId11" Type="http://schemas.openxmlformats.org/officeDocument/2006/relationships/hyperlink" Target="#PAAC!A1"/><Relationship Id="rId5" Type="http://schemas.openxmlformats.org/officeDocument/2006/relationships/hyperlink" Target="#'Plan de participaci&#243;n ciudadana'!A1"/><Relationship Id="rId15" Type="http://schemas.openxmlformats.org/officeDocument/2006/relationships/image" Target="../media/image1.png"/><Relationship Id="rId10" Type="http://schemas.openxmlformats.org/officeDocument/2006/relationships/hyperlink" Target="#PSST!A1"/><Relationship Id="rId4" Type="http://schemas.openxmlformats.org/officeDocument/2006/relationships/hyperlink" Target="#'Plan conservaci&#243;n digital'!A1"/><Relationship Id="rId9" Type="http://schemas.openxmlformats.org/officeDocument/2006/relationships/hyperlink" Target="#'Plan Capacitaci&#243;n e Incentivos'!A1"/><Relationship Id="rId14" Type="http://schemas.openxmlformats.org/officeDocument/2006/relationships/hyperlink" Target="#'Plan de mantenimiento'!A1"/></Relationships>
</file>

<file path=xl/drawings/_rels/drawing10.xml.rels><?xml version="1.0" encoding="UTF-8" standalone="yes"?>
<Relationships xmlns="http://schemas.openxmlformats.org/package/2006/relationships"><Relationship Id="rId3" Type="http://schemas.openxmlformats.org/officeDocument/2006/relationships/hyperlink" Target="#Integraci&#243;n_PAA!A1"/><Relationship Id="rId2" Type="http://schemas.openxmlformats.org/officeDocument/2006/relationships/image" Target="../media/image3.png"/><Relationship Id="rId1" Type="http://schemas.openxmlformats.org/officeDocument/2006/relationships/chart" Target="../charts/chart1.xml"/><Relationship Id="rId4" Type="http://schemas.openxmlformats.org/officeDocument/2006/relationships/image" Target="../media/image2.png"/></Relationships>
</file>

<file path=xl/drawings/_rels/drawing1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Integraci&#243;n_PAA!A1"/><Relationship Id="rId1" Type="http://schemas.openxmlformats.org/officeDocument/2006/relationships/chart" Target="../charts/chart2.xml"/></Relationships>
</file>

<file path=xl/drawings/_rels/drawing12.xml.rels><?xml version="1.0" encoding="UTF-8" standalone="yes"?>
<Relationships xmlns="http://schemas.openxmlformats.org/package/2006/relationships"><Relationship Id="rId3" Type="http://schemas.openxmlformats.org/officeDocument/2006/relationships/hyperlink" Target="#Integraci&#243;n_PAA!A1"/><Relationship Id="rId2" Type="http://schemas.openxmlformats.org/officeDocument/2006/relationships/chart" Target="../charts/chart4.xml"/><Relationship Id="rId1" Type="http://schemas.openxmlformats.org/officeDocument/2006/relationships/chart" Target="../charts/chart3.xml"/><Relationship Id="rId4" Type="http://schemas.openxmlformats.org/officeDocument/2006/relationships/image" Target="../media/image2.png"/></Relationships>
</file>

<file path=xl/drawings/_rels/drawing1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Integraci&#243;n_PAA!A1"/></Relationships>
</file>

<file path=xl/drawings/_rels/drawing1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Integraci&#243;n_PAA!A1"/></Relationships>
</file>

<file path=xl/drawings/_rels/drawing15.xml.rels><?xml version="1.0" encoding="UTF-8" standalone="yes"?>
<Relationships xmlns="http://schemas.openxmlformats.org/package/2006/relationships"><Relationship Id="rId8" Type="http://schemas.openxmlformats.org/officeDocument/2006/relationships/hyperlink" Target="#'mapa riesgos corrupcion'!A1"/><Relationship Id="rId3" Type="http://schemas.openxmlformats.org/officeDocument/2006/relationships/hyperlink" Target="#'Rendici&#243;n de cuentas'!A1"/><Relationship Id="rId7" Type="http://schemas.openxmlformats.org/officeDocument/2006/relationships/image" Target="../media/image2.png"/><Relationship Id="rId2" Type="http://schemas.openxmlformats.org/officeDocument/2006/relationships/hyperlink" Target="#'Racionalizaci&#243;n de tramites'!A1"/><Relationship Id="rId1" Type="http://schemas.openxmlformats.org/officeDocument/2006/relationships/hyperlink" Target="#'Riesgos de corrupci&#243;n'!A1"/><Relationship Id="rId6" Type="http://schemas.openxmlformats.org/officeDocument/2006/relationships/hyperlink" Target="#Integraci&#243;n_PAA!A1"/><Relationship Id="rId5" Type="http://schemas.openxmlformats.org/officeDocument/2006/relationships/hyperlink" Target="#'Transparencia y acceso'!A1"/><Relationship Id="rId4" Type="http://schemas.openxmlformats.org/officeDocument/2006/relationships/hyperlink" Target="#'Atenci&#243;n al ciudadano'!A1"/><Relationship Id="rId9" Type="http://schemas.openxmlformats.org/officeDocument/2006/relationships/hyperlink" Target="#'Estrategia Conflicto de Inter&#233;s'!A1"/></Relationships>
</file>

<file path=xl/drawings/_rels/drawing16.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hyperlink" Target="#PAAC!A1"/></Relationships>
</file>

<file path=xl/drawings/_rels/drawing17.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hyperlink" Target="#PAAC!A1"/></Relationships>
</file>

<file path=xl/drawings/_rels/drawing18.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hyperlink" Target="#PAAC!A1"/></Relationships>
</file>

<file path=xl/drawings/_rels/drawing19.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hyperlink" Target="#PAAC!A1"/></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Integraci&#243;n_PAA!A1"/><Relationship Id="rId1" Type="http://schemas.openxmlformats.org/officeDocument/2006/relationships/hyperlink" Target="#Plan_de_Acci&#243;n_A&#241;o!A1"/></Relationships>
</file>

<file path=xl/drawings/_rels/drawing20.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hyperlink" Target="#PAAC!A1"/></Relationships>
</file>

<file path=xl/drawings/_rels/drawing21.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hyperlink" Target="#PAAC!A1"/></Relationships>
</file>

<file path=xl/drawings/_rels/drawing2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hyperlink" Target="#PAAC!A1"/></Relationships>
</file>

<file path=xl/drawings/_rels/drawing2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Integraci&#243;n_PAA!A1"/></Relationships>
</file>

<file path=xl/drawings/_rels/drawing2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Integraci&#243;n_PAA!A1"/></Relationships>
</file>

<file path=xl/drawings/_rels/drawing2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Integraci&#243;n_PAA!A1"/></Relationships>
</file>

<file path=xl/drawings/_rels/drawing2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Integraci&#243;n_PAA!A1"/></Relationships>
</file>

<file path=xl/drawings/_rels/drawing27.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Integraci&#243;n_PAA!A1"/><Relationship Id="rId1" Type="http://schemas.openxmlformats.org/officeDocument/2006/relationships/hyperlink" Target="#PINAR!A1"/></Relationships>
</file>

<file path=xl/drawings/_rels/drawing4.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Integraci&#243;n_PAA!A1"/><Relationship Id="rId1" Type="http://schemas.openxmlformats.org/officeDocument/2006/relationships/hyperlink" Target="#'Informe de actividades'!A1"/></Relationships>
</file>

<file path=xl/drawings/_rels/drawing5.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Integraci&#243;n_PAA!A1"/><Relationship Id="rId1" Type="http://schemas.openxmlformats.org/officeDocument/2006/relationships/hyperlink" Target="#'Plan de participaci&#243;n ciudadana'!A1"/></Relationships>
</file>

<file path=xl/drawings/_rels/drawing6.xml.rels><?xml version="1.0" encoding="UTF-8" standalone="yes"?>
<Relationships xmlns="http://schemas.openxmlformats.org/package/2006/relationships"><Relationship Id="rId3" Type="http://schemas.openxmlformats.org/officeDocument/2006/relationships/hyperlink" Target="#PIC!A1"/><Relationship Id="rId2" Type="http://schemas.openxmlformats.org/officeDocument/2006/relationships/hyperlink" Target="#'Plan Capacitaci&#243;n e Incentivos'!A1"/><Relationship Id="rId1" Type="http://schemas.openxmlformats.org/officeDocument/2006/relationships/hyperlink" Target="#PSST!A1"/><Relationship Id="rId6" Type="http://schemas.openxmlformats.org/officeDocument/2006/relationships/image" Target="../media/image2.png"/><Relationship Id="rId5" Type="http://schemas.openxmlformats.org/officeDocument/2006/relationships/hyperlink" Target="#Integraci&#243;n_PAA!A1"/><Relationship Id="rId4" Type="http://schemas.openxmlformats.org/officeDocument/2006/relationships/hyperlink" Target="#'Plan Incentivos y bienestar'!A1"/></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Integraci&#243;n_PAA!A1"/></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Integraci&#243;n_PAA!A1"/></Relationships>
</file>

<file path=xl/drawings/_rels/drawing9.xml.rels><?xml version="1.0" encoding="UTF-8" standalone="yes"?>
<Relationships xmlns="http://schemas.openxmlformats.org/package/2006/relationships"><Relationship Id="rId3" Type="http://schemas.openxmlformats.org/officeDocument/2006/relationships/hyperlink" Target="#Capacitacion!A1"/><Relationship Id="rId2" Type="http://schemas.openxmlformats.org/officeDocument/2006/relationships/hyperlink" Target="#Inspecciones!A1"/><Relationship Id="rId1" Type="http://schemas.openxmlformats.org/officeDocument/2006/relationships/hyperlink" Target="#Actividades!A1"/><Relationship Id="rId5" Type="http://schemas.openxmlformats.org/officeDocument/2006/relationships/image" Target="../media/image2.png"/><Relationship Id="rId4" Type="http://schemas.openxmlformats.org/officeDocument/2006/relationships/hyperlink" Target="#Integraci&#243;n_PAA!A1"/></Relationships>
</file>

<file path=xl/drawings/drawing1.xml><?xml version="1.0" encoding="utf-8"?>
<xdr:wsDr xmlns:xdr="http://schemas.openxmlformats.org/drawingml/2006/spreadsheetDrawing" xmlns:a="http://schemas.openxmlformats.org/drawingml/2006/main">
  <xdr:twoCellAnchor>
    <xdr:from>
      <xdr:col>1</xdr:col>
      <xdr:colOff>453756</xdr:colOff>
      <xdr:row>34</xdr:row>
      <xdr:rowOff>120996</xdr:rowOff>
    </xdr:from>
    <xdr:to>
      <xdr:col>4</xdr:col>
      <xdr:colOff>156</xdr:colOff>
      <xdr:row>44</xdr:row>
      <xdr:rowOff>69996</xdr:rowOff>
    </xdr:to>
    <xdr:grpSp>
      <xdr:nvGrpSpPr>
        <xdr:cNvPr id="92" name="Grupo 91" title="Plan Estratégico de TIC">
          <a:extLst>
            <a:ext uri="{FF2B5EF4-FFF2-40B4-BE49-F238E27FC236}">
              <a16:creationId xmlns:a16="http://schemas.microsoft.com/office/drawing/2014/main" id="{00000000-0008-0000-0000-00005C000000}"/>
            </a:ext>
          </a:extLst>
        </xdr:cNvPr>
        <xdr:cNvGrpSpPr/>
      </xdr:nvGrpSpPr>
      <xdr:grpSpPr>
        <a:xfrm>
          <a:off x="1132412" y="6407496"/>
          <a:ext cx="1832400" cy="1854000"/>
          <a:chOff x="1134113" y="5264496"/>
          <a:chExt cx="1832400" cy="1854000"/>
        </a:xfrm>
      </xdr:grpSpPr>
      <xdr:sp macro="[0]!Hoja19.PETI" textlink="">
        <xdr:nvSpPr>
          <xdr:cNvPr id="11" name="Pentágono regular 10">
            <a:extLst>
              <a:ext uri="{FF2B5EF4-FFF2-40B4-BE49-F238E27FC236}">
                <a16:creationId xmlns:a16="http://schemas.microsoft.com/office/drawing/2014/main" id="{00000000-0008-0000-0000-00000B000000}"/>
              </a:ext>
            </a:extLst>
          </xdr:cNvPr>
          <xdr:cNvSpPr/>
        </xdr:nvSpPr>
        <xdr:spPr>
          <a:xfrm rot="15830536">
            <a:off x="1123313" y="5275296"/>
            <a:ext cx="1854000" cy="1832400"/>
          </a:xfrm>
          <a:prstGeom prst="pentagon">
            <a:avLst/>
          </a:prstGeom>
          <a:solidFill>
            <a:srgbClr val="AD1457"/>
          </a:solidFill>
          <a:ln>
            <a:solidFill>
              <a:srgbClr val="AD1457"/>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sp macro="[0]!Hoja19.PETI" textlink="">
        <xdr:nvSpPr>
          <xdr:cNvPr id="15" name="TextBox 121">
            <a:hlinkClick xmlns:r="http://schemas.openxmlformats.org/officeDocument/2006/relationships" r:id="rId1" tooltip="Redirecciona a la hoja Plan Estratégico de Tecnologias de Información y Comunicaciones"/>
            <a:extLst>
              <a:ext uri="{FF2B5EF4-FFF2-40B4-BE49-F238E27FC236}">
                <a16:creationId xmlns:a16="http://schemas.microsoft.com/office/drawing/2014/main" id="{00000000-0008-0000-0000-00000F000000}"/>
              </a:ext>
            </a:extLst>
          </xdr:cNvPr>
          <xdr:cNvSpPr txBox="1"/>
        </xdr:nvSpPr>
        <xdr:spPr>
          <a:xfrm>
            <a:off x="1402126" y="5758809"/>
            <a:ext cx="1499617" cy="271005"/>
          </a:xfrm>
          <a:prstGeom prst="rect">
            <a:avLst/>
          </a:prstGeom>
          <a:no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PETI</a:t>
            </a:r>
          </a:p>
          <a:p>
            <a:pPr algn="ctr"/>
            <a:endParaRPr lang="en-US" sz="1300" b="1" kern="0">
              <a:solidFill>
                <a:schemeClr val="bg1"/>
              </a:solidFill>
              <a:latin typeface="Arial" pitchFamily="34" charset="0"/>
              <a:cs typeface="Arial" pitchFamily="34" charset="0"/>
            </a:endParaRPr>
          </a:p>
          <a:p>
            <a:pPr algn="ctr"/>
            <a:r>
              <a:rPr lang="en-US" sz="1300" b="1" kern="0">
                <a:solidFill>
                  <a:schemeClr val="bg1"/>
                </a:solidFill>
                <a:latin typeface="Arial" pitchFamily="34" charset="0"/>
                <a:cs typeface="Arial" pitchFamily="34" charset="0"/>
              </a:rPr>
              <a:t>Plan Estratégico de  TIC</a:t>
            </a:r>
            <a:endParaRPr lang="en-US" sz="1300" b="1" kern="0" baseline="0">
              <a:solidFill>
                <a:schemeClr val="bg1"/>
              </a:solidFill>
              <a:latin typeface="Arial" pitchFamily="34" charset="0"/>
              <a:cs typeface="Arial" pitchFamily="34" charset="0"/>
            </a:endParaRPr>
          </a:p>
        </xdr:txBody>
      </xdr:sp>
    </xdr:grpSp>
    <xdr:clientData/>
  </xdr:twoCellAnchor>
  <xdr:twoCellAnchor>
    <xdr:from>
      <xdr:col>1</xdr:col>
      <xdr:colOff>660069</xdr:colOff>
      <xdr:row>25</xdr:row>
      <xdr:rowOff>27734</xdr:rowOff>
    </xdr:from>
    <xdr:to>
      <xdr:col>4</xdr:col>
      <xdr:colOff>206469</xdr:colOff>
      <xdr:row>34</xdr:row>
      <xdr:rowOff>167234</xdr:rowOff>
    </xdr:to>
    <xdr:grpSp>
      <xdr:nvGrpSpPr>
        <xdr:cNvPr id="93" name="Grupo 92" title="Plan de Austeridad y Gestión Ambiental">
          <a:hlinkClick xmlns:r="http://schemas.openxmlformats.org/officeDocument/2006/relationships" r:id="rId2"/>
          <a:extLst>
            <a:ext uri="{FF2B5EF4-FFF2-40B4-BE49-F238E27FC236}">
              <a16:creationId xmlns:a16="http://schemas.microsoft.com/office/drawing/2014/main" id="{00000000-0008-0000-0000-00005D000000}"/>
            </a:ext>
          </a:extLst>
        </xdr:cNvPr>
        <xdr:cNvGrpSpPr/>
      </xdr:nvGrpSpPr>
      <xdr:grpSpPr>
        <a:xfrm>
          <a:off x="1338725" y="4599734"/>
          <a:ext cx="1832400" cy="1854000"/>
          <a:chOff x="1340426" y="3456734"/>
          <a:chExt cx="1832400" cy="1854000"/>
        </a:xfrm>
      </xdr:grpSpPr>
      <xdr:sp macro="[0]!Hoja21.Tratamiento_de_riesgos" textlink="">
        <xdr:nvSpPr>
          <xdr:cNvPr id="12" name="Pentágono regular 11">
            <a:extLst>
              <a:ext uri="{FF2B5EF4-FFF2-40B4-BE49-F238E27FC236}">
                <a16:creationId xmlns:a16="http://schemas.microsoft.com/office/drawing/2014/main" id="{00000000-0008-0000-0000-00000C000000}"/>
              </a:ext>
            </a:extLst>
          </xdr:cNvPr>
          <xdr:cNvSpPr/>
        </xdr:nvSpPr>
        <xdr:spPr>
          <a:xfrm rot="17489692">
            <a:off x="1329626" y="3467534"/>
            <a:ext cx="1854000" cy="1832400"/>
          </a:xfrm>
          <a:prstGeom prst="pentagon">
            <a:avLst/>
          </a:prstGeom>
          <a:solidFill>
            <a:srgbClr val="8E24AA"/>
          </a:solidFill>
          <a:ln>
            <a:solidFill>
              <a:srgbClr val="8E24A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sp macro="[0]!Hoja21.Tratamiento_de_riesgos" textlink="">
        <xdr:nvSpPr>
          <xdr:cNvPr id="19" name="TextBox 121">
            <a:hlinkClick xmlns:r="http://schemas.openxmlformats.org/officeDocument/2006/relationships" r:id="rId2" tooltip="Redirecciona a la hoja Plan de Austeridad y Gestión Ambiental"/>
            <a:extLst>
              <a:ext uri="{FF2B5EF4-FFF2-40B4-BE49-F238E27FC236}">
                <a16:creationId xmlns:a16="http://schemas.microsoft.com/office/drawing/2014/main" id="{00000000-0008-0000-0000-000013000000}"/>
              </a:ext>
            </a:extLst>
          </xdr:cNvPr>
          <xdr:cNvSpPr txBox="1"/>
        </xdr:nvSpPr>
        <xdr:spPr>
          <a:xfrm>
            <a:off x="1593630" y="3990478"/>
            <a:ext cx="1499617" cy="271005"/>
          </a:xfrm>
          <a:prstGeom prst="rect">
            <a:avLst/>
          </a:prstGeom>
          <a:no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marL="0" marR="0" indent="0" algn="ctr" defTabSz="1218987" rtl="0" eaLnBrk="1" fontAlgn="auto" latinLnBrk="0" hangingPunct="1">
              <a:lnSpc>
                <a:spcPct val="100000"/>
              </a:lnSpc>
              <a:spcBef>
                <a:spcPts val="0"/>
              </a:spcBef>
              <a:spcAft>
                <a:spcPts val="0"/>
              </a:spcAft>
              <a:buClrTx/>
              <a:buSzTx/>
              <a:buFontTx/>
              <a:buNone/>
              <a:tabLst/>
              <a:defRPr/>
            </a:pPr>
            <a:r>
              <a:rPr lang="es-CO" sz="1300" b="1" kern="0">
                <a:solidFill>
                  <a:schemeClr val="bg1"/>
                </a:solidFill>
                <a:latin typeface="Arial" pitchFamily="34" charset="0"/>
                <a:ea typeface="+mn-ea"/>
                <a:cs typeface="Arial" pitchFamily="34" charset="0"/>
              </a:rPr>
              <a:t>Plan de Austeridad y Gestión ambiental </a:t>
            </a:r>
          </a:p>
          <a:p>
            <a:pPr algn="ctr"/>
            <a:endParaRPr lang="en-US" sz="1300" b="1" kern="0">
              <a:solidFill>
                <a:schemeClr val="bg1"/>
              </a:solidFill>
              <a:latin typeface="Arial" pitchFamily="34" charset="0"/>
              <a:cs typeface="Arial" pitchFamily="34" charset="0"/>
            </a:endParaRPr>
          </a:p>
        </xdr:txBody>
      </xdr:sp>
    </xdr:grpSp>
    <xdr:clientData/>
  </xdr:twoCellAnchor>
  <xdr:twoCellAnchor>
    <xdr:from>
      <xdr:col>3</xdr:col>
      <xdr:colOff>170082</xdr:colOff>
      <xdr:row>17</xdr:row>
      <xdr:rowOff>81748</xdr:rowOff>
    </xdr:from>
    <xdr:to>
      <xdr:col>5</xdr:col>
      <xdr:colOff>500082</xdr:colOff>
      <xdr:row>27</xdr:row>
      <xdr:rowOff>9148</xdr:rowOff>
    </xdr:to>
    <xdr:grpSp>
      <xdr:nvGrpSpPr>
        <xdr:cNvPr id="94" name="Grupo 93" title="Plan de Seguridad y Privacidad de la Información">
          <a:extLst>
            <a:ext uri="{FF2B5EF4-FFF2-40B4-BE49-F238E27FC236}">
              <a16:creationId xmlns:a16="http://schemas.microsoft.com/office/drawing/2014/main" id="{00000000-0008-0000-0000-00005E000000}"/>
            </a:ext>
          </a:extLst>
        </xdr:cNvPr>
        <xdr:cNvGrpSpPr/>
      </xdr:nvGrpSpPr>
      <xdr:grpSpPr>
        <a:xfrm>
          <a:off x="2372738" y="3129748"/>
          <a:ext cx="1854000" cy="1832400"/>
          <a:chOff x="2374439" y="1986748"/>
          <a:chExt cx="1854000" cy="1832400"/>
        </a:xfrm>
      </xdr:grpSpPr>
      <xdr:sp macro="[0]!Hoja20.Seguridad_de_Información" textlink="">
        <xdr:nvSpPr>
          <xdr:cNvPr id="21" name="Pentágono regular 20">
            <a:extLst>
              <a:ext uri="{FF2B5EF4-FFF2-40B4-BE49-F238E27FC236}">
                <a16:creationId xmlns:a16="http://schemas.microsoft.com/office/drawing/2014/main" id="{00000000-0008-0000-0000-000015000000}"/>
              </a:ext>
            </a:extLst>
          </xdr:cNvPr>
          <xdr:cNvSpPr/>
        </xdr:nvSpPr>
        <xdr:spPr>
          <a:xfrm rot="19119265">
            <a:off x="2374439" y="1986748"/>
            <a:ext cx="1854000" cy="1832400"/>
          </a:xfrm>
          <a:prstGeom prst="pentagon">
            <a:avLst/>
          </a:prstGeom>
          <a:solidFill>
            <a:srgbClr val="5E35B1"/>
          </a:solidFill>
          <a:ln>
            <a:solidFill>
              <a:srgbClr val="5E35B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sp macro="[0]!Hoja20.Seguridad_de_Información" textlink="">
        <xdr:nvSpPr>
          <xdr:cNvPr id="24" name="TextBox 121">
            <a:hlinkClick xmlns:r="http://schemas.openxmlformats.org/officeDocument/2006/relationships" r:id="rId3" tooltip="Redirecciona a la hoja Plan de Seguridad y Privacidad de la Información"/>
            <a:extLst>
              <a:ext uri="{FF2B5EF4-FFF2-40B4-BE49-F238E27FC236}">
                <a16:creationId xmlns:a16="http://schemas.microsoft.com/office/drawing/2014/main" id="{00000000-0008-0000-0000-000018000000}"/>
              </a:ext>
            </a:extLst>
          </xdr:cNvPr>
          <xdr:cNvSpPr txBox="1"/>
        </xdr:nvSpPr>
        <xdr:spPr>
          <a:xfrm>
            <a:off x="2626771" y="2494093"/>
            <a:ext cx="1499617" cy="271005"/>
          </a:xfrm>
          <a:prstGeom prst="rect">
            <a:avLst/>
          </a:prstGeom>
          <a:no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Plan de Seguridad y Privacidad de la Información </a:t>
            </a:r>
          </a:p>
        </xdr:txBody>
      </xdr:sp>
    </xdr:grpSp>
    <xdr:clientData/>
  </xdr:twoCellAnchor>
  <xdr:twoCellAnchor>
    <xdr:from>
      <xdr:col>8</xdr:col>
      <xdr:colOff>749915</xdr:colOff>
      <xdr:row>49</xdr:row>
      <xdr:rowOff>164391</xdr:rowOff>
    </xdr:from>
    <xdr:to>
      <xdr:col>11</xdr:col>
      <xdr:colOff>529167</xdr:colOff>
      <xdr:row>60</xdr:row>
      <xdr:rowOff>42332</xdr:rowOff>
    </xdr:to>
    <xdr:grpSp>
      <xdr:nvGrpSpPr>
        <xdr:cNvPr id="88" name="Grupo 87" title="Plan de Conservación Digital / Plan de Preservación Digital">
          <a:extLst>
            <a:ext uri="{FF2B5EF4-FFF2-40B4-BE49-F238E27FC236}">
              <a16:creationId xmlns:a16="http://schemas.microsoft.com/office/drawing/2014/main" id="{00000000-0008-0000-0000-000058000000}"/>
            </a:ext>
          </a:extLst>
        </xdr:cNvPr>
        <xdr:cNvGrpSpPr/>
      </xdr:nvGrpSpPr>
      <xdr:grpSpPr>
        <a:xfrm>
          <a:off x="6762571" y="9308391"/>
          <a:ext cx="2065252" cy="1973441"/>
          <a:chOff x="6764272" y="8165392"/>
          <a:chExt cx="1854000" cy="1832400"/>
        </a:xfrm>
        <a:solidFill>
          <a:srgbClr val="00B0F0"/>
        </a:solidFill>
      </xdr:grpSpPr>
      <xdr:sp macro="[0]!Hoja12.PIC" textlink="">
        <xdr:nvSpPr>
          <xdr:cNvPr id="27" name="Pentágono regular 26">
            <a:extLst>
              <a:ext uri="{FF2B5EF4-FFF2-40B4-BE49-F238E27FC236}">
                <a16:creationId xmlns:a16="http://schemas.microsoft.com/office/drawing/2014/main" id="{00000000-0008-0000-0000-00001B000000}"/>
              </a:ext>
            </a:extLst>
          </xdr:cNvPr>
          <xdr:cNvSpPr/>
        </xdr:nvSpPr>
        <xdr:spPr>
          <a:xfrm rot="9078384">
            <a:off x="6764272" y="8165392"/>
            <a:ext cx="1854000" cy="1832400"/>
          </a:xfrm>
          <a:prstGeom prst="pentagon">
            <a:avLst/>
          </a:prstGeom>
          <a:grpFill/>
          <a:ln>
            <a:solidFill>
              <a:srgbClr val="FB8C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sp macro="[0]!Hoja12.PIC" textlink="">
        <xdr:nvSpPr>
          <xdr:cNvPr id="30" name="TextBox 121">
            <a:hlinkClick xmlns:r="http://schemas.openxmlformats.org/officeDocument/2006/relationships" r:id="rId4" tooltip="Redirecciona a la hoja  Plan de Conservación Digital y Plan de Preservación Digital"/>
            <a:extLst>
              <a:ext uri="{FF2B5EF4-FFF2-40B4-BE49-F238E27FC236}">
                <a16:creationId xmlns:a16="http://schemas.microsoft.com/office/drawing/2014/main" id="{00000000-0008-0000-0000-00001E000000}"/>
              </a:ext>
            </a:extLst>
          </xdr:cNvPr>
          <xdr:cNvSpPr txBox="1"/>
        </xdr:nvSpPr>
        <xdr:spPr>
          <a:xfrm>
            <a:off x="6903714" y="8625570"/>
            <a:ext cx="1499617" cy="271005"/>
          </a:xfrm>
          <a:prstGeom prst="rect">
            <a:avLst/>
          </a:prstGeom>
          <a:grp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200" b="1" kern="0">
                <a:solidFill>
                  <a:schemeClr val="bg1"/>
                </a:solidFill>
                <a:latin typeface="Arial" pitchFamily="34" charset="0"/>
                <a:cs typeface="Arial" pitchFamily="34" charset="0"/>
              </a:rPr>
              <a:t>Plan</a:t>
            </a:r>
            <a:r>
              <a:rPr lang="en-US" sz="1200" b="1" kern="0" baseline="0">
                <a:solidFill>
                  <a:schemeClr val="bg1"/>
                </a:solidFill>
                <a:latin typeface="Arial" pitchFamily="34" charset="0"/>
                <a:cs typeface="Arial" pitchFamily="34" charset="0"/>
              </a:rPr>
              <a:t> de Conservación digital /</a:t>
            </a:r>
          </a:p>
          <a:p>
            <a:pPr algn="ctr"/>
            <a:r>
              <a:rPr lang="en-US" sz="1200" b="1" kern="0" baseline="0">
                <a:solidFill>
                  <a:schemeClr val="bg1"/>
                </a:solidFill>
                <a:latin typeface="Arial" pitchFamily="34" charset="0"/>
                <a:cs typeface="Arial" pitchFamily="34" charset="0"/>
              </a:rPr>
              <a:t>Plan Perservación digital</a:t>
            </a:r>
            <a:endParaRPr lang="en-US" sz="1200" b="1" kern="0">
              <a:solidFill>
                <a:schemeClr val="bg1"/>
              </a:solidFill>
              <a:latin typeface="Arial" pitchFamily="34" charset="0"/>
              <a:cs typeface="Arial" pitchFamily="34" charset="0"/>
            </a:endParaRPr>
          </a:p>
        </xdr:txBody>
      </xdr:sp>
    </xdr:grpSp>
    <xdr:clientData/>
  </xdr:twoCellAnchor>
  <xdr:twoCellAnchor>
    <xdr:from>
      <xdr:col>11</xdr:col>
      <xdr:colOff>420040</xdr:colOff>
      <xdr:row>34</xdr:row>
      <xdr:rowOff>22662</xdr:rowOff>
    </xdr:from>
    <xdr:to>
      <xdr:col>13</xdr:col>
      <xdr:colOff>712236</xdr:colOff>
      <xdr:row>43</xdr:row>
      <xdr:rowOff>162162</xdr:rowOff>
    </xdr:to>
    <xdr:grpSp>
      <xdr:nvGrpSpPr>
        <xdr:cNvPr id="9" name="Grupo 8" title="Plan de Participación Ciudadana ">
          <a:hlinkClick xmlns:r="http://schemas.openxmlformats.org/officeDocument/2006/relationships" r:id="rId5" tooltip="Redirecciona a la hoja plan de participación ciudadana"/>
        </xdr:cNvPr>
        <xdr:cNvGrpSpPr/>
      </xdr:nvGrpSpPr>
      <xdr:grpSpPr>
        <a:xfrm>
          <a:off x="8718696" y="6309162"/>
          <a:ext cx="1816196" cy="1854000"/>
          <a:chOff x="8925865" y="6051987"/>
          <a:chExt cx="1854296" cy="1768275"/>
        </a:xfrm>
      </xdr:grpSpPr>
      <xdr:sp macro="[0]!Hoja18.Plan_de_Previsión" textlink="">
        <xdr:nvSpPr>
          <xdr:cNvPr id="38" name="Pentágono regular 37">
            <a:extLst>
              <a:ext uri="{FF2B5EF4-FFF2-40B4-BE49-F238E27FC236}">
                <a16:creationId xmlns:a16="http://schemas.microsoft.com/office/drawing/2014/main" id="{00000000-0008-0000-0000-000026000000}"/>
              </a:ext>
            </a:extLst>
          </xdr:cNvPr>
          <xdr:cNvSpPr/>
        </xdr:nvSpPr>
        <xdr:spPr>
          <a:xfrm rot="5951382">
            <a:off x="8968875" y="6008977"/>
            <a:ext cx="1768275" cy="1854296"/>
          </a:xfrm>
          <a:prstGeom prst="pentagon">
            <a:avLst/>
          </a:prstGeom>
          <a:solidFill>
            <a:srgbClr val="0070C0"/>
          </a:solidFill>
          <a:ln>
            <a:solidFill>
              <a:srgbClr val="8BC34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sp macro="[0]!Hoja18.Plan_de_Previsión" textlink="">
        <xdr:nvSpPr>
          <xdr:cNvPr id="41" name="TextBox 121">
            <a:extLst>
              <a:ext uri="{FF2B5EF4-FFF2-40B4-BE49-F238E27FC236}">
                <a16:creationId xmlns:a16="http://schemas.microsoft.com/office/drawing/2014/main" id="{00000000-0008-0000-0000-000029000000}"/>
              </a:ext>
            </a:extLst>
          </xdr:cNvPr>
          <xdr:cNvSpPr txBox="1"/>
        </xdr:nvSpPr>
        <xdr:spPr>
          <a:xfrm>
            <a:off x="9107636" y="6625024"/>
            <a:ext cx="1307162" cy="623440"/>
          </a:xfrm>
          <a:prstGeom prst="rect">
            <a:avLst/>
          </a:prstGeom>
          <a:solidFill>
            <a:srgbClr val="0070C0"/>
          </a:solid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200" b="1" kern="0">
                <a:solidFill>
                  <a:schemeClr val="bg1"/>
                </a:solidFill>
                <a:latin typeface="Arial" pitchFamily="34" charset="0"/>
                <a:cs typeface="Arial" pitchFamily="34" charset="0"/>
              </a:rPr>
              <a:t>Plan de</a:t>
            </a:r>
            <a:r>
              <a:rPr lang="en-US" sz="1200" b="1" kern="0" baseline="0">
                <a:solidFill>
                  <a:schemeClr val="bg1"/>
                </a:solidFill>
                <a:latin typeface="Arial" pitchFamily="34" charset="0"/>
                <a:cs typeface="Arial" pitchFamily="34" charset="0"/>
              </a:rPr>
              <a:t> Participación Ciudadana</a:t>
            </a:r>
            <a:endParaRPr lang="en-US" sz="1200" b="1" kern="0">
              <a:solidFill>
                <a:schemeClr val="bg1"/>
              </a:solidFill>
              <a:latin typeface="Arial" pitchFamily="34" charset="0"/>
              <a:cs typeface="Arial" pitchFamily="34" charset="0"/>
            </a:endParaRPr>
          </a:p>
        </xdr:txBody>
      </xdr:sp>
    </xdr:grpSp>
    <xdr:clientData/>
  </xdr:twoCellAnchor>
  <xdr:twoCellAnchor>
    <xdr:from>
      <xdr:col>11</xdr:col>
      <xdr:colOff>137325</xdr:colOff>
      <xdr:row>24</xdr:row>
      <xdr:rowOff>108706</xdr:rowOff>
    </xdr:from>
    <xdr:to>
      <xdr:col>13</xdr:col>
      <xdr:colOff>445723</xdr:colOff>
      <xdr:row>34</xdr:row>
      <xdr:rowOff>57706</xdr:rowOff>
    </xdr:to>
    <xdr:grpSp>
      <xdr:nvGrpSpPr>
        <xdr:cNvPr id="85" name="Grupo 84" title="Informe de Actividades">
          <a:hlinkClick xmlns:r="http://schemas.openxmlformats.org/officeDocument/2006/relationships" r:id="rId6" tooltip="Este enlace redirecciona al sitio web Informe de Actividades"/>
          <a:extLst>
            <a:ext uri="{FF2B5EF4-FFF2-40B4-BE49-F238E27FC236}">
              <a16:creationId xmlns:a16="http://schemas.microsoft.com/office/drawing/2014/main" id="{00000000-0008-0000-0000-000055000000}"/>
            </a:ext>
          </a:extLst>
        </xdr:cNvPr>
        <xdr:cNvGrpSpPr/>
      </xdr:nvGrpSpPr>
      <xdr:grpSpPr>
        <a:xfrm>
          <a:off x="8435981" y="4490206"/>
          <a:ext cx="1832398" cy="1854000"/>
          <a:chOff x="8437679" y="3347206"/>
          <a:chExt cx="1832400" cy="1854000"/>
        </a:xfrm>
        <a:solidFill>
          <a:schemeClr val="accent1">
            <a:lumMod val="50000"/>
          </a:schemeClr>
        </a:solidFill>
      </xdr:grpSpPr>
      <xdr:sp macro="[0]!Hoja16.Plan_de_Vacantes" textlink="">
        <xdr:nvSpPr>
          <xdr:cNvPr id="43" name="Pentágono regular 42">
            <a:extLst>
              <a:ext uri="{FF2B5EF4-FFF2-40B4-BE49-F238E27FC236}">
                <a16:creationId xmlns:a16="http://schemas.microsoft.com/office/drawing/2014/main" id="{00000000-0008-0000-0000-00002B000000}"/>
              </a:ext>
            </a:extLst>
          </xdr:cNvPr>
          <xdr:cNvSpPr/>
        </xdr:nvSpPr>
        <xdr:spPr>
          <a:xfrm rot="4039998">
            <a:off x="8426879" y="3358006"/>
            <a:ext cx="1854000" cy="1832400"/>
          </a:xfrm>
          <a:prstGeom prst="pentagon">
            <a:avLst/>
          </a:prstGeom>
          <a:grpFill/>
          <a:ln>
            <a:solidFill>
              <a:srgbClr val="4CAF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sp macro="[0]!Hoja16.Plan_de_Vacantes" textlink="">
        <xdr:nvSpPr>
          <xdr:cNvPr id="46" name="TextBox 121">
            <a:extLst>
              <a:ext uri="{FF2B5EF4-FFF2-40B4-BE49-F238E27FC236}">
                <a16:creationId xmlns:a16="http://schemas.microsoft.com/office/drawing/2014/main" id="{00000000-0008-0000-0000-00002E000000}"/>
              </a:ext>
            </a:extLst>
          </xdr:cNvPr>
          <xdr:cNvSpPr txBox="1"/>
        </xdr:nvSpPr>
        <xdr:spPr>
          <a:xfrm>
            <a:off x="8560793" y="4035119"/>
            <a:ext cx="1499617" cy="491062"/>
          </a:xfrm>
          <a:prstGeom prst="rect">
            <a:avLst/>
          </a:prstGeom>
          <a:grp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Informe de actividades</a:t>
            </a:r>
          </a:p>
        </xdr:txBody>
      </xdr:sp>
    </xdr:grpSp>
    <xdr:clientData/>
  </xdr:twoCellAnchor>
  <xdr:twoCellAnchor>
    <xdr:from>
      <xdr:col>7</xdr:col>
      <xdr:colOff>514598</xdr:colOff>
      <xdr:row>10</xdr:row>
      <xdr:rowOff>106000</xdr:rowOff>
    </xdr:from>
    <xdr:to>
      <xdr:col>10</xdr:col>
      <xdr:colOff>82598</xdr:colOff>
      <xdr:row>22</xdr:row>
      <xdr:rowOff>33400</xdr:rowOff>
    </xdr:to>
    <xdr:grpSp>
      <xdr:nvGrpSpPr>
        <xdr:cNvPr id="96" name="Grupo 95" title="Plan Institucional de Archivos ">
          <a:extLst>
            <a:ext uri="{FF2B5EF4-FFF2-40B4-BE49-F238E27FC236}">
              <a16:creationId xmlns:a16="http://schemas.microsoft.com/office/drawing/2014/main" id="{00000000-0008-0000-0000-000060000000}"/>
            </a:ext>
          </a:extLst>
        </xdr:cNvPr>
        <xdr:cNvGrpSpPr/>
      </xdr:nvGrpSpPr>
      <xdr:grpSpPr>
        <a:xfrm>
          <a:off x="5765254" y="1820500"/>
          <a:ext cx="1854000" cy="2213400"/>
          <a:chOff x="5728855" y="1115650"/>
          <a:chExt cx="1854000" cy="1832400"/>
        </a:xfrm>
        <a:solidFill>
          <a:schemeClr val="accent1"/>
        </a:solidFill>
      </xdr:grpSpPr>
      <xdr:sp macro="[0]!Hoja11.PINAR" textlink="">
        <xdr:nvSpPr>
          <xdr:cNvPr id="48" name="Pentágono regular 47">
            <a:extLst>
              <a:ext uri="{FF2B5EF4-FFF2-40B4-BE49-F238E27FC236}">
                <a16:creationId xmlns:a16="http://schemas.microsoft.com/office/drawing/2014/main" id="{00000000-0008-0000-0000-000030000000}"/>
              </a:ext>
            </a:extLst>
          </xdr:cNvPr>
          <xdr:cNvSpPr/>
        </xdr:nvSpPr>
        <xdr:spPr>
          <a:xfrm rot="748194">
            <a:off x="5728855" y="1115650"/>
            <a:ext cx="1854000" cy="1832400"/>
          </a:xfrm>
          <a:prstGeom prst="pentagon">
            <a:avLst/>
          </a:prstGeom>
          <a:grpFill/>
          <a:ln>
            <a:solidFill>
              <a:srgbClr val="00BCD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sp macro="[0]!Hoja11.PINAR" textlink="">
        <xdr:nvSpPr>
          <xdr:cNvPr id="51" name="TextBox 121">
            <a:hlinkClick xmlns:r="http://schemas.openxmlformats.org/officeDocument/2006/relationships" r:id="rId7" tooltip="Redirecciona a la hoja Plan Institucional de Archivos"/>
            <a:extLst>
              <a:ext uri="{FF2B5EF4-FFF2-40B4-BE49-F238E27FC236}">
                <a16:creationId xmlns:a16="http://schemas.microsoft.com/office/drawing/2014/main" id="{00000000-0008-0000-0000-000033000000}"/>
              </a:ext>
            </a:extLst>
          </xdr:cNvPr>
          <xdr:cNvSpPr txBox="1"/>
        </xdr:nvSpPr>
        <xdr:spPr>
          <a:xfrm>
            <a:off x="5951803" y="1720758"/>
            <a:ext cx="1237240" cy="875068"/>
          </a:xfrm>
          <a:prstGeom prst="rect">
            <a:avLst/>
          </a:prstGeom>
          <a:grp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PINAR</a:t>
            </a:r>
          </a:p>
          <a:p>
            <a:pPr algn="ctr"/>
            <a:endParaRPr lang="en-US" sz="1300" b="1" kern="0">
              <a:solidFill>
                <a:schemeClr val="bg1"/>
              </a:solidFill>
              <a:latin typeface="Arial" pitchFamily="34" charset="0"/>
              <a:cs typeface="Arial" pitchFamily="34" charset="0"/>
            </a:endParaRPr>
          </a:p>
          <a:p>
            <a:pPr algn="ctr"/>
            <a:r>
              <a:rPr lang="en-US" sz="1300" b="1" kern="0">
                <a:solidFill>
                  <a:schemeClr val="bg1"/>
                </a:solidFill>
                <a:latin typeface="Arial" pitchFamily="34" charset="0"/>
                <a:cs typeface="Arial" pitchFamily="34" charset="0"/>
              </a:rPr>
              <a:t>Plan Institucional de Archivos </a:t>
            </a:r>
          </a:p>
        </xdr:txBody>
      </xdr:sp>
    </xdr:grpSp>
    <xdr:clientData/>
  </xdr:twoCellAnchor>
  <xdr:twoCellAnchor>
    <xdr:from>
      <xdr:col>9</xdr:col>
      <xdr:colOff>572217</xdr:colOff>
      <xdr:row>16</xdr:row>
      <xdr:rowOff>190236</xdr:rowOff>
    </xdr:from>
    <xdr:to>
      <xdr:col>12</xdr:col>
      <xdr:colOff>140217</xdr:colOff>
      <xdr:row>26</xdr:row>
      <xdr:rowOff>117636</xdr:rowOff>
    </xdr:to>
    <xdr:grpSp>
      <xdr:nvGrpSpPr>
        <xdr:cNvPr id="84" name="Grupo 83" title="Plan Anual de Adquisiciones ">
          <a:hlinkClick xmlns:r="http://schemas.openxmlformats.org/officeDocument/2006/relationships" r:id="rId8" tooltip="Este enlace redirecciona al sitio web Plan de Aquisiciones INVEMAR"/>
          <a:extLst>
            <a:ext uri="{FF2B5EF4-FFF2-40B4-BE49-F238E27FC236}">
              <a16:creationId xmlns:a16="http://schemas.microsoft.com/office/drawing/2014/main" id="{00000000-0008-0000-0000-000054000000}"/>
            </a:ext>
          </a:extLst>
        </xdr:cNvPr>
        <xdr:cNvGrpSpPr/>
      </xdr:nvGrpSpPr>
      <xdr:grpSpPr>
        <a:xfrm>
          <a:off x="7346873" y="3047736"/>
          <a:ext cx="1854000" cy="1832400"/>
          <a:chOff x="7348574" y="1904736"/>
          <a:chExt cx="1854000" cy="1832400"/>
        </a:xfrm>
      </xdr:grpSpPr>
      <xdr:sp macro="" textlink="">
        <xdr:nvSpPr>
          <xdr:cNvPr id="53" name="Pentágono regular 52">
            <a:extLst>
              <a:ext uri="{FF2B5EF4-FFF2-40B4-BE49-F238E27FC236}">
                <a16:creationId xmlns:a16="http://schemas.microsoft.com/office/drawing/2014/main" id="{00000000-0008-0000-0000-000035000000}"/>
              </a:ext>
            </a:extLst>
          </xdr:cNvPr>
          <xdr:cNvSpPr/>
        </xdr:nvSpPr>
        <xdr:spPr>
          <a:xfrm rot="2384356">
            <a:off x="7348574" y="1904736"/>
            <a:ext cx="1854000" cy="1832400"/>
          </a:xfrm>
          <a:prstGeom prst="pentagon">
            <a:avLst/>
          </a:prstGeom>
          <a:solidFill>
            <a:srgbClr val="26A69A"/>
          </a:solidFill>
          <a:ln>
            <a:solidFill>
              <a:srgbClr val="26A6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sp macro="" textlink="">
        <xdr:nvSpPr>
          <xdr:cNvPr id="56" name="TextBox 121">
            <a:extLst>
              <a:ext uri="{FF2B5EF4-FFF2-40B4-BE49-F238E27FC236}">
                <a16:creationId xmlns:a16="http://schemas.microsoft.com/office/drawing/2014/main" id="{00000000-0008-0000-0000-000038000000}"/>
              </a:ext>
            </a:extLst>
          </xdr:cNvPr>
          <xdr:cNvSpPr txBox="1"/>
        </xdr:nvSpPr>
        <xdr:spPr>
          <a:xfrm>
            <a:off x="7482676" y="2507302"/>
            <a:ext cx="1499617" cy="667490"/>
          </a:xfrm>
          <a:prstGeom prst="rect">
            <a:avLst/>
          </a:prstGeom>
          <a:no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Plan </a:t>
            </a:r>
          </a:p>
          <a:p>
            <a:pPr algn="ctr"/>
            <a:r>
              <a:rPr lang="en-US" sz="1300" b="1" kern="0">
                <a:solidFill>
                  <a:schemeClr val="bg1"/>
                </a:solidFill>
                <a:latin typeface="Arial" pitchFamily="34" charset="0"/>
                <a:cs typeface="Arial" pitchFamily="34" charset="0"/>
              </a:rPr>
              <a:t>Anual de Adquisiciones</a:t>
            </a:r>
          </a:p>
        </xdr:txBody>
      </xdr:sp>
    </xdr:grpSp>
    <xdr:clientData/>
  </xdr:twoCellAnchor>
  <xdr:twoCellAnchor>
    <xdr:from>
      <xdr:col>10</xdr:col>
      <xdr:colOff>652314</xdr:colOff>
      <xdr:row>43</xdr:row>
      <xdr:rowOff>27926</xdr:rowOff>
    </xdr:from>
    <xdr:to>
      <xdr:col>13</xdr:col>
      <xdr:colOff>341949</xdr:colOff>
      <xdr:row>53</xdr:row>
      <xdr:rowOff>102819</xdr:rowOff>
    </xdr:to>
    <xdr:grpSp>
      <xdr:nvGrpSpPr>
        <xdr:cNvPr id="10" name="Grupo 9" title="Plan Institucional de Capacitación e Incentivos "/>
        <xdr:cNvGrpSpPr/>
      </xdr:nvGrpSpPr>
      <xdr:grpSpPr>
        <a:xfrm>
          <a:off x="8188970" y="8028926"/>
          <a:ext cx="1975635" cy="1979893"/>
          <a:chOff x="8377089" y="7686026"/>
          <a:chExt cx="2032785" cy="1884643"/>
        </a:xfrm>
      </xdr:grpSpPr>
      <xdr:sp macro="[0]!Hoja15.PETH" textlink="">
        <xdr:nvSpPr>
          <xdr:cNvPr id="58" name="Pentágono regular 57">
            <a:extLst>
              <a:ext uri="{FF2B5EF4-FFF2-40B4-BE49-F238E27FC236}">
                <a16:creationId xmlns:a16="http://schemas.microsoft.com/office/drawing/2014/main" id="{00000000-0008-0000-0000-00003A000000}"/>
              </a:ext>
            </a:extLst>
          </xdr:cNvPr>
          <xdr:cNvSpPr/>
        </xdr:nvSpPr>
        <xdr:spPr>
          <a:xfrm rot="7434003">
            <a:off x="8451160" y="7611955"/>
            <a:ext cx="1884643" cy="2032785"/>
          </a:xfrm>
          <a:prstGeom prst="pentagon">
            <a:avLst/>
          </a:prstGeom>
          <a:solidFill>
            <a:schemeClr val="accent5">
              <a:lumMod val="75000"/>
            </a:schemeClr>
          </a:solidFill>
          <a:ln>
            <a:solidFill>
              <a:srgbClr val="FDD83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sp macro="[0]!Hoja15.PETH" textlink="">
        <xdr:nvSpPr>
          <xdr:cNvPr id="61" name="TextBox 121">
            <a:hlinkClick xmlns:r="http://schemas.openxmlformats.org/officeDocument/2006/relationships" r:id="rId9" tooltip="Redirecciona a la hoja Plan Institucional de Capacitación e Incentivos"/>
            <a:extLst>
              <a:ext uri="{FF2B5EF4-FFF2-40B4-BE49-F238E27FC236}">
                <a16:creationId xmlns:a16="http://schemas.microsoft.com/office/drawing/2014/main" id="{00000000-0008-0000-0000-00003D000000}"/>
              </a:ext>
            </a:extLst>
          </xdr:cNvPr>
          <xdr:cNvSpPr txBox="1"/>
        </xdr:nvSpPr>
        <xdr:spPr>
          <a:xfrm rot="111862">
            <a:off x="8587695" y="8156754"/>
            <a:ext cx="1496633" cy="578116"/>
          </a:xfrm>
          <a:prstGeom prst="rect">
            <a:avLst/>
          </a:prstGeom>
          <a:solidFill>
            <a:schemeClr val="accent5">
              <a:lumMod val="75000"/>
            </a:schemeClr>
          </a:solid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marL="0" lvl="0" indent="0" algn="ctr" defTabSz="1218987" rtl="0" eaLnBrk="1" latinLnBrk="0" hangingPunct="1"/>
            <a:r>
              <a:rPr lang="en-IN" sz="1300" b="1" kern="0">
                <a:solidFill>
                  <a:schemeClr val="bg1"/>
                </a:solidFill>
                <a:latin typeface="Arial" pitchFamily="34" charset="0"/>
                <a:ea typeface="+mn-ea"/>
                <a:cs typeface="Arial" pitchFamily="34" charset="0"/>
              </a:rPr>
              <a:t>Plan Institutional de Capacitation</a:t>
            </a:r>
            <a:r>
              <a:rPr lang="en-IN" sz="1300" b="1" kern="0" baseline="0">
                <a:solidFill>
                  <a:schemeClr val="bg1"/>
                </a:solidFill>
                <a:latin typeface="Arial" pitchFamily="34" charset="0"/>
                <a:ea typeface="+mn-ea"/>
                <a:cs typeface="Arial" pitchFamily="34" charset="0"/>
              </a:rPr>
              <a:t> e</a:t>
            </a:r>
            <a:r>
              <a:rPr lang="en-IN" sz="1300" b="1" kern="0">
                <a:solidFill>
                  <a:schemeClr val="bg1"/>
                </a:solidFill>
                <a:latin typeface="Arial" pitchFamily="34" charset="0"/>
                <a:ea typeface="+mn-ea"/>
                <a:cs typeface="Arial" pitchFamily="34" charset="0"/>
              </a:rPr>
              <a:t> Incentivos </a:t>
            </a:r>
            <a:endParaRPr lang="es-CO" sz="1300" b="1" kern="0">
              <a:solidFill>
                <a:schemeClr val="bg1"/>
              </a:solidFill>
              <a:latin typeface="Arial" pitchFamily="34" charset="0"/>
              <a:ea typeface="+mn-ea"/>
              <a:cs typeface="Arial" pitchFamily="34" charset="0"/>
            </a:endParaRPr>
          </a:p>
        </xdr:txBody>
      </xdr:sp>
    </xdr:grpSp>
    <xdr:clientData/>
  </xdr:twoCellAnchor>
  <xdr:twoCellAnchor>
    <xdr:from>
      <xdr:col>4</xdr:col>
      <xdr:colOff>198811</xdr:colOff>
      <xdr:row>50</xdr:row>
      <xdr:rowOff>26592</xdr:rowOff>
    </xdr:from>
    <xdr:to>
      <xdr:col>6</xdr:col>
      <xdr:colOff>528811</xdr:colOff>
      <xdr:row>59</xdr:row>
      <xdr:rowOff>144492</xdr:rowOff>
    </xdr:to>
    <xdr:grpSp>
      <xdr:nvGrpSpPr>
        <xdr:cNvPr id="90" name="Grupo 89" title="Plan de Trabajo Anual de Seguridad y Salud en el Trabajo">
          <a:extLst>
            <a:ext uri="{FF2B5EF4-FFF2-40B4-BE49-F238E27FC236}">
              <a16:creationId xmlns:a16="http://schemas.microsoft.com/office/drawing/2014/main" id="{00000000-0008-0000-0000-00005A000000}"/>
            </a:ext>
          </a:extLst>
        </xdr:cNvPr>
        <xdr:cNvGrpSpPr/>
      </xdr:nvGrpSpPr>
      <xdr:grpSpPr>
        <a:xfrm>
          <a:off x="3163467" y="9361092"/>
          <a:ext cx="1854000" cy="1832400"/>
          <a:chOff x="3165169" y="8218092"/>
          <a:chExt cx="1854000" cy="1832400"/>
        </a:xfrm>
      </xdr:grpSpPr>
      <xdr:sp macro="[0]!Hoja14.PSST" textlink="">
        <xdr:nvSpPr>
          <xdr:cNvPr id="63" name="Pentágono regular 62">
            <a:extLst>
              <a:ext uri="{FF2B5EF4-FFF2-40B4-BE49-F238E27FC236}">
                <a16:creationId xmlns:a16="http://schemas.microsoft.com/office/drawing/2014/main" id="{00000000-0008-0000-0000-00003F000000}"/>
              </a:ext>
            </a:extLst>
          </xdr:cNvPr>
          <xdr:cNvSpPr/>
        </xdr:nvSpPr>
        <xdr:spPr>
          <a:xfrm rot="12402198">
            <a:off x="3165169" y="8218092"/>
            <a:ext cx="1854000" cy="1832400"/>
          </a:xfrm>
          <a:prstGeom prst="pentagon">
            <a:avLst/>
          </a:prstGeom>
          <a:solidFill>
            <a:srgbClr val="D32F2F"/>
          </a:solidFill>
          <a:ln>
            <a:solidFill>
              <a:srgbClr val="D32F2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sp macro="[0]!Hoja14.PSST" textlink="">
        <xdr:nvSpPr>
          <xdr:cNvPr id="66" name="TextBox 121">
            <a:hlinkClick xmlns:r="http://schemas.openxmlformats.org/officeDocument/2006/relationships" r:id="rId10" tooltip="Redirecciona a la hoja Plan de Trabajo Anual en Seguridad y Salud en el Trabajo"/>
            <a:extLst>
              <a:ext uri="{FF2B5EF4-FFF2-40B4-BE49-F238E27FC236}">
                <a16:creationId xmlns:a16="http://schemas.microsoft.com/office/drawing/2014/main" id="{00000000-0008-0000-0000-000042000000}"/>
              </a:ext>
            </a:extLst>
          </xdr:cNvPr>
          <xdr:cNvSpPr txBox="1"/>
        </xdr:nvSpPr>
        <xdr:spPr>
          <a:xfrm>
            <a:off x="3297945" y="8666585"/>
            <a:ext cx="1615937" cy="206974"/>
          </a:xfrm>
          <a:prstGeom prst="rect">
            <a:avLst/>
          </a:prstGeom>
          <a:no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Plan de Trabajo Anual en Seguridad y Salud en el Trabajo </a:t>
            </a:r>
          </a:p>
        </xdr:txBody>
      </xdr:sp>
    </xdr:grpSp>
    <xdr:clientData/>
  </xdr:twoCellAnchor>
  <xdr:twoCellAnchor>
    <xdr:from>
      <xdr:col>2</xdr:col>
      <xdr:colOff>340580</xdr:colOff>
      <xdr:row>43</xdr:row>
      <xdr:rowOff>119831</xdr:rowOff>
    </xdr:from>
    <xdr:to>
      <xdr:col>4</xdr:col>
      <xdr:colOff>648980</xdr:colOff>
      <xdr:row>53</xdr:row>
      <xdr:rowOff>68831</xdr:rowOff>
    </xdr:to>
    <xdr:grpSp>
      <xdr:nvGrpSpPr>
        <xdr:cNvPr id="91" name="Grupo 90" title="Plan Anticorrupción y de Atención al Ciudadano">
          <a:hlinkClick xmlns:r="http://schemas.openxmlformats.org/officeDocument/2006/relationships" r:id="rId11"/>
          <a:extLst>
            <a:ext uri="{FF2B5EF4-FFF2-40B4-BE49-F238E27FC236}">
              <a16:creationId xmlns:a16="http://schemas.microsoft.com/office/drawing/2014/main" id="{00000000-0008-0000-0000-00005B000000}"/>
            </a:ext>
          </a:extLst>
        </xdr:cNvPr>
        <xdr:cNvGrpSpPr/>
      </xdr:nvGrpSpPr>
      <xdr:grpSpPr>
        <a:xfrm>
          <a:off x="1781236" y="8120831"/>
          <a:ext cx="1832400" cy="1854000"/>
          <a:chOff x="1782937" y="6977831"/>
          <a:chExt cx="1832400" cy="1854000"/>
        </a:xfrm>
      </xdr:grpSpPr>
      <xdr:sp macro="[0]!Hoja2.PAAC" textlink="">
        <xdr:nvSpPr>
          <xdr:cNvPr id="68" name="Pentágono regular 67">
            <a:extLst>
              <a:ext uri="{FF2B5EF4-FFF2-40B4-BE49-F238E27FC236}">
                <a16:creationId xmlns:a16="http://schemas.microsoft.com/office/drawing/2014/main" id="{00000000-0008-0000-0000-000044000000}"/>
              </a:ext>
            </a:extLst>
          </xdr:cNvPr>
          <xdr:cNvSpPr/>
        </xdr:nvSpPr>
        <xdr:spPr>
          <a:xfrm rot="14104299">
            <a:off x="1772137" y="6988631"/>
            <a:ext cx="1854000" cy="1832400"/>
          </a:xfrm>
          <a:prstGeom prst="pentagon">
            <a:avLst/>
          </a:prstGeom>
          <a:solidFill>
            <a:srgbClr val="B71C1C"/>
          </a:solidFill>
          <a:ln>
            <a:solidFill>
              <a:srgbClr val="B71C1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sp macro="[0]!Hoja2.PAAC" textlink="">
        <xdr:nvSpPr>
          <xdr:cNvPr id="71" name="TextBox 121">
            <a:hlinkClick xmlns:r="http://schemas.openxmlformats.org/officeDocument/2006/relationships" r:id="rId11" tooltip="Redirecciona a la hoja Plan Anticorrupción y de Atención al Ciudadano"/>
            <a:extLst>
              <a:ext uri="{FF2B5EF4-FFF2-40B4-BE49-F238E27FC236}">
                <a16:creationId xmlns:a16="http://schemas.microsoft.com/office/drawing/2014/main" id="{00000000-0008-0000-0000-000047000000}"/>
              </a:ext>
            </a:extLst>
          </xdr:cNvPr>
          <xdr:cNvSpPr txBox="1"/>
        </xdr:nvSpPr>
        <xdr:spPr>
          <a:xfrm>
            <a:off x="2026182" y="7433534"/>
            <a:ext cx="1499617" cy="271005"/>
          </a:xfrm>
          <a:prstGeom prst="rect">
            <a:avLst/>
          </a:prstGeom>
          <a:no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Plan Anticorrupción y de Atención al Ciudadano</a:t>
            </a:r>
          </a:p>
        </xdr:txBody>
      </xdr:sp>
    </xdr:grpSp>
    <xdr:clientData/>
  </xdr:twoCellAnchor>
  <xdr:twoCellAnchor>
    <xdr:from>
      <xdr:col>5</xdr:col>
      <xdr:colOff>217575</xdr:colOff>
      <xdr:row>10</xdr:row>
      <xdr:rowOff>177062</xdr:rowOff>
    </xdr:from>
    <xdr:to>
      <xdr:col>7</xdr:col>
      <xdr:colOff>547575</xdr:colOff>
      <xdr:row>22</xdr:row>
      <xdr:rowOff>104462</xdr:rowOff>
    </xdr:to>
    <xdr:grpSp>
      <xdr:nvGrpSpPr>
        <xdr:cNvPr id="95" name="Grupo 94" title="Plan de Acción Anual por Áreas INVEMAR">
          <a:hlinkClick xmlns:r="http://schemas.openxmlformats.org/officeDocument/2006/relationships" r:id="rId12"/>
          <a:extLst>
            <a:ext uri="{FF2B5EF4-FFF2-40B4-BE49-F238E27FC236}">
              <a16:creationId xmlns:a16="http://schemas.microsoft.com/office/drawing/2014/main" id="{00000000-0008-0000-0000-00005F000000}"/>
            </a:ext>
          </a:extLst>
        </xdr:cNvPr>
        <xdr:cNvGrpSpPr/>
      </xdr:nvGrpSpPr>
      <xdr:grpSpPr>
        <a:xfrm>
          <a:off x="3944231" y="1891562"/>
          <a:ext cx="1854000" cy="2213400"/>
          <a:chOff x="3945932" y="1129562"/>
          <a:chExt cx="1854000" cy="1832400"/>
        </a:xfrm>
      </xdr:grpSpPr>
      <xdr:sp macro="[0]!Hoja4.Plan_de_Acción_Anual_2019" textlink="">
        <xdr:nvSpPr>
          <xdr:cNvPr id="73" name="Pentágono regular 72">
            <a:extLst>
              <a:ext uri="{FF2B5EF4-FFF2-40B4-BE49-F238E27FC236}">
                <a16:creationId xmlns:a16="http://schemas.microsoft.com/office/drawing/2014/main" id="{00000000-0008-0000-0000-000049000000}"/>
              </a:ext>
            </a:extLst>
          </xdr:cNvPr>
          <xdr:cNvSpPr/>
        </xdr:nvSpPr>
        <xdr:spPr>
          <a:xfrm rot="20738379">
            <a:off x="3945932" y="1129562"/>
            <a:ext cx="1854000" cy="1832400"/>
          </a:xfrm>
          <a:prstGeom prst="pentagon">
            <a:avLst/>
          </a:prstGeom>
          <a:solidFill>
            <a:srgbClr val="3F51B5"/>
          </a:solidFill>
          <a:ln>
            <a:solidFill>
              <a:srgbClr val="3F51B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sp macro="[0]!Hoja4.Plan_de_Acción_Anual_2019" textlink="">
        <xdr:nvSpPr>
          <xdr:cNvPr id="76" name="TextBox 121">
            <a:hlinkClick xmlns:r="http://schemas.openxmlformats.org/officeDocument/2006/relationships" r:id="rId13" tooltip="Redirecciona a la hoja Plan de Acción Anual por áreas INVEMAR"/>
            <a:extLst>
              <a:ext uri="{FF2B5EF4-FFF2-40B4-BE49-F238E27FC236}">
                <a16:creationId xmlns:a16="http://schemas.microsoft.com/office/drawing/2014/main" id="{00000000-0008-0000-0000-00004C000000}"/>
              </a:ext>
            </a:extLst>
          </xdr:cNvPr>
          <xdr:cNvSpPr txBox="1"/>
        </xdr:nvSpPr>
        <xdr:spPr>
          <a:xfrm>
            <a:off x="4247767" y="1708039"/>
            <a:ext cx="1341581" cy="992120"/>
          </a:xfrm>
          <a:prstGeom prst="rect">
            <a:avLst/>
          </a:prstGeom>
          <a:no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500" b="1" kern="0">
                <a:solidFill>
                  <a:schemeClr val="bg1"/>
                </a:solidFill>
                <a:latin typeface="Arial" pitchFamily="34" charset="0"/>
                <a:cs typeface="Arial" pitchFamily="34" charset="0"/>
              </a:rPr>
              <a:t>Plan de Acción</a:t>
            </a:r>
            <a:r>
              <a:rPr lang="en-US" sz="1500" b="1" kern="0" baseline="0">
                <a:solidFill>
                  <a:schemeClr val="bg1"/>
                </a:solidFill>
                <a:latin typeface="Arial" pitchFamily="34" charset="0"/>
                <a:cs typeface="Arial" pitchFamily="34" charset="0"/>
              </a:rPr>
              <a:t> anual por áreas INVEMAR</a:t>
            </a:r>
            <a:endParaRPr lang="en-US" sz="1500" b="1" kern="0">
              <a:solidFill>
                <a:schemeClr val="bg1"/>
              </a:solidFill>
              <a:latin typeface="Arial" pitchFamily="34" charset="0"/>
              <a:cs typeface="Arial" pitchFamily="34" charset="0"/>
            </a:endParaRPr>
          </a:p>
        </xdr:txBody>
      </xdr:sp>
    </xdr:grpSp>
    <xdr:clientData/>
  </xdr:twoCellAnchor>
  <xdr:twoCellAnchor>
    <xdr:from>
      <xdr:col>6</xdr:col>
      <xdr:colOff>476251</xdr:colOff>
      <xdr:row>52</xdr:row>
      <xdr:rowOff>68035</xdr:rowOff>
    </xdr:from>
    <xdr:to>
      <xdr:col>9</xdr:col>
      <xdr:colOff>44251</xdr:colOff>
      <xdr:row>61</xdr:row>
      <xdr:rowOff>185935</xdr:rowOff>
    </xdr:to>
    <xdr:grpSp>
      <xdr:nvGrpSpPr>
        <xdr:cNvPr id="89" name="Grupo 88" title="Plan de mantenimiento de servicios tecnologicos ">
          <a:extLst>
            <a:ext uri="{FF2B5EF4-FFF2-40B4-BE49-F238E27FC236}">
              <a16:creationId xmlns:a16="http://schemas.microsoft.com/office/drawing/2014/main" id="{00000000-0008-0000-0000-000059000000}"/>
            </a:ext>
          </a:extLst>
        </xdr:cNvPr>
        <xdr:cNvGrpSpPr/>
      </xdr:nvGrpSpPr>
      <xdr:grpSpPr>
        <a:xfrm>
          <a:off x="4964907" y="9783535"/>
          <a:ext cx="1854000" cy="1844306"/>
          <a:chOff x="4966608" y="8640535"/>
          <a:chExt cx="1854000" cy="1832400"/>
        </a:xfrm>
      </xdr:grpSpPr>
      <xdr:sp macro="[0]!Hoja13.Plan_de_Incentivos" textlink="">
        <xdr:nvSpPr>
          <xdr:cNvPr id="33" name="Pentágono regular 32">
            <a:extLst>
              <a:ext uri="{FF2B5EF4-FFF2-40B4-BE49-F238E27FC236}">
                <a16:creationId xmlns:a16="http://schemas.microsoft.com/office/drawing/2014/main" id="{00000000-0008-0000-0000-000021000000}"/>
              </a:ext>
            </a:extLst>
          </xdr:cNvPr>
          <xdr:cNvSpPr/>
        </xdr:nvSpPr>
        <xdr:spPr>
          <a:xfrm rot="10800000">
            <a:off x="4966608" y="8640535"/>
            <a:ext cx="1854000" cy="1832400"/>
          </a:xfrm>
          <a:prstGeom prst="pentagon">
            <a:avLst/>
          </a:prstGeom>
          <a:solidFill>
            <a:srgbClr val="E64A19"/>
          </a:solidFill>
          <a:ln>
            <a:solidFill>
              <a:srgbClr val="E64A1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grpSp>
        <xdr:nvGrpSpPr>
          <xdr:cNvPr id="34" name="Group 69">
            <a:extLst>
              <a:ext uri="{FF2B5EF4-FFF2-40B4-BE49-F238E27FC236}">
                <a16:creationId xmlns:a16="http://schemas.microsoft.com/office/drawing/2014/main" id="{00000000-0008-0000-0000-000022000000}"/>
              </a:ext>
            </a:extLst>
          </xdr:cNvPr>
          <xdr:cNvGrpSpPr/>
        </xdr:nvGrpSpPr>
        <xdr:grpSpPr>
          <a:xfrm>
            <a:off x="5227386" y="9081601"/>
            <a:ext cx="1346568" cy="174323"/>
            <a:chOff x="3170967" y="2060840"/>
            <a:chExt cx="1083705" cy="174461"/>
          </a:xfrm>
          <a:solidFill>
            <a:srgbClr val="E64A19"/>
          </a:solidFill>
        </xdr:grpSpPr>
        <xdr:sp macro="[0]!Hoja13.Plan_de_Incentivos" textlink="">
          <xdr:nvSpPr>
            <xdr:cNvPr id="36" name="TextBox 121">
              <a:hlinkClick xmlns:r="http://schemas.openxmlformats.org/officeDocument/2006/relationships" r:id="rId14" tooltip="Redirecciona a la hoja Plan de Mantenimiento de Servicios Tecnológicos"/>
              <a:extLst>
                <a:ext uri="{FF2B5EF4-FFF2-40B4-BE49-F238E27FC236}">
                  <a16:creationId xmlns:a16="http://schemas.microsoft.com/office/drawing/2014/main" id="{00000000-0008-0000-0000-000024000000}"/>
                </a:ext>
              </a:extLst>
            </xdr:cNvPr>
            <xdr:cNvSpPr txBox="1"/>
          </xdr:nvSpPr>
          <xdr:spPr>
            <a:xfrm>
              <a:off x="3170967" y="2060840"/>
              <a:ext cx="1083705" cy="174461"/>
            </a:xfrm>
            <a:prstGeom prst="rect">
              <a:avLst/>
            </a:prstGeom>
            <a:grpFill/>
            <a:ln>
              <a:solidFill>
                <a:srgbClr val="E64A19"/>
              </a:solidFill>
            </a:ln>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marL="0" indent="0" algn="ctr" defTabSz="1218987" rtl="0" eaLnBrk="1" latinLnBrk="0" hangingPunct="1"/>
              <a:r>
                <a:rPr lang="es-CO" sz="1300" b="1" kern="0">
                  <a:solidFill>
                    <a:schemeClr val="bg1"/>
                  </a:solidFill>
                  <a:latin typeface="Arial" pitchFamily="34" charset="0"/>
                  <a:ea typeface="+mn-ea"/>
                  <a:cs typeface="Arial" pitchFamily="34" charset="0"/>
                </a:rPr>
                <a:t>Plan de mantenimiento de servicios tecnológicos.</a:t>
              </a:r>
              <a:endParaRPr lang="en-US" sz="1300" b="1" kern="0">
                <a:solidFill>
                  <a:schemeClr val="bg1"/>
                </a:solidFill>
                <a:latin typeface="Arial" pitchFamily="34" charset="0"/>
                <a:ea typeface="+mn-ea"/>
                <a:cs typeface="Arial" pitchFamily="34" charset="0"/>
              </a:endParaRPr>
            </a:p>
          </xdr:txBody>
        </xdr:sp>
        <xdr:cxnSp macro="[0]!Hoja13.Plan_de_Incentivos">
          <xdr:nvCxnSpPr>
            <xdr:cNvPr id="37" name="Straight Connector 72">
              <a:extLst>
                <a:ext uri="{FF2B5EF4-FFF2-40B4-BE49-F238E27FC236}">
                  <a16:creationId xmlns:a16="http://schemas.microsoft.com/office/drawing/2014/main" id="{00000000-0008-0000-0000-000025000000}"/>
                </a:ext>
              </a:extLst>
            </xdr:cNvPr>
            <xdr:cNvCxnSpPr/>
          </xdr:nvCxnSpPr>
          <xdr:spPr>
            <a:xfrm>
              <a:off x="3313996" y="2108039"/>
              <a:ext cx="895277" cy="0"/>
            </a:xfrm>
            <a:prstGeom prst="line">
              <a:avLst/>
            </a:prstGeom>
            <a:grpFill/>
            <a:ln w="12700">
              <a:solidFill>
                <a:srgbClr val="E64A19"/>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editAs="oneCell">
    <xdr:from>
      <xdr:col>0</xdr:col>
      <xdr:colOff>0</xdr:colOff>
      <xdr:row>2</xdr:row>
      <xdr:rowOff>119064</xdr:rowOff>
    </xdr:from>
    <xdr:to>
      <xdr:col>3</xdr:col>
      <xdr:colOff>725415</xdr:colOff>
      <xdr:row>8</xdr:row>
      <xdr:rowOff>156514</xdr:rowOff>
    </xdr:to>
    <xdr:pic>
      <xdr:nvPicPr>
        <xdr:cNvPr id="101" name="Imagen 100" descr="Logo Invemar ">
          <a:extLst>
            <a:ext uri="{FF2B5EF4-FFF2-40B4-BE49-F238E27FC236}">
              <a16:creationId xmlns:a16="http://schemas.microsoft.com/office/drawing/2014/main" id="{00000000-0008-0000-0000-000065000000}"/>
            </a:ext>
          </a:extLst>
        </xdr:cNvPr>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0" y="321470"/>
          <a:ext cx="2928937" cy="1166812"/>
        </a:xfrm>
        <a:prstGeom prst="rect">
          <a:avLst/>
        </a:prstGeom>
        <a:noFill/>
        <a:ln>
          <a:noFill/>
        </a:ln>
      </xdr:spPr>
    </xdr:pic>
    <xdr:clientData/>
  </xdr:twoCellAnchor>
  <xdr:twoCellAnchor>
    <xdr:from>
      <xdr:col>5</xdr:col>
      <xdr:colOff>134939</xdr:colOff>
      <xdr:row>26</xdr:row>
      <xdr:rowOff>7142</xdr:rowOff>
    </xdr:from>
    <xdr:to>
      <xdr:col>10</xdr:col>
      <xdr:colOff>632355</xdr:colOff>
      <xdr:row>45</xdr:row>
      <xdr:rowOff>93925</xdr:rowOff>
    </xdr:to>
    <xdr:sp macro="" textlink="">
      <xdr:nvSpPr>
        <xdr:cNvPr id="26" name="Elipse 25" title="Proyectos de Investigación "/>
        <xdr:cNvSpPr/>
      </xdr:nvSpPr>
      <xdr:spPr>
        <a:xfrm>
          <a:off x="3861595" y="4769642"/>
          <a:ext cx="4307416" cy="3706283"/>
        </a:xfrm>
        <a:prstGeom prst="ellipse">
          <a:avLst/>
        </a:prstGeom>
        <a:pattFill prst="pct5">
          <a:fgClr>
            <a:schemeClr val="accent1"/>
          </a:fgClr>
          <a:bgClr>
            <a:schemeClr val="bg1"/>
          </a:bgClr>
        </a:patt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a:p>
          <a:pPr algn="l"/>
          <a:endParaRPr lang="es-CO" sz="1100"/>
        </a:p>
        <a:p>
          <a:pPr algn="l"/>
          <a:endParaRPr lang="es-CO" sz="1100"/>
        </a:p>
        <a:p>
          <a:pPr algn="l"/>
          <a:endParaRPr lang="es-CO" sz="1100"/>
        </a:p>
        <a:p>
          <a:pPr algn="l"/>
          <a:endParaRPr lang="es-CO" sz="1100"/>
        </a:p>
        <a:p>
          <a:pPr algn="l"/>
          <a:endParaRPr lang="es-CO" sz="1100"/>
        </a:p>
        <a:p>
          <a:pPr algn="l"/>
          <a:endParaRPr lang="es-CO" sz="1100"/>
        </a:p>
        <a:p>
          <a:pPr algn="l"/>
          <a:endParaRPr lang="es-CO" sz="1100"/>
        </a:p>
        <a:p>
          <a:pPr algn="l"/>
          <a:endParaRPr lang="es-CO" sz="1100"/>
        </a:p>
        <a:p>
          <a:pPr algn="l"/>
          <a:endParaRPr lang="es-CO" sz="1100"/>
        </a:p>
        <a:p>
          <a:pPr algn="l"/>
          <a:endParaRPr lang="es-CO" sz="1100"/>
        </a:p>
        <a:p>
          <a:pPr algn="l"/>
          <a:endParaRPr lang="es-CO" sz="1100"/>
        </a:p>
        <a:p>
          <a:pPr algn="l"/>
          <a:endParaRPr lang="es-CO" sz="1100"/>
        </a:p>
        <a:p>
          <a:pPr algn="l"/>
          <a:endParaRPr lang="es-CO" sz="1100"/>
        </a:p>
        <a:p>
          <a:pPr algn="l"/>
          <a:endParaRPr lang="es-CO" sz="1100"/>
        </a:p>
        <a:p>
          <a:pPr algn="l"/>
          <a:endParaRPr lang="es-CO" sz="1100"/>
        </a:p>
        <a:p>
          <a:pPr algn="l"/>
          <a:endParaRPr lang="es-CO" sz="1100"/>
        </a:p>
        <a:p>
          <a:pPr algn="l"/>
          <a:endParaRPr lang="es-CO" sz="1100"/>
        </a:p>
        <a:p>
          <a:pPr algn="l"/>
          <a:endParaRPr lang="es-CO" sz="1100"/>
        </a:p>
        <a:p>
          <a:pPr algn="l"/>
          <a:endParaRPr lang="es-CO" sz="1100"/>
        </a:p>
        <a:p>
          <a:pPr algn="l"/>
          <a:endParaRPr lang="es-CO" sz="1100"/>
        </a:p>
        <a:p>
          <a:pPr algn="l"/>
          <a:endParaRPr lang="es-CO" sz="1100"/>
        </a:p>
        <a:p>
          <a:pPr algn="l"/>
          <a:endParaRPr lang="es-CO" sz="1100"/>
        </a:p>
        <a:p>
          <a:pPr algn="l"/>
          <a:endParaRPr lang="es-CO" sz="1100"/>
        </a:p>
        <a:p>
          <a:pPr algn="l"/>
          <a:endParaRPr lang="es-CO" sz="1100"/>
        </a:p>
        <a:p>
          <a:pPr algn="l"/>
          <a:endParaRPr lang="es-CO" sz="1100"/>
        </a:p>
        <a:p>
          <a:pPr algn="l"/>
          <a:endParaRPr lang="es-CO" sz="1100"/>
        </a:p>
        <a:p>
          <a:pPr algn="l"/>
          <a:endParaRPr lang="es-CO" sz="1100"/>
        </a:p>
        <a:p>
          <a:pPr algn="l"/>
          <a:endParaRPr lang="es-CO" sz="1100"/>
        </a:p>
        <a:p>
          <a:pPr algn="l"/>
          <a:endParaRPr lang="es-CO" sz="1100"/>
        </a:p>
        <a:p>
          <a:pPr algn="l"/>
          <a:endParaRPr lang="es-CO" sz="1100"/>
        </a:p>
        <a:p>
          <a:pPr algn="l"/>
          <a:endParaRPr lang="es-CO" sz="1100"/>
        </a:p>
        <a:p>
          <a:pPr algn="l"/>
          <a:endParaRPr lang="es-CO" sz="1100"/>
        </a:p>
        <a:p>
          <a:pPr algn="l"/>
          <a:endParaRPr lang="es-CO" sz="1100"/>
        </a:p>
        <a:p>
          <a:pPr algn="l"/>
          <a:endParaRPr lang="es-CO" sz="1100"/>
        </a:p>
        <a:p>
          <a:pPr algn="l"/>
          <a:endParaRPr lang="es-CO" sz="1100"/>
        </a:p>
        <a:p>
          <a:pPr algn="l"/>
          <a:endParaRPr lang="es-CO" sz="1100"/>
        </a:p>
        <a:p>
          <a:pPr algn="l"/>
          <a:endParaRPr lang="es-CO" sz="1100"/>
        </a:p>
        <a:p>
          <a:pPr algn="l"/>
          <a:endParaRPr lang="es-CO" sz="1100"/>
        </a:p>
        <a:p>
          <a:pPr algn="l"/>
          <a:endParaRPr lang="es-CO" sz="1100"/>
        </a:p>
        <a:p>
          <a:pPr algn="l"/>
          <a:endParaRPr lang="es-CO" sz="1100"/>
        </a:p>
        <a:p>
          <a:pPr algn="l"/>
          <a:endParaRPr lang="es-CO" sz="1100"/>
        </a:p>
        <a:p>
          <a:pPr algn="l"/>
          <a:endParaRPr lang="es-CO" sz="1100"/>
        </a:p>
      </xdr:txBody>
    </xdr:sp>
    <xdr:clientData/>
  </xdr:twoCellAnchor>
  <xdr:twoCellAnchor>
    <xdr:from>
      <xdr:col>6</xdr:col>
      <xdr:colOff>500062</xdr:colOff>
      <xdr:row>30</xdr:row>
      <xdr:rowOff>166687</xdr:rowOff>
    </xdr:from>
    <xdr:to>
      <xdr:col>9</xdr:col>
      <xdr:colOff>166687</xdr:colOff>
      <xdr:row>39</xdr:row>
      <xdr:rowOff>154781</xdr:rowOff>
    </xdr:to>
    <xdr:sp macro="" textlink="">
      <xdr:nvSpPr>
        <xdr:cNvPr id="49" name="Hexágono 48">
          <a:hlinkClick xmlns:r="http://schemas.openxmlformats.org/officeDocument/2006/relationships" r:id="rId16" tooltip="Este enlace redireccionará al sitio web &quot;Nuestros Proyectos&quot; INVEMAR"/>
        </xdr:cNvPr>
        <xdr:cNvSpPr/>
      </xdr:nvSpPr>
      <xdr:spPr>
        <a:xfrm>
          <a:off x="4988718" y="5691187"/>
          <a:ext cx="1952625" cy="1702594"/>
        </a:xfrm>
        <a:prstGeom prst="hexagon">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es-CO" sz="1100"/>
        </a:p>
        <a:p>
          <a:pPr algn="ctr"/>
          <a:r>
            <a:rPr lang="es-CO" sz="1400" b="1" kern="0" baseline="0">
              <a:solidFill>
                <a:schemeClr val="bg1"/>
              </a:solidFill>
              <a:latin typeface="Arial" pitchFamily="34" charset="0"/>
              <a:ea typeface="+mn-ea"/>
              <a:cs typeface="Arial" pitchFamily="34" charset="0"/>
            </a:rPr>
            <a:t>Proyectos  de Investigación </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9</xdr:col>
      <xdr:colOff>22411</xdr:colOff>
      <xdr:row>142</xdr:row>
      <xdr:rowOff>168089</xdr:rowOff>
    </xdr:from>
    <xdr:to>
      <xdr:col>32</xdr:col>
      <xdr:colOff>356595</xdr:colOff>
      <xdr:row>148</xdr:row>
      <xdr:rowOff>376891</xdr:rowOff>
    </xdr:to>
    <xdr:graphicFrame macro="">
      <xdr:nvGraphicFramePr>
        <xdr:cNvPr id="3" name="Gráfico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3</xdr:col>
      <xdr:colOff>1673679</xdr:colOff>
      <xdr:row>144</xdr:row>
      <xdr:rowOff>40822</xdr:rowOff>
    </xdr:from>
    <xdr:to>
      <xdr:col>5</xdr:col>
      <xdr:colOff>68037</xdr:colOff>
      <xdr:row>146</xdr:row>
      <xdr:rowOff>329052</xdr:rowOff>
    </xdr:to>
    <xdr:pic>
      <xdr:nvPicPr>
        <xdr:cNvPr id="4" name="Imagen 3">
          <a:extLst>
            <a:ext uri="{FF2B5EF4-FFF2-40B4-BE49-F238E27FC236}">
              <a16:creationId xmlns:a16="http://schemas.microsoft.com/office/drawing/2014/main" id="{F45BD501-66F4-29A1-D125-8438461FCAE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293304" y="72830872"/>
          <a:ext cx="2375808" cy="1793180"/>
        </a:xfrm>
        <a:prstGeom prst="rect">
          <a:avLst/>
        </a:prstGeom>
        <a:noFill/>
        <a:ln>
          <a:noFill/>
        </a:ln>
      </xdr:spPr>
    </xdr:pic>
    <xdr:clientData/>
  </xdr:twoCellAnchor>
  <xdr:twoCellAnchor editAs="oneCell">
    <xdr:from>
      <xdr:col>2</xdr:col>
      <xdr:colOff>762000</xdr:colOff>
      <xdr:row>1</xdr:row>
      <xdr:rowOff>27214</xdr:rowOff>
    </xdr:from>
    <xdr:to>
      <xdr:col>2</xdr:col>
      <xdr:colOff>1934935</xdr:colOff>
      <xdr:row>3</xdr:row>
      <xdr:rowOff>409551</xdr:rowOff>
    </xdr:to>
    <xdr:pic macro="[0]!Hoja17.Integración_PAA">
      <xdr:nvPicPr>
        <xdr:cNvPr id="5" name="Imagen 4" title="Hoja Integración">
          <a:hlinkClick xmlns:r="http://schemas.openxmlformats.org/officeDocument/2006/relationships" r:id="rId3" tooltip="Redirecciona a la hoja Integración Plan de Acción Anual"/>
          <a:extLst>
            <a:ext uri="{FF2B5EF4-FFF2-40B4-BE49-F238E27FC236}">
              <a16:creationId xmlns:a16="http://schemas.microsoft.com/office/drawing/2014/main" id="{00000000-0008-0000-0800-000005000000}"/>
            </a:ext>
          </a:extLst>
        </xdr:cNvPr>
        <xdr:cNvPicPr>
          <a:picLocks noChangeAspect="1"/>
        </xdr:cNvPicPr>
      </xdr:nvPicPr>
      <xdr:blipFill rotWithShape="1">
        <a:blip xmlns:r="http://schemas.openxmlformats.org/officeDocument/2006/relationships" r:embed="rId4"/>
        <a:srcRect l="4961"/>
        <a:stretch/>
      </xdr:blipFill>
      <xdr:spPr>
        <a:xfrm>
          <a:off x="3360964" y="163285"/>
          <a:ext cx="1172935" cy="1307623"/>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2</xdr:col>
      <xdr:colOff>0</xdr:colOff>
      <xdr:row>35</xdr:row>
      <xdr:rowOff>11207</xdr:rowOff>
    </xdr:from>
    <xdr:to>
      <xdr:col>25</xdr:col>
      <xdr:colOff>324971</xdr:colOff>
      <xdr:row>40</xdr:row>
      <xdr:rowOff>941295</xdr:rowOff>
    </xdr:to>
    <xdr:graphicFrame macro="">
      <xdr:nvGraphicFramePr>
        <xdr:cNvPr id="3" name="Gráfico 2">
          <a:extLst>
            <a:ext uri="{FF2B5EF4-FFF2-40B4-BE49-F238E27FC236}">
              <a16:creationId xmlns:a16="http://schemas.microsoft.com/office/drawing/2014/main" id="{00000000-0008-0000-0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2143125</xdr:colOff>
      <xdr:row>0</xdr:row>
      <xdr:rowOff>47625</xdr:rowOff>
    </xdr:from>
    <xdr:to>
      <xdr:col>1</xdr:col>
      <xdr:colOff>676275</xdr:colOff>
      <xdr:row>1</xdr:row>
      <xdr:rowOff>514357</xdr:rowOff>
    </xdr:to>
    <xdr:pic macro="[0]!Hoja17.Integración_PAA">
      <xdr:nvPicPr>
        <xdr:cNvPr id="4" name="Imagen 3" title="Hoja Integración">
          <a:hlinkClick xmlns:r="http://schemas.openxmlformats.org/officeDocument/2006/relationships" r:id="rId2" tooltip="Redirecciona a la hoja Integración Plan de Acción Anual"/>
          <a:extLst>
            <a:ext uri="{FF2B5EF4-FFF2-40B4-BE49-F238E27FC236}">
              <a16:creationId xmlns:a16="http://schemas.microsoft.com/office/drawing/2014/main" id="{00000000-0008-0000-0800-000005000000}"/>
            </a:ext>
          </a:extLst>
        </xdr:cNvPr>
        <xdr:cNvPicPr>
          <a:picLocks noChangeAspect="1"/>
        </xdr:cNvPicPr>
      </xdr:nvPicPr>
      <xdr:blipFill rotWithShape="1">
        <a:blip xmlns:r="http://schemas.openxmlformats.org/officeDocument/2006/relationships" r:embed="rId3"/>
        <a:srcRect l="4961"/>
        <a:stretch/>
      </xdr:blipFill>
      <xdr:spPr>
        <a:xfrm>
          <a:off x="2143125" y="47625"/>
          <a:ext cx="1089025" cy="1214078"/>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1</xdr:col>
      <xdr:colOff>0</xdr:colOff>
      <xdr:row>38</xdr:row>
      <xdr:rowOff>0</xdr:rowOff>
    </xdr:from>
    <xdr:to>
      <xdr:col>12</xdr:col>
      <xdr:colOff>590550</xdr:colOff>
      <xdr:row>106</xdr:row>
      <xdr:rowOff>16686</xdr:rowOff>
    </xdr:to>
    <xdr:graphicFrame macro="">
      <xdr:nvGraphicFramePr>
        <xdr:cNvPr id="3" name="Gráfico 2">
          <a:extLst>
            <a:ext uri="{FF2B5EF4-FFF2-40B4-BE49-F238E27FC236}">
              <a16:creationId xmlns:a16="http://schemas.microsoft.com/office/drawing/2014/main" id="{00000000-0008-0000-0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0</xdr:colOff>
      <xdr:row>40</xdr:row>
      <xdr:rowOff>0</xdr:rowOff>
    </xdr:from>
    <xdr:to>
      <xdr:col>41</xdr:col>
      <xdr:colOff>1476374</xdr:colOff>
      <xdr:row>94</xdr:row>
      <xdr:rowOff>95249</xdr:rowOff>
    </xdr:to>
    <xdr:graphicFrame macro="">
      <xdr:nvGraphicFramePr>
        <xdr:cNvPr id="4" name="Gráfico 3">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1875234</xdr:colOff>
      <xdr:row>0</xdr:row>
      <xdr:rowOff>69453</xdr:rowOff>
    </xdr:from>
    <xdr:to>
      <xdr:col>1</xdr:col>
      <xdr:colOff>704452</xdr:colOff>
      <xdr:row>1</xdr:row>
      <xdr:rowOff>434109</xdr:rowOff>
    </xdr:to>
    <xdr:pic macro="[0]!Hoja17.Integración_PAA">
      <xdr:nvPicPr>
        <xdr:cNvPr id="5" name="Imagen 4" title="Hoja Integración">
          <a:hlinkClick xmlns:r="http://schemas.openxmlformats.org/officeDocument/2006/relationships" r:id="rId3" tooltip="Redirecciona a la hoja Integración Plan de Acción Anual"/>
          <a:extLst>
            <a:ext uri="{FF2B5EF4-FFF2-40B4-BE49-F238E27FC236}">
              <a16:creationId xmlns:a16="http://schemas.microsoft.com/office/drawing/2014/main" id="{00000000-0008-0000-0800-000005000000}"/>
            </a:ext>
          </a:extLst>
        </xdr:cNvPr>
        <xdr:cNvPicPr>
          <a:picLocks noChangeAspect="1"/>
        </xdr:cNvPicPr>
      </xdr:nvPicPr>
      <xdr:blipFill rotWithShape="1">
        <a:blip xmlns:r="http://schemas.openxmlformats.org/officeDocument/2006/relationships" r:embed="rId4"/>
        <a:srcRect l="4961"/>
        <a:stretch/>
      </xdr:blipFill>
      <xdr:spPr>
        <a:xfrm>
          <a:off x="1875234" y="69453"/>
          <a:ext cx="1081484" cy="1198094"/>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335280</xdr:colOff>
      <xdr:row>2</xdr:row>
      <xdr:rowOff>119062</xdr:rowOff>
    </xdr:from>
    <xdr:to>
      <xdr:col>1</xdr:col>
      <xdr:colOff>1305864</xdr:colOff>
      <xdr:row>6</xdr:row>
      <xdr:rowOff>0</xdr:rowOff>
    </xdr:to>
    <xdr:pic macro="[0]!Hoja17.Integración_PAA">
      <xdr:nvPicPr>
        <xdr:cNvPr id="3" name="Imagen 2" title="Hoja integración">
          <a:hlinkClick xmlns:r="http://schemas.openxmlformats.org/officeDocument/2006/relationships" r:id="rId1" tooltip="Redirecciona a la hoja Integración Plan de Acción Anual"/>
          <a:extLst>
            <a:ext uri="{FF2B5EF4-FFF2-40B4-BE49-F238E27FC236}">
              <a16:creationId xmlns:a16="http://schemas.microsoft.com/office/drawing/2014/main" id="{00000000-0008-0000-0600-000003000000}"/>
            </a:ext>
          </a:extLst>
        </xdr:cNvPr>
        <xdr:cNvPicPr>
          <a:picLocks noChangeAspect="1"/>
        </xdr:cNvPicPr>
      </xdr:nvPicPr>
      <xdr:blipFill rotWithShape="1">
        <a:blip xmlns:r="http://schemas.openxmlformats.org/officeDocument/2006/relationships" r:embed="rId2"/>
        <a:srcRect l="4961"/>
        <a:stretch/>
      </xdr:blipFill>
      <xdr:spPr>
        <a:xfrm>
          <a:off x="335280" y="484822"/>
          <a:ext cx="1632485" cy="1961198"/>
        </a:xfrm>
        <a:prstGeom prst="rect">
          <a:avLst/>
        </a:prstGeom>
      </xdr:spPr>
    </xdr:pic>
    <xdr:clientData/>
  </xdr:twoCellAnchor>
  <xdr:twoCellAnchor>
    <xdr:from>
      <xdr:col>0</xdr:col>
      <xdr:colOff>45720</xdr:colOff>
      <xdr:row>1</xdr:row>
      <xdr:rowOff>118111</xdr:rowOff>
    </xdr:from>
    <xdr:to>
      <xdr:col>10</xdr:col>
      <xdr:colOff>406977</xdr:colOff>
      <xdr:row>5</xdr:row>
      <xdr:rowOff>586740</xdr:rowOff>
    </xdr:to>
    <xdr:sp macro="" textlink="">
      <xdr:nvSpPr>
        <xdr:cNvPr id="4" name="Rectángulo redondeado 3" title="Plan de Mantenimiento de Servicios Tecnológicos ">
          <a:extLst>
            <a:ext uri="{FF2B5EF4-FFF2-40B4-BE49-F238E27FC236}">
              <a16:creationId xmlns:a16="http://schemas.microsoft.com/office/drawing/2014/main" id="{00000000-0008-0000-0600-000004000000}"/>
            </a:ext>
          </a:extLst>
        </xdr:cNvPr>
        <xdr:cNvSpPr/>
      </xdr:nvSpPr>
      <xdr:spPr>
        <a:xfrm>
          <a:off x="45720" y="308611"/>
          <a:ext cx="12241530" cy="2113856"/>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142875</xdr:colOff>
      <xdr:row>1</xdr:row>
      <xdr:rowOff>71438</xdr:rowOff>
    </xdr:from>
    <xdr:to>
      <xdr:col>1</xdr:col>
      <xdr:colOff>1916908</xdr:colOff>
      <xdr:row>11</xdr:row>
      <xdr:rowOff>287058</xdr:rowOff>
    </xdr:to>
    <xdr:pic macro="[0]!Hoja17.Integración_PAA">
      <xdr:nvPicPr>
        <xdr:cNvPr id="4" name="Imagen 3" title="Hoja integración">
          <a:hlinkClick xmlns:r="http://schemas.openxmlformats.org/officeDocument/2006/relationships" r:id="rId1"/>
          <a:extLst>
            <a:ext uri="{FF2B5EF4-FFF2-40B4-BE49-F238E27FC236}">
              <a16:creationId xmlns:a16="http://schemas.microsoft.com/office/drawing/2014/main" id="{00000000-0008-0000-0700-000004000000}"/>
            </a:ext>
          </a:extLst>
        </xdr:cNvPr>
        <xdr:cNvPicPr>
          <a:picLocks noChangeAspect="1"/>
        </xdr:cNvPicPr>
      </xdr:nvPicPr>
      <xdr:blipFill rotWithShape="1">
        <a:blip xmlns:r="http://schemas.openxmlformats.org/officeDocument/2006/relationships" r:embed="rId2"/>
        <a:srcRect l="4961"/>
        <a:stretch/>
      </xdr:blipFill>
      <xdr:spPr>
        <a:xfrm>
          <a:off x="238125" y="238126"/>
          <a:ext cx="1774033" cy="1977745"/>
        </a:xfrm>
        <a:prstGeom prst="rect">
          <a:avLst/>
        </a:prstGeom>
      </xdr:spPr>
    </xdr:pic>
    <xdr:clientData/>
  </xdr:twoCellAnchor>
  <xdr:twoCellAnchor>
    <xdr:from>
      <xdr:col>0</xdr:col>
      <xdr:colOff>0</xdr:colOff>
      <xdr:row>0</xdr:row>
      <xdr:rowOff>38790</xdr:rowOff>
    </xdr:from>
    <xdr:to>
      <xdr:col>4</xdr:col>
      <xdr:colOff>1416843</xdr:colOff>
      <xdr:row>11</xdr:row>
      <xdr:rowOff>278068</xdr:rowOff>
    </xdr:to>
    <xdr:sp macro="" textlink="">
      <xdr:nvSpPr>
        <xdr:cNvPr id="5" name="Rectángulo redondeado 4" title="Plan de Conservación Digital ">
          <a:extLst>
            <a:ext uri="{FF2B5EF4-FFF2-40B4-BE49-F238E27FC236}">
              <a16:creationId xmlns:a16="http://schemas.microsoft.com/office/drawing/2014/main" id="{00000000-0008-0000-0700-000005000000}"/>
            </a:ext>
          </a:extLst>
        </xdr:cNvPr>
        <xdr:cNvSpPr/>
      </xdr:nvSpPr>
      <xdr:spPr>
        <a:xfrm>
          <a:off x="0" y="38790"/>
          <a:ext cx="12501562" cy="2168091"/>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290793</xdr:colOff>
      <xdr:row>1</xdr:row>
      <xdr:rowOff>141194</xdr:rowOff>
    </xdr:from>
    <xdr:to>
      <xdr:col>12</xdr:col>
      <xdr:colOff>452717</xdr:colOff>
      <xdr:row>8</xdr:row>
      <xdr:rowOff>103094</xdr:rowOff>
    </xdr:to>
    <xdr:sp macro="" textlink="">
      <xdr:nvSpPr>
        <xdr:cNvPr id="56" name="Title 1">
          <a:extLst>
            <a:ext uri="{FF2B5EF4-FFF2-40B4-BE49-F238E27FC236}">
              <a16:creationId xmlns:a16="http://schemas.microsoft.com/office/drawing/2014/main" id="{00000000-0008-0000-0A00-000038000000}"/>
            </a:ext>
          </a:extLst>
        </xdr:cNvPr>
        <xdr:cNvSpPr>
          <a:spLocks noGrp="1"/>
        </xdr:cNvSpPr>
      </xdr:nvSpPr>
      <xdr:spPr>
        <a:xfrm>
          <a:off x="3686175" y="331694"/>
          <a:ext cx="7019924" cy="1295400"/>
        </a:xfrm>
        <a:prstGeom prst="rect">
          <a:avLst/>
        </a:prstGeom>
      </xdr:spPr>
      <xdr:txBody>
        <a:bodyPr vert="horz" wrap="square" lIns="121899" tIns="60949" rIns="121899" bIns="60949" rtlCol="0" anchor="ctr">
          <a:noAutofit/>
        </a:bodyPr>
        <a:lstStyle>
          <a:lvl1pPr algn="l" defTabSz="1218987" rtl="0" eaLnBrk="1" latinLnBrk="0" hangingPunct="1">
            <a:spcBef>
              <a:spcPct val="0"/>
            </a:spcBef>
            <a:buNone/>
            <a:defRPr sz="3600" kern="1200">
              <a:solidFill>
                <a:schemeClr val="tx1"/>
              </a:solidFill>
              <a:latin typeface="+mj-lt"/>
              <a:ea typeface="+mj-ea"/>
              <a:cs typeface="+mj-cs"/>
            </a:defRPr>
          </a:lvl1pPr>
        </a:lstStyle>
        <a:p>
          <a:pPr algn="ctr"/>
          <a:r>
            <a:rPr lang="en-IN" b="1">
              <a:solidFill>
                <a:schemeClr val="tx1">
                  <a:lumMod val="75000"/>
                  <a:lumOff val="25000"/>
                </a:schemeClr>
              </a:solidFill>
              <a:latin typeface="Arial Narrow" panose="020B0606020202030204" pitchFamily="34" charset="0"/>
            </a:rPr>
            <a:t>PLAN</a:t>
          </a:r>
          <a:r>
            <a:rPr lang="en-IN" b="1" baseline="0">
              <a:solidFill>
                <a:schemeClr val="tx1">
                  <a:lumMod val="75000"/>
                  <a:lumOff val="25000"/>
                </a:schemeClr>
              </a:solidFill>
              <a:latin typeface="Arial Narrow" panose="020B0606020202030204" pitchFamily="34" charset="0"/>
            </a:rPr>
            <a:t> ANTICORRUPCIÓN Y DE ATENCIÓN AL CIUDADANO</a:t>
          </a:r>
          <a:endParaRPr lang="en-IN" b="1">
            <a:solidFill>
              <a:schemeClr val="tx1">
                <a:lumMod val="75000"/>
                <a:lumOff val="25000"/>
              </a:schemeClr>
            </a:solidFill>
            <a:latin typeface="Arial Narrow" panose="020B0606020202030204" pitchFamily="34" charset="0"/>
          </a:endParaRPr>
        </a:p>
      </xdr:txBody>
    </xdr:sp>
    <xdr:clientData/>
  </xdr:twoCellAnchor>
  <xdr:twoCellAnchor>
    <xdr:from>
      <xdr:col>8</xdr:col>
      <xdr:colOff>708448</xdr:colOff>
      <xdr:row>13</xdr:row>
      <xdr:rowOff>0</xdr:rowOff>
    </xdr:from>
    <xdr:to>
      <xdr:col>11</xdr:col>
      <xdr:colOff>310226</xdr:colOff>
      <xdr:row>22</xdr:row>
      <xdr:rowOff>143097</xdr:rowOff>
    </xdr:to>
    <xdr:sp macro="" textlink="">
      <xdr:nvSpPr>
        <xdr:cNvPr id="63" name="Freeform 6" title="Item 4">
          <a:extLst>
            <a:ext uri="{FF2B5EF4-FFF2-40B4-BE49-F238E27FC236}">
              <a16:creationId xmlns:a16="http://schemas.microsoft.com/office/drawing/2014/main" id="{00000000-0008-0000-0A00-00003F000000}"/>
            </a:ext>
          </a:extLst>
        </xdr:cNvPr>
        <xdr:cNvSpPr>
          <a:spLocks/>
        </xdr:cNvSpPr>
      </xdr:nvSpPr>
      <xdr:spPr bwMode="auto">
        <a:xfrm flipH="1">
          <a:off x="6804448" y="913754"/>
          <a:ext cx="1887778" cy="1896343"/>
        </a:xfrm>
        <a:custGeom>
          <a:avLst/>
          <a:gdLst>
            <a:gd name="T0" fmla="*/ 1165 w 1631"/>
            <a:gd name="T1" fmla="*/ 0 h 1662"/>
            <a:gd name="T2" fmla="*/ 1169 w 1631"/>
            <a:gd name="T3" fmla="*/ 6 h 1662"/>
            <a:gd name="T4" fmla="*/ 1560 w 1631"/>
            <a:gd name="T5" fmla="*/ 856 h 1662"/>
            <a:gd name="T6" fmla="*/ 1631 w 1631"/>
            <a:gd name="T7" fmla="*/ 1008 h 1662"/>
            <a:gd name="T8" fmla="*/ 1627 w 1631"/>
            <a:gd name="T9" fmla="*/ 1011 h 1662"/>
            <a:gd name="T10" fmla="*/ 1614 w 1631"/>
            <a:gd name="T11" fmla="*/ 1021 h 1662"/>
            <a:gd name="T12" fmla="*/ 1595 w 1631"/>
            <a:gd name="T13" fmla="*/ 1035 h 1662"/>
            <a:gd name="T14" fmla="*/ 1570 w 1631"/>
            <a:gd name="T15" fmla="*/ 1056 h 1662"/>
            <a:gd name="T16" fmla="*/ 1537 w 1631"/>
            <a:gd name="T17" fmla="*/ 1082 h 1662"/>
            <a:gd name="T18" fmla="*/ 1501 w 1631"/>
            <a:gd name="T19" fmla="*/ 1113 h 1662"/>
            <a:gd name="T20" fmla="*/ 1460 w 1631"/>
            <a:gd name="T21" fmla="*/ 1148 h 1662"/>
            <a:gd name="T22" fmla="*/ 1416 w 1631"/>
            <a:gd name="T23" fmla="*/ 1188 h 1662"/>
            <a:gd name="T24" fmla="*/ 1370 w 1631"/>
            <a:gd name="T25" fmla="*/ 1234 h 1662"/>
            <a:gd name="T26" fmla="*/ 1416 w 1631"/>
            <a:gd name="T27" fmla="*/ 1405 h 1662"/>
            <a:gd name="T28" fmla="*/ 1238 w 1631"/>
            <a:gd name="T29" fmla="*/ 1378 h 1662"/>
            <a:gd name="T30" fmla="*/ 1167 w 1631"/>
            <a:gd name="T31" fmla="*/ 1466 h 1662"/>
            <a:gd name="T32" fmla="*/ 1102 w 1631"/>
            <a:gd name="T33" fmla="*/ 1562 h 1662"/>
            <a:gd name="T34" fmla="*/ 1042 w 1631"/>
            <a:gd name="T35" fmla="*/ 1662 h 1662"/>
            <a:gd name="T36" fmla="*/ 891 w 1631"/>
            <a:gd name="T37" fmla="*/ 1606 h 1662"/>
            <a:gd name="T38" fmla="*/ 0 w 1631"/>
            <a:gd name="T39" fmla="*/ 1280 h 1662"/>
            <a:gd name="T40" fmla="*/ 21 w 1631"/>
            <a:gd name="T41" fmla="*/ 1207 h 1662"/>
            <a:gd name="T42" fmla="*/ 252 w 1631"/>
            <a:gd name="T43" fmla="*/ 382 h 1662"/>
            <a:gd name="T44" fmla="*/ 1165 w 1631"/>
            <a:gd name="T45" fmla="*/ 0 h 166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631" h="1662">
              <a:moveTo>
                <a:pt x="1165" y="0"/>
              </a:moveTo>
              <a:lnTo>
                <a:pt x="1169" y="6"/>
              </a:lnTo>
              <a:lnTo>
                <a:pt x="1560" y="856"/>
              </a:lnTo>
              <a:lnTo>
                <a:pt x="1631" y="1008"/>
              </a:lnTo>
              <a:lnTo>
                <a:pt x="1627" y="1011"/>
              </a:lnTo>
              <a:lnTo>
                <a:pt x="1614" y="1021"/>
              </a:lnTo>
              <a:lnTo>
                <a:pt x="1595" y="1035"/>
              </a:lnTo>
              <a:lnTo>
                <a:pt x="1570" y="1056"/>
              </a:lnTo>
              <a:lnTo>
                <a:pt x="1537" y="1082"/>
              </a:lnTo>
              <a:lnTo>
                <a:pt x="1501" y="1113"/>
              </a:lnTo>
              <a:lnTo>
                <a:pt x="1460" y="1148"/>
              </a:lnTo>
              <a:lnTo>
                <a:pt x="1416" y="1188"/>
              </a:lnTo>
              <a:lnTo>
                <a:pt x="1370" y="1234"/>
              </a:lnTo>
              <a:lnTo>
                <a:pt x="1416" y="1405"/>
              </a:lnTo>
              <a:lnTo>
                <a:pt x="1238" y="1378"/>
              </a:lnTo>
              <a:lnTo>
                <a:pt x="1167" y="1466"/>
              </a:lnTo>
              <a:lnTo>
                <a:pt x="1102" y="1562"/>
              </a:lnTo>
              <a:lnTo>
                <a:pt x="1042" y="1662"/>
              </a:lnTo>
              <a:lnTo>
                <a:pt x="891" y="1606"/>
              </a:lnTo>
              <a:lnTo>
                <a:pt x="0" y="1280"/>
              </a:lnTo>
              <a:lnTo>
                <a:pt x="21" y="1207"/>
              </a:lnTo>
              <a:lnTo>
                <a:pt x="252" y="382"/>
              </a:lnTo>
              <a:lnTo>
                <a:pt x="1165" y="0"/>
              </a:lnTo>
              <a:close/>
            </a:path>
          </a:pathLst>
        </a:custGeom>
        <a:solidFill>
          <a:srgbClr val="91A418"/>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clientData/>
  </xdr:twoCellAnchor>
  <xdr:twoCellAnchor>
    <xdr:from>
      <xdr:col>9</xdr:col>
      <xdr:colOff>28626</xdr:colOff>
      <xdr:row>13</xdr:row>
      <xdr:rowOff>0</xdr:rowOff>
    </xdr:from>
    <xdr:to>
      <xdr:col>11</xdr:col>
      <xdr:colOff>310226</xdr:colOff>
      <xdr:row>22</xdr:row>
      <xdr:rowOff>79200</xdr:rowOff>
    </xdr:to>
    <xdr:sp macro="" textlink="">
      <xdr:nvSpPr>
        <xdr:cNvPr id="64" name="Freeform 7" title="Item 4">
          <a:extLst>
            <a:ext uri="{FF2B5EF4-FFF2-40B4-BE49-F238E27FC236}">
              <a16:creationId xmlns:a16="http://schemas.microsoft.com/office/drawing/2014/main" id="{00000000-0008-0000-0A00-000040000000}"/>
            </a:ext>
          </a:extLst>
        </xdr:cNvPr>
        <xdr:cNvSpPr>
          <a:spLocks/>
        </xdr:cNvSpPr>
      </xdr:nvSpPr>
      <xdr:spPr bwMode="auto">
        <a:xfrm flipH="1">
          <a:off x="6886626" y="920600"/>
          <a:ext cx="1805600" cy="1825600"/>
        </a:xfrm>
        <a:custGeom>
          <a:avLst/>
          <a:gdLst>
            <a:gd name="T0" fmla="*/ 1169 w 1560"/>
            <a:gd name="T1" fmla="*/ 0 h 1600"/>
            <a:gd name="T2" fmla="*/ 1560 w 1560"/>
            <a:gd name="T3" fmla="*/ 850 h 1600"/>
            <a:gd name="T4" fmla="*/ 1524 w 1560"/>
            <a:gd name="T5" fmla="*/ 875 h 1600"/>
            <a:gd name="T6" fmla="*/ 1480 w 1560"/>
            <a:gd name="T7" fmla="*/ 908 h 1600"/>
            <a:gd name="T8" fmla="*/ 1430 w 1560"/>
            <a:gd name="T9" fmla="*/ 946 h 1600"/>
            <a:gd name="T10" fmla="*/ 1376 w 1560"/>
            <a:gd name="T11" fmla="*/ 992 h 1600"/>
            <a:gd name="T12" fmla="*/ 1317 w 1560"/>
            <a:gd name="T13" fmla="*/ 1044 h 1600"/>
            <a:gd name="T14" fmla="*/ 1255 w 1560"/>
            <a:gd name="T15" fmla="*/ 1103 h 1600"/>
            <a:gd name="T16" fmla="*/ 1194 w 1560"/>
            <a:gd name="T17" fmla="*/ 1169 h 1600"/>
            <a:gd name="T18" fmla="*/ 1130 w 1560"/>
            <a:gd name="T19" fmla="*/ 1242 h 1600"/>
            <a:gd name="T20" fmla="*/ 1067 w 1560"/>
            <a:gd name="T21" fmla="*/ 1320 h 1600"/>
            <a:gd name="T22" fmla="*/ 1006 w 1560"/>
            <a:gd name="T23" fmla="*/ 1407 h 1600"/>
            <a:gd name="T24" fmla="*/ 946 w 1560"/>
            <a:gd name="T25" fmla="*/ 1501 h 1600"/>
            <a:gd name="T26" fmla="*/ 891 w 1560"/>
            <a:gd name="T27" fmla="*/ 1600 h 1600"/>
            <a:gd name="T28" fmla="*/ 0 w 1560"/>
            <a:gd name="T29" fmla="*/ 1274 h 1600"/>
            <a:gd name="T30" fmla="*/ 21 w 1560"/>
            <a:gd name="T31" fmla="*/ 1201 h 1600"/>
            <a:gd name="T32" fmla="*/ 67 w 1560"/>
            <a:gd name="T33" fmla="*/ 1080 h 1600"/>
            <a:gd name="T34" fmla="*/ 119 w 1560"/>
            <a:gd name="T35" fmla="*/ 967 h 1600"/>
            <a:gd name="T36" fmla="*/ 177 w 1560"/>
            <a:gd name="T37" fmla="*/ 862 h 1600"/>
            <a:gd name="T38" fmla="*/ 238 w 1560"/>
            <a:gd name="T39" fmla="*/ 764 h 1600"/>
            <a:gd name="T40" fmla="*/ 302 w 1560"/>
            <a:gd name="T41" fmla="*/ 672 h 1600"/>
            <a:gd name="T42" fmla="*/ 369 w 1560"/>
            <a:gd name="T43" fmla="*/ 587 h 1600"/>
            <a:gd name="T44" fmla="*/ 438 w 1560"/>
            <a:gd name="T45" fmla="*/ 508 h 1600"/>
            <a:gd name="T46" fmla="*/ 507 w 1560"/>
            <a:gd name="T47" fmla="*/ 437 h 1600"/>
            <a:gd name="T48" fmla="*/ 578 w 1560"/>
            <a:gd name="T49" fmla="*/ 370 h 1600"/>
            <a:gd name="T50" fmla="*/ 647 w 1560"/>
            <a:gd name="T51" fmla="*/ 311 h 1600"/>
            <a:gd name="T52" fmla="*/ 716 w 1560"/>
            <a:gd name="T53" fmla="*/ 257 h 1600"/>
            <a:gd name="T54" fmla="*/ 783 w 1560"/>
            <a:gd name="T55" fmla="*/ 209 h 1600"/>
            <a:gd name="T56" fmla="*/ 848 w 1560"/>
            <a:gd name="T57" fmla="*/ 167 h 1600"/>
            <a:gd name="T58" fmla="*/ 910 w 1560"/>
            <a:gd name="T59" fmla="*/ 128 h 1600"/>
            <a:gd name="T60" fmla="*/ 965 w 1560"/>
            <a:gd name="T61" fmla="*/ 96 h 1600"/>
            <a:gd name="T62" fmla="*/ 1019 w 1560"/>
            <a:gd name="T63" fmla="*/ 69 h 1600"/>
            <a:gd name="T64" fmla="*/ 1065 w 1560"/>
            <a:gd name="T65" fmla="*/ 44 h 1600"/>
            <a:gd name="T66" fmla="*/ 1107 w 1560"/>
            <a:gd name="T67" fmla="*/ 27 h 1600"/>
            <a:gd name="T68" fmla="*/ 1142 w 1560"/>
            <a:gd name="T69" fmla="*/ 11 h 1600"/>
            <a:gd name="T70" fmla="*/ 1169 w 1560"/>
            <a:gd name="T71" fmla="*/ 0 h 160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1560" h="1600">
              <a:moveTo>
                <a:pt x="1169" y="0"/>
              </a:moveTo>
              <a:lnTo>
                <a:pt x="1560" y="850"/>
              </a:lnTo>
              <a:lnTo>
                <a:pt x="1524" y="875"/>
              </a:lnTo>
              <a:lnTo>
                <a:pt x="1480" y="908"/>
              </a:lnTo>
              <a:lnTo>
                <a:pt x="1430" y="946"/>
              </a:lnTo>
              <a:lnTo>
                <a:pt x="1376" y="992"/>
              </a:lnTo>
              <a:lnTo>
                <a:pt x="1317" y="1044"/>
              </a:lnTo>
              <a:lnTo>
                <a:pt x="1255" y="1103"/>
              </a:lnTo>
              <a:lnTo>
                <a:pt x="1194" y="1169"/>
              </a:lnTo>
              <a:lnTo>
                <a:pt x="1130" y="1242"/>
              </a:lnTo>
              <a:lnTo>
                <a:pt x="1067" y="1320"/>
              </a:lnTo>
              <a:lnTo>
                <a:pt x="1006" y="1407"/>
              </a:lnTo>
              <a:lnTo>
                <a:pt x="946" y="1501"/>
              </a:lnTo>
              <a:lnTo>
                <a:pt x="891" y="1600"/>
              </a:lnTo>
              <a:lnTo>
                <a:pt x="0" y="1274"/>
              </a:lnTo>
              <a:lnTo>
                <a:pt x="21" y="1201"/>
              </a:lnTo>
              <a:lnTo>
                <a:pt x="67" y="1080"/>
              </a:lnTo>
              <a:lnTo>
                <a:pt x="119" y="967"/>
              </a:lnTo>
              <a:lnTo>
                <a:pt x="177" y="862"/>
              </a:lnTo>
              <a:lnTo>
                <a:pt x="238" y="764"/>
              </a:lnTo>
              <a:lnTo>
                <a:pt x="302" y="672"/>
              </a:lnTo>
              <a:lnTo>
                <a:pt x="369" y="587"/>
              </a:lnTo>
              <a:lnTo>
                <a:pt x="438" y="508"/>
              </a:lnTo>
              <a:lnTo>
                <a:pt x="507" y="437"/>
              </a:lnTo>
              <a:lnTo>
                <a:pt x="578" y="370"/>
              </a:lnTo>
              <a:lnTo>
                <a:pt x="647" y="311"/>
              </a:lnTo>
              <a:lnTo>
                <a:pt x="716" y="257"/>
              </a:lnTo>
              <a:lnTo>
                <a:pt x="783" y="209"/>
              </a:lnTo>
              <a:lnTo>
                <a:pt x="848" y="167"/>
              </a:lnTo>
              <a:lnTo>
                <a:pt x="910" y="128"/>
              </a:lnTo>
              <a:lnTo>
                <a:pt x="965" y="96"/>
              </a:lnTo>
              <a:lnTo>
                <a:pt x="1019" y="69"/>
              </a:lnTo>
              <a:lnTo>
                <a:pt x="1065" y="44"/>
              </a:lnTo>
              <a:lnTo>
                <a:pt x="1107" y="27"/>
              </a:lnTo>
              <a:lnTo>
                <a:pt x="1142" y="11"/>
              </a:lnTo>
              <a:lnTo>
                <a:pt x="1169" y="0"/>
              </a:lnTo>
              <a:close/>
            </a:path>
          </a:pathLst>
        </a:custGeom>
        <a:solidFill>
          <a:srgbClr val="86ED00">
            <a:alpha val="30000"/>
          </a:srgb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clientData/>
  </xdr:twoCellAnchor>
  <xdr:twoCellAnchor>
    <xdr:from>
      <xdr:col>9</xdr:col>
      <xdr:colOff>500860</xdr:colOff>
      <xdr:row>20</xdr:row>
      <xdr:rowOff>176091</xdr:rowOff>
    </xdr:from>
    <xdr:to>
      <xdr:col>12</xdr:col>
      <xdr:colOff>5414</xdr:colOff>
      <xdr:row>31</xdr:row>
      <xdr:rowOff>53381</xdr:rowOff>
    </xdr:to>
    <xdr:sp macro="" textlink="">
      <xdr:nvSpPr>
        <xdr:cNvPr id="65" name="Freeform 8" title="Item 5">
          <a:extLst>
            <a:ext uri="{FF2B5EF4-FFF2-40B4-BE49-F238E27FC236}">
              <a16:creationId xmlns:a16="http://schemas.microsoft.com/office/drawing/2014/main" id="{00000000-0008-0000-0A00-000041000000}"/>
            </a:ext>
          </a:extLst>
        </xdr:cNvPr>
        <xdr:cNvSpPr>
          <a:spLocks/>
        </xdr:cNvSpPr>
      </xdr:nvSpPr>
      <xdr:spPr bwMode="auto">
        <a:xfrm flipH="1">
          <a:off x="7358860" y="2462091"/>
          <a:ext cx="1790554" cy="1972790"/>
        </a:xfrm>
        <a:custGeom>
          <a:avLst/>
          <a:gdLst>
            <a:gd name="T0" fmla="*/ 382 w 1547"/>
            <a:gd name="T1" fmla="*/ 0 h 1729"/>
            <a:gd name="T2" fmla="*/ 390 w 1547"/>
            <a:gd name="T3" fmla="*/ 2 h 1729"/>
            <a:gd name="T4" fmla="*/ 1264 w 1547"/>
            <a:gd name="T5" fmla="*/ 332 h 1729"/>
            <a:gd name="T6" fmla="*/ 1422 w 1547"/>
            <a:gd name="T7" fmla="*/ 390 h 1729"/>
            <a:gd name="T8" fmla="*/ 1420 w 1547"/>
            <a:gd name="T9" fmla="*/ 395 h 1729"/>
            <a:gd name="T10" fmla="*/ 1418 w 1547"/>
            <a:gd name="T11" fmla="*/ 411 h 1729"/>
            <a:gd name="T12" fmla="*/ 1414 w 1547"/>
            <a:gd name="T13" fmla="*/ 436 h 1729"/>
            <a:gd name="T14" fmla="*/ 1410 w 1547"/>
            <a:gd name="T15" fmla="*/ 468 h 1729"/>
            <a:gd name="T16" fmla="*/ 1406 w 1547"/>
            <a:gd name="T17" fmla="*/ 508 h 1729"/>
            <a:gd name="T18" fmla="*/ 1403 w 1547"/>
            <a:gd name="T19" fmla="*/ 556 h 1729"/>
            <a:gd name="T20" fmla="*/ 1399 w 1547"/>
            <a:gd name="T21" fmla="*/ 610 h 1729"/>
            <a:gd name="T22" fmla="*/ 1395 w 1547"/>
            <a:gd name="T23" fmla="*/ 670 h 1729"/>
            <a:gd name="T24" fmla="*/ 1395 w 1547"/>
            <a:gd name="T25" fmla="*/ 733 h 1729"/>
            <a:gd name="T26" fmla="*/ 1547 w 1547"/>
            <a:gd name="T27" fmla="*/ 823 h 1729"/>
            <a:gd name="T28" fmla="*/ 1401 w 1547"/>
            <a:gd name="T29" fmla="*/ 931 h 1729"/>
            <a:gd name="T30" fmla="*/ 1412 w 1547"/>
            <a:gd name="T31" fmla="*/ 1044 h 1729"/>
            <a:gd name="T32" fmla="*/ 1431 w 1547"/>
            <a:gd name="T33" fmla="*/ 1157 h 1729"/>
            <a:gd name="T34" fmla="*/ 1460 w 1547"/>
            <a:gd name="T35" fmla="*/ 1270 h 1729"/>
            <a:gd name="T36" fmla="*/ 1314 w 1547"/>
            <a:gd name="T37" fmla="*/ 1338 h 1729"/>
            <a:gd name="T38" fmla="*/ 451 w 1547"/>
            <a:gd name="T39" fmla="*/ 1729 h 1729"/>
            <a:gd name="T40" fmla="*/ 414 w 1547"/>
            <a:gd name="T41" fmla="*/ 1664 h 1729"/>
            <a:gd name="T42" fmla="*/ 0 w 1547"/>
            <a:gd name="T43" fmla="*/ 913 h 1729"/>
            <a:gd name="T44" fmla="*/ 382 w 1547"/>
            <a:gd name="T45" fmla="*/ 0 h 17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547" h="1729">
              <a:moveTo>
                <a:pt x="382" y="0"/>
              </a:moveTo>
              <a:lnTo>
                <a:pt x="390" y="2"/>
              </a:lnTo>
              <a:lnTo>
                <a:pt x="1264" y="332"/>
              </a:lnTo>
              <a:lnTo>
                <a:pt x="1422" y="390"/>
              </a:lnTo>
              <a:lnTo>
                <a:pt x="1420" y="395"/>
              </a:lnTo>
              <a:lnTo>
                <a:pt x="1418" y="411"/>
              </a:lnTo>
              <a:lnTo>
                <a:pt x="1414" y="436"/>
              </a:lnTo>
              <a:lnTo>
                <a:pt x="1410" y="468"/>
              </a:lnTo>
              <a:lnTo>
                <a:pt x="1406" y="508"/>
              </a:lnTo>
              <a:lnTo>
                <a:pt x="1403" y="556"/>
              </a:lnTo>
              <a:lnTo>
                <a:pt x="1399" y="610"/>
              </a:lnTo>
              <a:lnTo>
                <a:pt x="1395" y="670"/>
              </a:lnTo>
              <a:lnTo>
                <a:pt x="1395" y="733"/>
              </a:lnTo>
              <a:lnTo>
                <a:pt x="1547" y="823"/>
              </a:lnTo>
              <a:lnTo>
                <a:pt x="1401" y="931"/>
              </a:lnTo>
              <a:lnTo>
                <a:pt x="1412" y="1044"/>
              </a:lnTo>
              <a:lnTo>
                <a:pt x="1431" y="1157"/>
              </a:lnTo>
              <a:lnTo>
                <a:pt x="1460" y="1270"/>
              </a:lnTo>
              <a:lnTo>
                <a:pt x="1314" y="1338"/>
              </a:lnTo>
              <a:lnTo>
                <a:pt x="451" y="1729"/>
              </a:lnTo>
              <a:lnTo>
                <a:pt x="414" y="1664"/>
              </a:lnTo>
              <a:lnTo>
                <a:pt x="0" y="913"/>
              </a:lnTo>
              <a:lnTo>
                <a:pt x="382" y="0"/>
              </a:lnTo>
              <a:close/>
            </a:path>
          </a:pathLst>
        </a:custGeom>
        <a:solidFill>
          <a:srgbClr val="F9B421"/>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clientData/>
  </xdr:twoCellAnchor>
  <xdr:twoCellAnchor>
    <xdr:from>
      <xdr:col>10</xdr:col>
      <xdr:colOff>8544</xdr:colOff>
      <xdr:row>20</xdr:row>
      <xdr:rowOff>178373</xdr:rowOff>
    </xdr:from>
    <xdr:to>
      <xdr:col>11</xdr:col>
      <xdr:colOff>508149</xdr:colOff>
      <xdr:row>31</xdr:row>
      <xdr:rowOff>53381</xdr:rowOff>
    </xdr:to>
    <xdr:sp macro="" textlink="">
      <xdr:nvSpPr>
        <xdr:cNvPr id="66" name="Freeform 9" title="Item 5">
          <a:extLst>
            <a:ext uri="{FF2B5EF4-FFF2-40B4-BE49-F238E27FC236}">
              <a16:creationId xmlns:a16="http://schemas.microsoft.com/office/drawing/2014/main" id="{00000000-0008-0000-0A00-000042000000}"/>
            </a:ext>
          </a:extLst>
        </xdr:cNvPr>
        <xdr:cNvSpPr>
          <a:spLocks/>
        </xdr:cNvSpPr>
      </xdr:nvSpPr>
      <xdr:spPr bwMode="auto">
        <a:xfrm flipH="1">
          <a:off x="7628544" y="2464373"/>
          <a:ext cx="1261605" cy="1970508"/>
        </a:xfrm>
        <a:custGeom>
          <a:avLst/>
          <a:gdLst>
            <a:gd name="T0" fmla="*/ 166 w 1090"/>
            <a:gd name="T1" fmla="*/ 0 h 1727"/>
            <a:gd name="T2" fmla="*/ 1040 w 1090"/>
            <a:gd name="T3" fmla="*/ 330 h 1727"/>
            <a:gd name="T4" fmla="*/ 1031 w 1090"/>
            <a:gd name="T5" fmla="*/ 378 h 1727"/>
            <a:gd name="T6" fmla="*/ 1021 w 1090"/>
            <a:gd name="T7" fmla="*/ 437 h 1727"/>
            <a:gd name="T8" fmla="*/ 1014 w 1090"/>
            <a:gd name="T9" fmla="*/ 508 h 1727"/>
            <a:gd name="T10" fmla="*/ 1006 w 1090"/>
            <a:gd name="T11" fmla="*/ 589 h 1727"/>
            <a:gd name="T12" fmla="*/ 1002 w 1090"/>
            <a:gd name="T13" fmla="*/ 677 h 1727"/>
            <a:gd name="T14" fmla="*/ 1002 w 1090"/>
            <a:gd name="T15" fmla="*/ 773 h 1727"/>
            <a:gd name="T16" fmla="*/ 1006 w 1090"/>
            <a:gd name="T17" fmla="*/ 875 h 1727"/>
            <a:gd name="T18" fmla="*/ 1016 w 1090"/>
            <a:gd name="T19" fmla="*/ 984 h 1727"/>
            <a:gd name="T20" fmla="*/ 1033 w 1090"/>
            <a:gd name="T21" fmla="*/ 1098 h 1727"/>
            <a:gd name="T22" fmla="*/ 1058 w 1090"/>
            <a:gd name="T23" fmla="*/ 1215 h 1727"/>
            <a:gd name="T24" fmla="*/ 1090 w 1090"/>
            <a:gd name="T25" fmla="*/ 1336 h 1727"/>
            <a:gd name="T26" fmla="*/ 227 w 1090"/>
            <a:gd name="T27" fmla="*/ 1727 h 1727"/>
            <a:gd name="T28" fmla="*/ 190 w 1090"/>
            <a:gd name="T29" fmla="*/ 1662 h 1727"/>
            <a:gd name="T30" fmla="*/ 135 w 1090"/>
            <a:gd name="T31" fmla="*/ 1529 h 1727"/>
            <a:gd name="T32" fmla="*/ 89 w 1090"/>
            <a:gd name="T33" fmla="*/ 1399 h 1727"/>
            <a:gd name="T34" fmla="*/ 54 w 1090"/>
            <a:gd name="T35" fmla="*/ 1272 h 1727"/>
            <a:gd name="T36" fmla="*/ 29 w 1090"/>
            <a:gd name="T37" fmla="*/ 1147 h 1727"/>
            <a:gd name="T38" fmla="*/ 12 w 1090"/>
            <a:gd name="T39" fmla="*/ 1027 h 1727"/>
            <a:gd name="T40" fmla="*/ 2 w 1090"/>
            <a:gd name="T41" fmla="*/ 910 h 1727"/>
            <a:gd name="T42" fmla="*/ 0 w 1090"/>
            <a:gd name="T43" fmla="*/ 796 h 1727"/>
            <a:gd name="T44" fmla="*/ 2 w 1090"/>
            <a:gd name="T45" fmla="*/ 689 h 1727"/>
            <a:gd name="T46" fmla="*/ 12 w 1090"/>
            <a:gd name="T47" fmla="*/ 587 h 1727"/>
            <a:gd name="T48" fmla="*/ 24 w 1090"/>
            <a:gd name="T49" fmla="*/ 491 h 1727"/>
            <a:gd name="T50" fmla="*/ 41 w 1090"/>
            <a:gd name="T51" fmla="*/ 401 h 1727"/>
            <a:gd name="T52" fmla="*/ 58 w 1090"/>
            <a:gd name="T53" fmla="*/ 320 h 1727"/>
            <a:gd name="T54" fmla="*/ 77 w 1090"/>
            <a:gd name="T55" fmla="*/ 245 h 1727"/>
            <a:gd name="T56" fmla="*/ 98 w 1090"/>
            <a:gd name="T57" fmla="*/ 178 h 1727"/>
            <a:gd name="T58" fmla="*/ 118 w 1090"/>
            <a:gd name="T59" fmla="*/ 119 h 1727"/>
            <a:gd name="T60" fmla="*/ 135 w 1090"/>
            <a:gd name="T61" fmla="*/ 71 h 1727"/>
            <a:gd name="T62" fmla="*/ 152 w 1090"/>
            <a:gd name="T63" fmla="*/ 31 h 1727"/>
            <a:gd name="T64" fmla="*/ 166 w 1090"/>
            <a:gd name="T65" fmla="*/ 0 h 172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1090" h="1727">
              <a:moveTo>
                <a:pt x="166" y="0"/>
              </a:moveTo>
              <a:lnTo>
                <a:pt x="1040" y="330"/>
              </a:lnTo>
              <a:lnTo>
                <a:pt x="1031" y="378"/>
              </a:lnTo>
              <a:lnTo>
                <a:pt x="1021" y="437"/>
              </a:lnTo>
              <a:lnTo>
                <a:pt x="1014" y="508"/>
              </a:lnTo>
              <a:lnTo>
                <a:pt x="1006" y="589"/>
              </a:lnTo>
              <a:lnTo>
                <a:pt x="1002" y="677"/>
              </a:lnTo>
              <a:lnTo>
                <a:pt x="1002" y="773"/>
              </a:lnTo>
              <a:lnTo>
                <a:pt x="1006" y="875"/>
              </a:lnTo>
              <a:lnTo>
                <a:pt x="1016" y="984"/>
              </a:lnTo>
              <a:lnTo>
                <a:pt x="1033" y="1098"/>
              </a:lnTo>
              <a:lnTo>
                <a:pt x="1058" y="1215"/>
              </a:lnTo>
              <a:lnTo>
                <a:pt x="1090" y="1336"/>
              </a:lnTo>
              <a:lnTo>
                <a:pt x="227" y="1727"/>
              </a:lnTo>
              <a:lnTo>
                <a:pt x="190" y="1662"/>
              </a:lnTo>
              <a:lnTo>
                <a:pt x="135" y="1529"/>
              </a:lnTo>
              <a:lnTo>
                <a:pt x="89" y="1399"/>
              </a:lnTo>
              <a:lnTo>
                <a:pt x="54" y="1272"/>
              </a:lnTo>
              <a:lnTo>
                <a:pt x="29" y="1147"/>
              </a:lnTo>
              <a:lnTo>
                <a:pt x="12" y="1027"/>
              </a:lnTo>
              <a:lnTo>
                <a:pt x="2" y="910"/>
              </a:lnTo>
              <a:lnTo>
                <a:pt x="0" y="796"/>
              </a:lnTo>
              <a:lnTo>
                <a:pt x="2" y="689"/>
              </a:lnTo>
              <a:lnTo>
                <a:pt x="12" y="587"/>
              </a:lnTo>
              <a:lnTo>
                <a:pt x="24" y="491"/>
              </a:lnTo>
              <a:lnTo>
                <a:pt x="41" y="401"/>
              </a:lnTo>
              <a:lnTo>
                <a:pt x="58" y="320"/>
              </a:lnTo>
              <a:lnTo>
                <a:pt x="77" y="245"/>
              </a:lnTo>
              <a:lnTo>
                <a:pt x="98" y="178"/>
              </a:lnTo>
              <a:lnTo>
                <a:pt x="118" y="119"/>
              </a:lnTo>
              <a:lnTo>
                <a:pt x="135" y="71"/>
              </a:lnTo>
              <a:lnTo>
                <a:pt x="152" y="31"/>
              </a:lnTo>
              <a:lnTo>
                <a:pt x="166" y="0"/>
              </a:lnTo>
              <a:close/>
            </a:path>
          </a:pathLst>
        </a:custGeom>
        <a:solidFill>
          <a:srgbClr val="FFC840">
            <a:alpha val="50196"/>
          </a:srgb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clientData/>
  </xdr:twoCellAnchor>
  <xdr:twoCellAnchor>
    <xdr:from>
      <xdr:col>2</xdr:col>
      <xdr:colOff>753716</xdr:colOff>
      <xdr:row>13</xdr:row>
      <xdr:rowOff>0</xdr:rowOff>
    </xdr:from>
    <xdr:to>
      <xdr:col>5</xdr:col>
      <xdr:colOff>355494</xdr:colOff>
      <xdr:row>22</xdr:row>
      <xdr:rowOff>143097</xdr:rowOff>
    </xdr:to>
    <xdr:sp macro="" textlink="">
      <xdr:nvSpPr>
        <xdr:cNvPr id="69" name="Freeform 12" title="Item 1">
          <a:extLst>
            <a:ext uri="{FF2B5EF4-FFF2-40B4-BE49-F238E27FC236}">
              <a16:creationId xmlns:a16="http://schemas.microsoft.com/office/drawing/2014/main" id="{00000000-0008-0000-0A00-000045000000}"/>
            </a:ext>
          </a:extLst>
        </xdr:cNvPr>
        <xdr:cNvSpPr>
          <a:spLocks/>
        </xdr:cNvSpPr>
      </xdr:nvSpPr>
      <xdr:spPr bwMode="auto">
        <a:xfrm flipH="1">
          <a:off x="2277716" y="913754"/>
          <a:ext cx="1887778" cy="1896343"/>
        </a:xfrm>
        <a:custGeom>
          <a:avLst/>
          <a:gdLst>
            <a:gd name="T0" fmla="*/ 466 w 1631"/>
            <a:gd name="T1" fmla="*/ 0 h 1662"/>
            <a:gd name="T2" fmla="*/ 1377 w 1631"/>
            <a:gd name="T3" fmla="*/ 382 h 1662"/>
            <a:gd name="T4" fmla="*/ 1610 w 1631"/>
            <a:gd name="T5" fmla="*/ 1207 h 1662"/>
            <a:gd name="T6" fmla="*/ 1631 w 1631"/>
            <a:gd name="T7" fmla="*/ 1280 h 1662"/>
            <a:gd name="T8" fmla="*/ 740 w 1631"/>
            <a:gd name="T9" fmla="*/ 1606 h 1662"/>
            <a:gd name="T10" fmla="*/ 589 w 1631"/>
            <a:gd name="T11" fmla="*/ 1662 h 1662"/>
            <a:gd name="T12" fmla="*/ 529 w 1631"/>
            <a:gd name="T13" fmla="*/ 1562 h 1662"/>
            <a:gd name="T14" fmla="*/ 464 w 1631"/>
            <a:gd name="T15" fmla="*/ 1466 h 1662"/>
            <a:gd name="T16" fmla="*/ 393 w 1631"/>
            <a:gd name="T17" fmla="*/ 1378 h 1662"/>
            <a:gd name="T18" fmla="*/ 215 w 1631"/>
            <a:gd name="T19" fmla="*/ 1405 h 1662"/>
            <a:gd name="T20" fmla="*/ 259 w 1631"/>
            <a:gd name="T21" fmla="*/ 1234 h 1662"/>
            <a:gd name="T22" fmla="*/ 213 w 1631"/>
            <a:gd name="T23" fmla="*/ 1188 h 1662"/>
            <a:gd name="T24" fmla="*/ 171 w 1631"/>
            <a:gd name="T25" fmla="*/ 1148 h 1662"/>
            <a:gd name="T26" fmla="*/ 130 w 1631"/>
            <a:gd name="T27" fmla="*/ 1113 h 1662"/>
            <a:gd name="T28" fmla="*/ 94 w 1631"/>
            <a:gd name="T29" fmla="*/ 1082 h 1662"/>
            <a:gd name="T30" fmla="*/ 61 w 1631"/>
            <a:gd name="T31" fmla="*/ 1056 h 1662"/>
            <a:gd name="T32" fmla="*/ 36 w 1631"/>
            <a:gd name="T33" fmla="*/ 1035 h 1662"/>
            <a:gd name="T34" fmla="*/ 15 w 1631"/>
            <a:gd name="T35" fmla="*/ 1021 h 1662"/>
            <a:gd name="T36" fmla="*/ 4 w 1631"/>
            <a:gd name="T37" fmla="*/ 1011 h 1662"/>
            <a:gd name="T38" fmla="*/ 0 w 1631"/>
            <a:gd name="T39" fmla="*/ 1008 h 1662"/>
            <a:gd name="T40" fmla="*/ 69 w 1631"/>
            <a:gd name="T41" fmla="*/ 856 h 1662"/>
            <a:gd name="T42" fmla="*/ 462 w 1631"/>
            <a:gd name="T43" fmla="*/ 6 h 1662"/>
            <a:gd name="T44" fmla="*/ 466 w 1631"/>
            <a:gd name="T45" fmla="*/ 0 h 166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631" h="1662">
              <a:moveTo>
                <a:pt x="466" y="0"/>
              </a:moveTo>
              <a:lnTo>
                <a:pt x="1377" y="382"/>
              </a:lnTo>
              <a:lnTo>
                <a:pt x="1610" y="1207"/>
              </a:lnTo>
              <a:lnTo>
                <a:pt x="1631" y="1280"/>
              </a:lnTo>
              <a:lnTo>
                <a:pt x="740" y="1606"/>
              </a:lnTo>
              <a:lnTo>
                <a:pt x="589" y="1662"/>
              </a:lnTo>
              <a:lnTo>
                <a:pt x="529" y="1562"/>
              </a:lnTo>
              <a:lnTo>
                <a:pt x="464" y="1466"/>
              </a:lnTo>
              <a:lnTo>
                <a:pt x="393" y="1378"/>
              </a:lnTo>
              <a:lnTo>
                <a:pt x="215" y="1405"/>
              </a:lnTo>
              <a:lnTo>
                <a:pt x="259" y="1234"/>
              </a:lnTo>
              <a:lnTo>
                <a:pt x="213" y="1188"/>
              </a:lnTo>
              <a:lnTo>
                <a:pt x="171" y="1148"/>
              </a:lnTo>
              <a:lnTo>
                <a:pt x="130" y="1113"/>
              </a:lnTo>
              <a:lnTo>
                <a:pt x="94" y="1082"/>
              </a:lnTo>
              <a:lnTo>
                <a:pt x="61" y="1056"/>
              </a:lnTo>
              <a:lnTo>
                <a:pt x="36" y="1035"/>
              </a:lnTo>
              <a:lnTo>
                <a:pt x="15" y="1021"/>
              </a:lnTo>
              <a:lnTo>
                <a:pt x="4" y="1011"/>
              </a:lnTo>
              <a:lnTo>
                <a:pt x="0" y="1008"/>
              </a:lnTo>
              <a:lnTo>
                <a:pt x="69" y="856"/>
              </a:lnTo>
              <a:lnTo>
                <a:pt x="462" y="6"/>
              </a:lnTo>
              <a:lnTo>
                <a:pt x="466" y="0"/>
              </a:lnTo>
              <a:close/>
            </a:path>
          </a:pathLst>
        </a:custGeom>
        <a:solidFill>
          <a:srgbClr val="0D97CF"/>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clientData/>
  </xdr:twoCellAnchor>
  <xdr:twoCellAnchor>
    <xdr:from>
      <xdr:col>2</xdr:col>
      <xdr:colOff>753715</xdr:colOff>
      <xdr:row>13</xdr:row>
      <xdr:rowOff>0</xdr:rowOff>
    </xdr:from>
    <xdr:to>
      <xdr:col>5</xdr:col>
      <xdr:colOff>275630</xdr:colOff>
      <xdr:row>22</xdr:row>
      <xdr:rowOff>79200</xdr:rowOff>
    </xdr:to>
    <xdr:sp macro="" textlink="">
      <xdr:nvSpPr>
        <xdr:cNvPr id="70" name="Freeform 13" title="Item 1">
          <a:extLst>
            <a:ext uri="{FF2B5EF4-FFF2-40B4-BE49-F238E27FC236}">
              <a16:creationId xmlns:a16="http://schemas.microsoft.com/office/drawing/2014/main" id="{00000000-0008-0000-0A00-000046000000}"/>
            </a:ext>
          </a:extLst>
        </xdr:cNvPr>
        <xdr:cNvSpPr>
          <a:spLocks/>
        </xdr:cNvSpPr>
      </xdr:nvSpPr>
      <xdr:spPr bwMode="auto">
        <a:xfrm flipH="1">
          <a:off x="2277715" y="920600"/>
          <a:ext cx="1807915" cy="1825600"/>
        </a:xfrm>
        <a:custGeom>
          <a:avLst/>
          <a:gdLst>
            <a:gd name="T0" fmla="*/ 393 w 1562"/>
            <a:gd name="T1" fmla="*/ 0 h 1600"/>
            <a:gd name="T2" fmla="*/ 420 w 1562"/>
            <a:gd name="T3" fmla="*/ 11 h 1600"/>
            <a:gd name="T4" fmla="*/ 455 w 1562"/>
            <a:gd name="T5" fmla="*/ 27 h 1600"/>
            <a:gd name="T6" fmla="*/ 495 w 1562"/>
            <a:gd name="T7" fmla="*/ 44 h 1600"/>
            <a:gd name="T8" fmla="*/ 543 w 1562"/>
            <a:gd name="T9" fmla="*/ 69 h 1600"/>
            <a:gd name="T10" fmla="*/ 595 w 1562"/>
            <a:gd name="T11" fmla="*/ 96 h 1600"/>
            <a:gd name="T12" fmla="*/ 652 w 1562"/>
            <a:gd name="T13" fmla="*/ 128 h 1600"/>
            <a:gd name="T14" fmla="*/ 714 w 1562"/>
            <a:gd name="T15" fmla="*/ 167 h 1600"/>
            <a:gd name="T16" fmla="*/ 779 w 1562"/>
            <a:gd name="T17" fmla="*/ 209 h 1600"/>
            <a:gd name="T18" fmla="*/ 846 w 1562"/>
            <a:gd name="T19" fmla="*/ 257 h 1600"/>
            <a:gd name="T20" fmla="*/ 915 w 1562"/>
            <a:gd name="T21" fmla="*/ 311 h 1600"/>
            <a:gd name="T22" fmla="*/ 984 w 1562"/>
            <a:gd name="T23" fmla="*/ 370 h 1600"/>
            <a:gd name="T24" fmla="*/ 1053 w 1562"/>
            <a:gd name="T25" fmla="*/ 437 h 1600"/>
            <a:gd name="T26" fmla="*/ 1124 w 1562"/>
            <a:gd name="T27" fmla="*/ 508 h 1600"/>
            <a:gd name="T28" fmla="*/ 1193 w 1562"/>
            <a:gd name="T29" fmla="*/ 587 h 1600"/>
            <a:gd name="T30" fmla="*/ 1259 w 1562"/>
            <a:gd name="T31" fmla="*/ 672 h 1600"/>
            <a:gd name="T32" fmla="*/ 1324 w 1562"/>
            <a:gd name="T33" fmla="*/ 764 h 1600"/>
            <a:gd name="T34" fmla="*/ 1385 w 1562"/>
            <a:gd name="T35" fmla="*/ 862 h 1600"/>
            <a:gd name="T36" fmla="*/ 1441 w 1562"/>
            <a:gd name="T37" fmla="*/ 967 h 1600"/>
            <a:gd name="T38" fmla="*/ 1493 w 1562"/>
            <a:gd name="T39" fmla="*/ 1080 h 1600"/>
            <a:gd name="T40" fmla="*/ 1541 w 1562"/>
            <a:gd name="T41" fmla="*/ 1201 h 1600"/>
            <a:gd name="T42" fmla="*/ 1562 w 1562"/>
            <a:gd name="T43" fmla="*/ 1274 h 1600"/>
            <a:gd name="T44" fmla="*/ 671 w 1562"/>
            <a:gd name="T45" fmla="*/ 1600 h 1600"/>
            <a:gd name="T46" fmla="*/ 616 w 1562"/>
            <a:gd name="T47" fmla="*/ 1501 h 1600"/>
            <a:gd name="T48" fmla="*/ 556 w 1562"/>
            <a:gd name="T49" fmla="*/ 1407 h 1600"/>
            <a:gd name="T50" fmla="*/ 495 w 1562"/>
            <a:gd name="T51" fmla="*/ 1320 h 1600"/>
            <a:gd name="T52" fmla="*/ 432 w 1562"/>
            <a:gd name="T53" fmla="*/ 1242 h 1600"/>
            <a:gd name="T54" fmla="*/ 368 w 1562"/>
            <a:gd name="T55" fmla="*/ 1169 h 1600"/>
            <a:gd name="T56" fmla="*/ 305 w 1562"/>
            <a:gd name="T57" fmla="*/ 1103 h 1600"/>
            <a:gd name="T58" fmla="*/ 244 w 1562"/>
            <a:gd name="T59" fmla="*/ 1044 h 1600"/>
            <a:gd name="T60" fmla="*/ 186 w 1562"/>
            <a:gd name="T61" fmla="*/ 992 h 1600"/>
            <a:gd name="T62" fmla="*/ 130 w 1562"/>
            <a:gd name="T63" fmla="*/ 946 h 1600"/>
            <a:gd name="T64" fmla="*/ 80 w 1562"/>
            <a:gd name="T65" fmla="*/ 908 h 1600"/>
            <a:gd name="T66" fmla="*/ 38 w 1562"/>
            <a:gd name="T67" fmla="*/ 875 h 1600"/>
            <a:gd name="T68" fmla="*/ 0 w 1562"/>
            <a:gd name="T69" fmla="*/ 850 h 1600"/>
            <a:gd name="T70" fmla="*/ 393 w 1562"/>
            <a:gd name="T71" fmla="*/ 0 h 160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1562" h="1600">
              <a:moveTo>
                <a:pt x="393" y="0"/>
              </a:moveTo>
              <a:lnTo>
                <a:pt x="420" y="11"/>
              </a:lnTo>
              <a:lnTo>
                <a:pt x="455" y="27"/>
              </a:lnTo>
              <a:lnTo>
                <a:pt x="495" y="44"/>
              </a:lnTo>
              <a:lnTo>
                <a:pt x="543" y="69"/>
              </a:lnTo>
              <a:lnTo>
                <a:pt x="595" y="96"/>
              </a:lnTo>
              <a:lnTo>
                <a:pt x="652" y="128"/>
              </a:lnTo>
              <a:lnTo>
                <a:pt x="714" y="167"/>
              </a:lnTo>
              <a:lnTo>
                <a:pt x="779" y="209"/>
              </a:lnTo>
              <a:lnTo>
                <a:pt x="846" y="257"/>
              </a:lnTo>
              <a:lnTo>
                <a:pt x="915" y="311"/>
              </a:lnTo>
              <a:lnTo>
                <a:pt x="984" y="370"/>
              </a:lnTo>
              <a:lnTo>
                <a:pt x="1053" y="437"/>
              </a:lnTo>
              <a:lnTo>
                <a:pt x="1124" y="508"/>
              </a:lnTo>
              <a:lnTo>
                <a:pt x="1193" y="587"/>
              </a:lnTo>
              <a:lnTo>
                <a:pt x="1259" y="672"/>
              </a:lnTo>
              <a:lnTo>
                <a:pt x="1324" y="764"/>
              </a:lnTo>
              <a:lnTo>
                <a:pt x="1385" y="862"/>
              </a:lnTo>
              <a:lnTo>
                <a:pt x="1441" y="967"/>
              </a:lnTo>
              <a:lnTo>
                <a:pt x="1493" y="1080"/>
              </a:lnTo>
              <a:lnTo>
                <a:pt x="1541" y="1201"/>
              </a:lnTo>
              <a:lnTo>
                <a:pt x="1562" y="1274"/>
              </a:lnTo>
              <a:lnTo>
                <a:pt x="671" y="1600"/>
              </a:lnTo>
              <a:lnTo>
                <a:pt x="616" y="1501"/>
              </a:lnTo>
              <a:lnTo>
                <a:pt x="556" y="1407"/>
              </a:lnTo>
              <a:lnTo>
                <a:pt x="495" y="1320"/>
              </a:lnTo>
              <a:lnTo>
                <a:pt x="432" y="1242"/>
              </a:lnTo>
              <a:lnTo>
                <a:pt x="368" y="1169"/>
              </a:lnTo>
              <a:lnTo>
                <a:pt x="305" y="1103"/>
              </a:lnTo>
              <a:lnTo>
                <a:pt x="244" y="1044"/>
              </a:lnTo>
              <a:lnTo>
                <a:pt x="186" y="992"/>
              </a:lnTo>
              <a:lnTo>
                <a:pt x="130" y="946"/>
              </a:lnTo>
              <a:lnTo>
                <a:pt x="80" y="908"/>
              </a:lnTo>
              <a:lnTo>
                <a:pt x="38" y="875"/>
              </a:lnTo>
              <a:lnTo>
                <a:pt x="0" y="850"/>
              </a:lnTo>
              <a:lnTo>
                <a:pt x="393" y="0"/>
              </a:lnTo>
              <a:close/>
            </a:path>
          </a:pathLst>
        </a:custGeom>
        <a:solidFill>
          <a:srgbClr val="5BC8F5">
            <a:alpha val="49804"/>
          </a:srgb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clientData/>
  </xdr:twoCellAnchor>
  <xdr:twoCellAnchor>
    <xdr:from>
      <xdr:col>2</xdr:col>
      <xdr:colOff>296528</xdr:colOff>
      <xdr:row>20</xdr:row>
      <xdr:rowOff>176091</xdr:rowOff>
    </xdr:from>
    <xdr:to>
      <xdr:col>4</xdr:col>
      <xdr:colOff>563082</xdr:colOff>
      <xdr:row>31</xdr:row>
      <xdr:rowOff>53381</xdr:rowOff>
    </xdr:to>
    <xdr:sp macro="" textlink="">
      <xdr:nvSpPr>
        <xdr:cNvPr id="71" name="Freeform 14" title="Item 2">
          <a:extLst>
            <a:ext uri="{FF2B5EF4-FFF2-40B4-BE49-F238E27FC236}">
              <a16:creationId xmlns:a16="http://schemas.microsoft.com/office/drawing/2014/main" id="{00000000-0008-0000-0A00-000047000000}"/>
            </a:ext>
          </a:extLst>
        </xdr:cNvPr>
        <xdr:cNvSpPr>
          <a:spLocks/>
        </xdr:cNvSpPr>
      </xdr:nvSpPr>
      <xdr:spPr bwMode="auto">
        <a:xfrm flipH="1">
          <a:off x="1820528" y="2462091"/>
          <a:ext cx="1790554" cy="1972790"/>
        </a:xfrm>
        <a:custGeom>
          <a:avLst/>
          <a:gdLst>
            <a:gd name="T0" fmla="*/ 1163 w 1547"/>
            <a:gd name="T1" fmla="*/ 0 h 1729"/>
            <a:gd name="T2" fmla="*/ 1547 w 1547"/>
            <a:gd name="T3" fmla="*/ 913 h 1729"/>
            <a:gd name="T4" fmla="*/ 1133 w 1547"/>
            <a:gd name="T5" fmla="*/ 1664 h 1729"/>
            <a:gd name="T6" fmla="*/ 1094 w 1547"/>
            <a:gd name="T7" fmla="*/ 1729 h 1729"/>
            <a:gd name="T8" fmla="*/ 233 w 1547"/>
            <a:gd name="T9" fmla="*/ 1338 h 1729"/>
            <a:gd name="T10" fmla="*/ 85 w 1547"/>
            <a:gd name="T11" fmla="*/ 1270 h 1729"/>
            <a:gd name="T12" fmla="*/ 114 w 1547"/>
            <a:gd name="T13" fmla="*/ 1157 h 1729"/>
            <a:gd name="T14" fmla="*/ 135 w 1547"/>
            <a:gd name="T15" fmla="*/ 1044 h 1729"/>
            <a:gd name="T16" fmla="*/ 146 w 1547"/>
            <a:gd name="T17" fmla="*/ 931 h 1729"/>
            <a:gd name="T18" fmla="*/ 0 w 1547"/>
            <a:gd name="T19" fmla="*/ 823 h 1729"/>
            <a:gd name="T20" fmla="*/ 152 w 1547"/>
            <a:gd name="T21" fmla="*/ 733 h 1729"/>
            <a:gd name="T22" fmla="*/ 150 w 1547"/>
            <a:gd name="T23" fmla="*/ 670 h 1729"/>
            <a:gd name="T24" fmla="*/ 148 w 1547"/>
            <a:gd name="T25" fmla="*/ 610 h 1729"/>
            <a:gd name="T26" fmla="*/ 144 w 1547"/>
            <a:gd name="T27" fmla="*/ 556 h 1729"/>
            <a:gd name="T28" fmla="*/ 141 w 1547"/>
            <a:gd name="T29" fmla="*/ 508 h 1729"/>
            <a:gd name="T30" fmla="*/ 135 w 1547"/>
            <a:gd name="T31" fmla="*/ 468 h 1729"/>
            <a:gd name="T32" fmla="*/ 131 w 1547"/>
            <a:gd name="T33" fmla="*/ 436 h 1729"/>
            <a:gd name="T34" fmla="*/ 129 w 1547"/>
            <a:gd name="T35" fmla="*/ 411 h 1729"/>
            <a:gd name="T36" fmla="*/ 125 w 1547"/>
            <a:gd name="T37" fmla="*/ 395 h 1729"/>
            <a:gd name="T38" fmla="*/ 125 w 1547"/>
            <a:gd name="T39" fmla="*/ 390 h 1729"/>
            <a:gd name="T40" fmla="*/ 283 w 1547"/>
            <a:gd name="T41" fmla="*/ 332 h 1729"/>
            <a:gd name="T42" fmla="*/ 1157 w 1547"/>
            <a:gd name="T43" fmla="*/ 2 h 1729"/>
            <a:gd name="T44" fmla="*/ 1163 w 1547"/>
            <a:gd name="T45" fmla="*/ 0 h 17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547" h="1729">
              <a:moveTo>
                <a:pt x="1163" y="0"/>
              </a:moveTo>
              <a:lnTo>
                <a:pt x="1547" y="913"/>
              </a:lnTo>
              <a:lnTo>
                <a:pt x="1133" y="1664"/>
              </a:lnTo>
              <a:lnTo>
                <a:pt x="1094" y="1729"/>
              </a:lnTo>
              <a:lnTo>
                <a:pt x="233" y="1338"/>
              </a:lnTo>
              <a:lnTo>
                <a:pt x="85" y="1270"/>
              </a:lnTo>
              <a:lnTo>
                <a:pt x="114" y="1157"/>
              </a:lnTo>
              <a:lnTo>
                <a:pt x="135" y="1044"/>
              </a:lnTo>
              <a:lnTo>
                <a:pt x="146" y="931"/>
              </a:lnTo>
              <a:lnTo>
                <a:pt x="0" y="823"/>
              </a:lnTo>
              <a:lnTo>
                <a:pt x="152" y="733"/>
              </a:lnTo>
              <a:lnTo>
                <a:pt x="150" y="670"/>
              </a:lnTo>
              <a:lnTo>
                <a:pt x="148" y="610"/>
              </a:lnTo>
              <a:lnTo>
                <a:pt x="144" y="556"/>
              </a:lnTo>
              <a:lnTo>
                <a:pt x="141" y="508"/>
              </a:lnTo>
              <a:lnTo>
                <a:pt x="135" y="468"/>
              </a:lnTo>
              <a:lnTo>
                <a:pt x="131" y="436"/>
              </a:lnTo>
              <a:lnTo>
                <a:pt x="129" y="411"/>
              </a:lnTo>
              <a:lnTo>
                <a:pt x="125" y="395"/>
              </a:lnTo>
              <a:lnTo>
                <a:pt x="125" y="390"/>
              </a:lnTo>
              <a:lnTo>
                <a:pt x="283" y="332"/>
              </a:lnTo>
              <a:lnTo>
                <a:pt x="1157" y="2"/>
              </a:lnTo>
              <a:lnTo>
                <a:pt x="1163" y="0"/>
              </a:lnTo>
              <a:close/>
            </a:path>
          </a:pathLst>
        </a:custGeom>
        <a:solidFill>
          <a:srgbClr val="0C4264"/>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clientData/>
  </xdr:twoCellAnchor>
  <xdr:twoCellAnchor>
    <xdr:from>
      <xdr:col>2</xdr:col>
      <xdr:colOff>555794</xdr:colOff>
      <xdr:row>20</xdr:row>
      <xdr:rowOff>178373</xdr:rowOff>
    </xdr:from>
    <xdr:to>
      <xdr:col>4</xdr:col>
      <xdr:colOff>293399</xdr:colOff>
      <xdr:row>31</xdr:row>
      <xdr:rowOff>53381</xdr:rowOff>
    </xdr:to>
    <xdr:sp macro="" textlink="">
      <xdr:nvSpPr>
        <xdr:cNvPr id="72" name="Freeform 15" title="Item 2">
          <a:extLst>
            <a:ext uri="{FF2B5EF4-FFF2-40B4-BE49-F238E27FC236}">
              <a16:creationId xmlns:a16="http://schemas.microsoft.com/office/drawing/2014/main" id="{00000000-0008-0000-0A00-000048000000}"/>
            </a:ext>
          </a:extLst>
        </xdr:cNvPr>
        <xdr:cNvSpPr>
          <a:spLocks/>
        </xdr:cNvSpPr>
      </xdr:nvSpPr>
      <xdr:spPr bwMode="auto">
        <a:xfrm flipH="1">
          <a:off x="2079794" y="2464373"/>
          <a:ext cx="1261605" cy="1970508"/>
        </a:xfrm>
        <a:custGeom>
          <a:avLst/>
          <a:gdLst>
            <a:gd name="T0" fmla="*/ 924 w 1090"/>
            <a:gd name="T1" fmla="*/ 0 h 1727"/>
            <a:gd name="T2" fmla="*/ 938 w 1090"/>
            <a:gd name="T3" fmla="*/ 31 h 1727"/>
            <a:gd name="T4" fmla="*/ 953 w 1090"/>
            <a:gd name="T5" fmla="*/ 71 h 1727"/>
            <a:gd name="T6" fmla="*/ 972 w 1090"/>
            <a:gd name="T7" fmla="*/ 119 h 1727"/>
            <a:gd name="T8" fmla="*/ 992 w 1090"/>
            <a:gd name="T9" fmla="*/ 178 h 1727"/>
            <a:gd name="T10" fmla="*/ 1011 w 1090"/>
            <a:gd name="T11" fmla="*/ 245 h 1727"/>
            <a:gd name="T12" fmla="*/ 1032 w 1090"/>
            <a:gd name="T13" fmla="*/ 320 h 1727"/>
            <a:gd name="T14" fmla="*/ 1049 w 1090"/>
            <a:gd name="T15" fmla="*/ 401 h 1727"/>
            <a:gd name="T16" fmla="*/ 1065 w 1090"/>
            <a:gd name="T17" fmla="*/ 491 h 1727"/>
            <a:gd name="T18" fmla="*/ 1078 w 1090"/>
            <a:gd name="T19" fmla="*/ 587 h 1727"/>
            <a:gd name="T20" fmla="*/ 1086 w 1090"/>
            <a:gd name="T21" fmla="*/ 689 h 1727"/>
            <a:gd name="T22" fmla="*/ 1090 w 1090"/>
            <a:gd name="T23" fmla="*/ 796 h 1727"/>
            <a:gd name="T24" fmla="*/ 1088 w 1090"/>
            <a:gd name="T25" fmla="*/ 910 h 1727"/>
            <a:gd name="T26" fmla="*/ 1078 w 1090"/>
            <a:gd name="T27" fmla="*/ 1027 h 1727"/>
            <a:gd name="T28" fmla="*/ 1061 w 1090"/>
            <a:gd name="T29" fmla="*/ 1147 h 1727"/>
            <a:gd name="T30" fmla="*/ 1036 w 1090"/>
            <a:gd name="T31" fmla="*/ 1272 h 1727"/>
            <a:gd name="T32" fmla="*/ 1001 w 1090"/>
            <a:gd name="T33" fmla="*/ 1399 h 1727"/>
            <a:gd name="T34" fmla="*/ 955 w 1090"/>
            <a:gd name="T35" fmla="*/ 1529 h 1727"/>
            <a:gd name="T36" fmla="*/ 900 w 1090"/>
            <a:gd name="T37" fmla="*/ 1662 h 1727"/>
            <a:gd name="T38" fmla="*/ 861 w 1090"/>
            <a:gd name="T39" fmla="*/ 1727 h 1727"/>
            <a:gd name="T40" fmla="*/ 0 w 1090"/>
            <a:gd name="T41" fmla="*/ 1336 h 1727"/>
            <a:gd name="T42" fmla="*/ 32 w 1090"/>
            <a:gd name="T43" fmla="*/ 1215 h 1727"/>
            <a:gd name="T44" fmla="*/ 57 w 1090"/>
            <a:gd name="T45" fmla="*/ 1098 h 1727"/>
            <a:gd name="T46" fmla="*/ 74 w 1090"/>
            <a:gd name="T47" fmla="*/ 984 h 1727"/>
            <a:gd name="T48" fmla="*/ 84 w 1090"/>
            <a:gd name="T49" fmla="*/ 875 h 1727"/>
            <a:gd name="T50" fmla="*/ 88 w 1090"/>
            <a:gd name="T51" fmla="*/ 773 h 1727"/>
            <a:gd name="T52" fmla="*/ 88 w 1090"/>
            <a:gd name="T53" fmla="*/ 677 h 1727"/>
            <a:gd name="T54" fmla="*/ 84 w 1090"/>
            <a:gd name="T55" fmla="*/ 589 h 1727"/>
            <a:gd name="T56" fmla="*/ 76 w 1090"/>
            <a:gd name="T57" fmla="*/ 508 h 1727"/>
            <a:gd name="T58" fmla="*/ 67 w 1090"/>
            <a:gd name="T59" fmla="*/ 437 h 1727"/>
            <a:gd name="T60" fmla="*/ 57 w 1090"/>
            <a:gd name="T61" fmla="*/ 378 h 1727"/>
            <a:gd name="T62" fmla="*/ 50 w 1090"/>
            <a:gd name="T63" fmla="*/ 330 h 1727"/>
            <a:gd name="T64" fmla="*/ 924 w 1090"/>
            <a:gd name="T65" fmla="*/ 0 h 172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1090" h="1727">
              <a:moveTo>
                <a:pt x="924" y="0"/>
              </a:moveTo>
              <a:lnTo>
                <a:pt x="938" y="31"/>
              </a:lnTo>
              <a:lnTo>
                <a:pt x="953" y="71"/>
              </a:lnTo>
              <a:lnTo>
                <a:pt x="972" y="119"/>
              </a:lnTo>
              <a:lnTo>
                <a:pt x="992" y="178"/>
              </a:lnTo>
              <a:lnTo>
                <a:pt x="1011" y="245"/>
              </a:lnTo>
              <a:lnTo>
                <a:pt x="1032" y="320"/>
              </a:lnTo>
              <a:lnTo>
                <a:pt x="1049" y="401"/>
              </a:lnTo>
              <a:lnTo>
                <a:pt x="1065" y="491"/>
              </a:lnTo>
              <a:lnTo>
                <a:pt x="1078" y="587"/>
              </a:lnTo>
              <a:lnTo>
                <a:pt x="1086" y="689"/>
              </a:lnTo>
              <a:lnTo>
                <a:pt x="1090" y="796"/>
              </a:lnTo>
              <a:lnTo>
                <a:pt x="1088" y="910"/>
              </a:lnTo>
              <a:lnTo>
                <a:pt x="1078" y="1027"/>
              </a:lnTo>
              <a:lnTo>
                <a:pt x="1061" y="1147"/>
              </a:lnTo>
              <a:lnTo>
                <a:pt x="1036" y="1272"/>
              </a:lnTo>
              <a:lnTo>
                <a:pt x="1001" y="1399"/>
              </a:lnTo>
              <a:lnTo>
                <a:pt x="955" y="1529"/>
              </a:lnTo>
              <a:lnTo>
                <a:pt x="900" y="1662"/>
              </a:lnTo>
              <a:lnTo>
                <a:pt x="861" y="1727"/>
              </a:lnTo>
              <a:lnTo>
                <a:pt x="0" y="1336"/>
              </a:lnTo>
              <a:lnTo>
                <a:pt x="32" y="1215"/>
              </a:lnTo>
              <a:lnTo>
                <a:pt x="57" y="1098"/>
              </a:lnTo>
              <a:lnTo>
                <a:pt x="74" y="984"/>
              </a:lnTo>
              <a:lnTo>
                <a:pt x="84" y="875"/>
              </a:lnTo>
              <a:lnTo>
                <a:pt x="88" y="773"/>
              </a:lnTo>
              <a:lnTo>
                <a:pt x="88" y="677"/>
              </a:lnTo>
              <a:lnTo>
                <a:pt x="84" y="589"/>
              </a:lnTo>
              <a:lnTo>
                <a:pt x="76" y="508"/>
              </a:lnTo>
              <a:lnTo>
                <a:pt x="67" y="437"/>
              </a:lnTo>
              <a:lnTo>
                <a:pt x="57" y="378"/>
              </a:lnTo>
              <a:lnTo>
                <a:pt x="50" y="330"/>
              </a:lnTo>
              <a:lnTo>
                <a:pt x="924" y="0"/>
              </a:lnTo>
              <a:close/>
            </a:path>
          </a:pathLst>
        </a:custGeom>
        <a:solidFill>
          <a:srgbClr val="2A98E5">
            <a:alpha val="49804"/>
          </a:srgb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clientData/>
  </xdr:twoCellAnchor>
  <xdr:twoCellAnchor>
    <xdr:from>
      <xdr:col>3</xdr:col>
      <xdr:colOff>119033</xdr:colOff>
      <xdr:row>28</xdr:row>
      <xdr:rowOff>176468</xdr:rowOff>
    </xdr:from>
    <xdr:to>
      <xdr:col>5</xdr:col>
      <xdr:colOff>519849</xdr:colOff>
      <xdr:row>38</xdr:row>
      <xdr:rowOff>130158</xdr:rowOff>
    </xdr:to>
    <xdr:sp macro="" textlink="">
      <xdr:nvSpPr>
        <xdr:cNvPr id="73" name="Freeform 16" title="Item 3">
          <a:extLst>
            <a:ext uri="{FF2B5EF4-FFF2-40B4-BE49-F238E27FC236}">
              <a16:creationId xmlns:a16="http://schemas.microsoft.com/office/drawing/2014/main" id="{00000000-0008-0000-0A00-000049000000}"/>
            </a:ext>
          </a:extLst>
        </xdr:cNvPr>
        <xdr:cNvSpPr>
          <a:spLocks/>
        </xdr:cNvSpPr>
      </xdr:nvSpPr>
      <xdr:spPr bwMode="auto">
        <a:xfrm flipH="1">
          <a:off x="2405033" y="3986468"/>
          <a:ext cx="1924816" cy="1858690"/>
        </a:xfrm>
        <a:custGeom>
          <a:avLst/>
          <a:gdLst>
            <a:gd name="T0" fmla="*/ 660 w 1663"/>
            <a:gd name="T1" fmla="*/ 0 h 1629"/>
            <a:gd name="T2" fmla="*/ 811 w 1663"/>
            <a:gd name="T3" fmla="*/ 71 h 1629"/>
            <a:gd name="T4" fmla="*/ 1658 w 1663"/>
            <a:gd name="T5" fmla="*/ 472 h 1629"/>
            <a:gd name="T6" fmla="*/ 1663 w 1663"/>
            <a:gd name="T7" fmla="*/ 474 h 1629"/>
            <a:gd name="T8" fmla="*/ 1274 w 1663"/>
            <a:gd name="T9" fmla="*/ 1383 h 1629"/>
            <a:gd name="T10" fmla="*/ 447 w 1663"/>
            <a:gd name="T11" fmla="*/ 1608 h 1629"/>
            <a:gd name="T12" fmla="*/ 374 w 1663"/>
            <a:gd name="T13" fmla="*/ 1629 h 1629"/>
            <a:gd name="T14" fmla="*/ 55 w 1663"/>
            <a:gd name="T15" fmla="*/ 735 h 1629"/>
            <a:gd name="T16" fmla="*/ 0 w 1663"/>
            <a:gd name="T17" fmla="*/ 585 h 1629"/>
            <a:gd name="T18" fmla="*/ 101 w 1663"/>
            <a:gd name="T19" fmla="*/ 525 h 1629"/>
            <a:gd name="T20" fmla="*/ 197 w 1663"/>
            <a:gd name="T21" fmla="*/ 460 h 1629"/>
            <a:gd name="T22" fmla="*/ 286 w 1663"/>
            <a:gd name="T23" fmla="*/ 391 h 1629"/>
            <a:gd name="T24" fmla="*/ 261 w 1663"/>
            <a:gd name="T25" fmla="*/ 213 h 1629"/>
            <a:gd name="T26" fmla="*/ 431 w 1663"/>
            <a:gd name="T27" fmla="*/ 259 h 1629"/>
            <a:gd name="T28" fmla="*/ 478 w 1663"/>
            <a:gd name="T29" fmla="*/ 213 h 1629"/>
            <a:gd name="T30" fmla="*/ 518 w 1663"/>
            <a:gd name="T31" fmla="*/ 169 h 1629"/>
            <a:gd name="T32" fmla="*/ 554 w 1663"/>
            <a:gd name="T33" fmla="*/ 130 h 1629"/>
            <a:gd name="T34" fmla="*/ 585 w 1663"/>
            <a:gd name="T35" fmla="*/ 94 h 1629"/>
            <a:gd name="T36" fmla="*/ 612 w 1663"/>
            <a:gd name="T37" fmla="*/ 61 h 1629"/>
            <a:gd name="T38" fmla="*/ 631 w 1663"/>
            <a:gd name="T39" fmla="*/ 36 h 1629"/>
            <a:gd name="T40" fmla="*/ 646 w 1663"/>
            <a:gd name="T41" fmla="*/ 17 h 1629"/>
            <a:gd name="T42" fmla="*/ 656 w 1663"/>
            <a:gd name="T43" fmla="*/ 3 h 1629"/>
            <a:gd name="T44" fmla="*/ 660 w 1663"/>
            <a:gd name="T45" fmla="*/ 0 h 16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663" h="1629">
              <a:moveTo>
                <a:pt x="660" y="0"/>
              </a:moveTo>
              <a:lnTo>
                <a:pt x="811" y="71"/>
              </a:lnTo>
              <a:lnTo>
                <a:pt x="1658" y="472"/>
              </a:lnTo>
              <a:lnTo>
                <a:pt x="1663" y="474"/>
              </a:lnTo>
              <a:lnTo>
                <a:pt x="1274" y="1383"/>
              </a:lnTo>
              <a:lnTo>
                <a:pt x="447" y="1608"/>
              </a:lnTo>
              <a:lnTo>
                <a:pt x="374" y="1629"/>
              </a:lnTo>
              <a:lnTo>
                <a:pt x="55" y="735"/>
              </a:lnTo>
              <a:lnTo>
                <a:pt x="0" y="585"/>
              </a:lnTo>
              <a:lnTo>
                <a:pt x="101" y="525"/>
              </a:lnTo>
              <a:lnTo>
                <a:pt x="197" y="460"/>
              </a:lnTo>
              <a:lnTo>
                <a:pt x="286" y="391"/>
              </a:lnTo>
              <a:lnTo>
                <a:pt x="261" y="213"/>
              </a:lnTo>
              <a:lnTo>
                <a:pt x="431" y="259"/>
              </a:lnTo>
              <a:lnTo>
                <a:pt x="478" y="213"/>
              </a:lnTo>
              <a:lnTo>
                <a:pt x="518" y="169"/>
              </a:lnTo>
              <a:lnTo>
                <a:pt x="554" y="130"/>
              </a:lnTo>
              <a:lnTo>
                <a:pt x="585" y="94"/>
              </a:lnTo>
              <a:lnTo>
                <a:pt x="612" y="61"/>
              </a:lnTo>
              <a:lnTo>
                <a:pt x="631" y="36"/>
              </a:lnTo>
              <a:lnTo>
                <a:pt x="646" y="17"/>
              </a:lnTo>
              <a:lnTo>
                <a:pt x="656" y="3"/>
              </a:lnTo>
              <a:lnTo>
                <a:pt x="660" y="0"/>
              </a:lnTo>
              <a:close/>
            </a:path>
          </a:pathLst>
        </a:custGeom>
        <a:solidFill>
          <a:srgbClr val="7A012B"/>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clientData/>
  </xdr:twoCellAnchor>
  <xdr:twoCellAnchor>
    <xdr:from>
      <xdr:col>3</xdr:col>
      <xdr:colOff>124820</xdr:colOff>
      <xdr:row>29</xdr:row>
      <xdr:rowOff>66979</xdr:rowOff>
    </xdr:from>
    <xdr:to>
      <xdr:col>5</xdr:col>
      <xdr:colOff>456190</xdr:colOff>
      <xdr:row>38</xdr:row>
      <xdr:rowOff>130157</xdr:rowOff>
    </xdr:to>
    <xdr:sp macro="" textlink="">
      <xdr:nvSpPr>
        <xdr:cNvPr id="74" name="Freeform 17" title="Item 3">
          <a:extLst>
            <a:ext uri="{FF2B5EF4-FFF2-40B4-BE49-F238E27FC236}">
              <a16:creationId xmlns:a16="http://schemas.microsoft.com/office/drawing/2014/main" id="{00000000-0008-0000-0A00-00004A000000}"/>
            </a:ext>
          </a:extLst>
        </xdr:cNvPr>
        <xdr:cNvSpPr>
          <a:spLocks/>
        </xdr:cNvSpPr>
      </xdr:nvSpPr>
      <xdr:spPr bwMode="auto">
        <a:xfrm flipH="1">
          <a:off x="3512999" y="5591479"/>
          <a:ext cx="1855370" cy="1777678"/>
        </a:xfrm>
        <a:custGeom>
          <a:avLst/>
          <a:gdLst>
            <a:gd name="T0" fmla="*/ 756 w 1603"/>
            <a:gd name="T1" fmla="*/ 0 h 1558"/>
            <a:gd name="T2" fmla="*/ 1603 w 1603"/>
            <a:gd name="T3" fmla="*/ 401 h 1558"/>
            <a:gd name="T4" fmla="*/ 1591 w 1603"/>
            <a:gd name="T5" fmla="*/ 428 h 1558"/>
            <a:gd name="T6" fmla="*/ 1576 w 1603"/>
            <a:gd name="T7" fmla="*/ 460 h 1558"/>
            <a:gd name="T8" fmla="*/ 1557 w 1603"/>
            <a:gd name="T9" fmla="*/ 502 h 1558"/>
            <a:gd name="T10" fmla="*/ 1534 w 1603"/>
            <a:gd name="T11" fmla="*/ 549 h 1558"/>
            <a:gd name="T12" fmla="*/ 1505 w 1603"/>
            <a:gd name="T13" fmla="*/ 602 h 1558"/>
            <a:gd name="T14" fmla="*/ 1472 w 1603"/>
            <a:gd name="T15" fmla="*/ 658 h 1558"/>
            <a:gd name="T16" fmla="*/ 1434 w 1603"/>
            <a:gd name="T17" fmla="*/ 719 h 1558"/>
            <a:gd name="T18" fmla="*/ 1390 w 1603"/>
            <a:gd name="T19" fmla="*/ 783 h 1558"/>
            <a:gd name="T20" fmla="*/ 1342 w 1603"/>
            <a:gd name="T21" fmla="*/ 850 h 1558"/>
            <a:gd name="T22" fmla="*/ 1288 w 1603"/>
            <a:gd name="T23" fmla="*/ 919 h 1558"/>
            <a:gd name="T24" fmla="*/ 1227 w 1603"/>
            <a:gd name="T25" fmla="*/ 988 h 1558"/>
            <a:gd name="T26" fmla="*/ 1161 w 1603"/>
            <a:gd name="T27" fmla="*/ 1057 h 1558"/>
            <a:gd name="T28" fmla="*/ 1088 w 1603"/>
            <a:gd name="T29" fmla="*/ 1126 h 1558"/>
            <a:gd name="T30" fmla="*/ 1010 w 1603"/>
            <a:gd name="T31" fmla="*/ 1195 h 1558"/>
            <a:gd name="T32" fmla="*/ 923 w 1603"/>
            <a:gd name="T33" fmla="*/ 1261 h 1558"/>
            <a:gd name="T34" fmla="*/ 831 w 1603"/>
            <a:gd name="T35" fmla="*/ 1324 h 1558"/>
            <a:gd name="T36" fmla="*/ 733 w 1603"/>
            <a:gd name="T37" fmla="*/ 1385 h 1558"/>
            <a:gd name="T38" fmla="*/ 626 w 1603"/>
            <a:gd name="T39" fmla="*/ 1441 h 1558"/>
            <a:gd name="T40" fmla="*/ 513 w 1603"/>
            <a:gd name="T41" fmla="*/ 1493 h 1558"/>
            <a:gd name="T42" fmla="*/ 392 w 1603"/>
            <a:gd name="T43" fmla="*/ 1537 h 1558"/>
            <a:gd name="T44" fmla="*/ 319 w 1603"/>
            <a:gd name="T45" fmla="*/ 1558 h 1558"/>
            <a:gd name="T46" fmla="*/ 0 w 1603"/>
            <a:gd name="T47" fmla="*/ 664 h 1558"/>
            <a:gd name="T48" fmla="*/ 100 w 1603"/>
            <a:gd name="T49" fmla="*/ 610 h 1558"/>
            <a:gd name="T50" fmla="*/ 194 w 1603"/>
            <a:gd name="T51" fmla="*/ 552 h 1558"/>
            <a:gd name="T52" fmla="*/ 281 w 1603"/>
            <a:gd name="T53" fmla="*/ 491 h 1558"/>
            <a:gd name="T54" fmla="*/ 361 w 1603"/>
            <a:gd name="T55" fmla="*/ 428 h 1558"/>
            <a:gd name="T56" fmla="*/ 434 w 1603"/>
            <a:gd name="T57" fmla="*/ 366 h 1558"/>
            <a:gd name="T58" fmla="*/ 499 w 1603"/>
            <a:gd name="T59" fmla="*/ 303 h 1558"/>
            <a:gd name="T60" fmla="*/ 559 w 1603"/>
            <a:gd name="T61" fmla="*/ 243 h 1558"/>
            <a:gd name="T62" fmla="*/ 613 w 1603"/>
            <a:gd name="T63" fmla="*/ 184 h 1558"/>
            <a:gd name="T64" fmla="*/ 659 w 1603"/>
            <a:gd name="T65" fmla="*/ 130 h 1558"/>
            <a:gd name="T66" fmla="*/ 697 w 1603"/>
            <a:gd name="T67" fmla="*/ 80 h 1558"/>
            <a:gd name="T68" fmla="*/ 730 w 1603"/>
            <a:gd name="T69" fmla="*/ 38 h 1558"/>
            <a:gd name="T70" fmla="*/ 756 w 1603"/>
            <a:gd name="T71" fmla="*/ 0 h 155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1603" h="1558">
              <a:moveTo>
                <a:pt x="756" y="0"/>
              </a:moveTo>
              <a:lnTo>
                <a:pt x="1603" y="401"/>
              </a:lnTo>
              <a:lnTo>
                <a:pt x="1591" y="428"/>
              </a:lnTo>
              <a:lnTo>
                <a:pt x="1576" y="460"/>
              </a:lnTo>
              <a:lnTo>
                <a:pt x="1557" y="502"/>
              </a:lnTo>
              <a:lnTo>
                <a:pt x="1534" y="549"/>
              </a:lnTo>
              <a:lnTo>
                <a:pt x="1505" y="602"/>
              </a:lnTo>
              <a:lnTo>
                <a:pt x="1472" y="658"/>
              </a:lnTo>
              <a:lnTo>
                <a:pt x="1434" y="719"/>
              </a:lnTo>
              <a:lnTo>
                <a:pt x="1390" y="783"/>
              </a:lnTo>
              <a:lnTo>
                <a:pt x="1342" y="850"/>
              </a:lnTo>
              <a:lnTo>
                <a:pt x="1288" y="919"/>
              </a:lnTo>
              <a:lnTo>
                <a:pt x="1227" y="988"/>
              </a:lnTo>
              <a:lnTo>
                <a:pt x="1161" y="1057"/>
              </a:lnTo>
              <a:lnTo>
                <a:pt x="1088" y="1126"/>
              </a:lnTo>
              <a:lnTo>
                <a:pt x="1010" y="1195"/>
              </a:lnTo>
              <a:lnTo>
                <a:pt x="923" y="1261"/>
              </a:lnTo>
              <a:lnTo>
                <a:pt x="831" y="1324"/>
              </a:lnTo>
              <a:lnTo>
                <a:pt x="733" y="1385"/>
              </a:lnTo>
              <a:lnTo>
                <a:pt x="626" y="1441"/>
              </a:lnTo>
              <a:lnTo>
                <a:pt x="513" y="1493"/>
              </a:lnTo>
              <a:lnTo>
                <a:pt x="392" y="1537"/>
              </a:lnTo>
              <a:lnTo>
                <a:pt x="319" y="1558"/>
              </a:lnTo>
              <a:lnTo>
                <a:pt x="0" y="664"/>
              </a:lnTo>
              <a:lnTo>
                <a:pt x="100" y="610"/>
              </a:lnTo>
              <a:lnTo>
                <a:pt x="194" y="552"/>
              </a:lnTo>
              <a:lnTo>
                <a:pt x="281" y="491"/>
              </a:lnTo>
              <a:lnTo>
                <a:pt x="361" y="428"/>
              </a:lnTo>
              <a:lnTo>
                <a:pt x="434" y="366"/>
              </a:lnTo>
              <a:lnTo>
                <a:pt x="499" y="303"/>
              </a:lnTo>
              <a:lnTo>
                <a:pt x="559" y="243"/>
              </a:lnTo>
              <a:lnTo>
                <a:pt x="613" y="184"/>
              </a:lnTo>
              <a:lnTo>
                <a:pt x="659" y="130"/>
              </a:lnTo>
              <a:lnTo>
                <a:pt x="697" y="80"/>
              </a:lnTo>
              <a:lnTo>
                <a:pt x="730" y="38"/>
              </a:lnTo>
              <a:lnTo>
                <a:pt x="756" y="0"/>
              </a:lnTo>
              <a:close/>
            </a:path>
          </a:pathLst>
        </a:custGeom>
        <a:solidFill>
          <a:srgbClr val="FD1968">
            <a:alpha val="49804"/>
          </a:srgb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clientData/>
  </xdr:twoCellAnchor>
  <xdr:twoCellAnchor>
    <xdr:from>
      <xdr:col>4</xdr:col>
      <xdr:colOff>533400</xdr:colOff>
      <xdr:row>20</xdr:row>
      <xdr:rowOff>73624</xdr:rowOff>
    </xdr:from>
    <xdr:to>
      <xdr:col>9</xdr:col>
      <xdr:colOff>495300</xdr:colOff>
      <xdr:row>26</xdr:row>
      <xdr:rowOff>84594</xdr:rowOff>
    </xdr:to>
    <xdr:sp macro="" textlink="">
      <xdr:nvSpPr>
        <xdr:cNvPr id="75" name="TextBox 121">
          <a:extLst>
            <a:ext uri="{FF2B5EF4-FFF2-40B4-BE49-F238E27FC236}">
              <a16:creationId xmlns:a16="http://schemas.microsoft.com/office/drawing/2014/main" id="{00000000-0008-0000-0A00-00004B000000}"/>
            </a:ext>
          </a:extLst>
        </xdr:cNvPr>
        <xdr:cNvSpPr txBox="1"/>
      </xdr:nvSpPr>
      <xdr:spPr>
        <a:xfrm>
          <a:off x="3581400" y="2359624"/>
          <a:ext cx="3771900" cy="1153970"/>
        </a:xfrm>
        <a:prstGeom prst="rect">
          <a:avLst/>
        </a:prstGeom>
        <a:no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2400" kern="0">
              <a:solidFill>
                <a:schemeClr val="tx1">
                  <a:lumMod val="50000"/>
                  <a:lumOff val="50000"/>
                </a:schemeClr>
              </a:solidFill>
              <a:latin typeface="Arial" pitchFamily="34" charset="0"/>
              <a:cs typeface="Arial" pitchFamily="34" charset="0"/>
            </a:rPr>
            <a:t>Componentes</a:t>
          </a:r>
          <a:endParaRPr lang="en-US" sz="2400" kern="0" baseline="0">
            <a:solidFill>
              <a:schemeClr val="tx1">
                <a:lumMod val="50000"/>
                <a:lumOff val="50000"/>
              </a:schemeClr>
            </a:solidFill>
            <a:latin typeface="Arial" pitchFamily="34" charset="0"/>
            <a:cs typeface="Arial" pitchFamily="34" charset="0"/>
          </a:endParaRPr>
        </a:p>
        <a:p>
          <a:pPr algn="ctr"/>
          <a:r>
            <a:rPr lang="en-US" sz="2400" kern="0" baseline="0">
              <a:solidFill>
                <a:schemeClr val="tx1">
                  <a:lumMod val="50000"/>
                  <a:lumOff val="50000"/>
                </a:schemeClr>
              </a:solidFill>
              <a:latin typeface="Arial" pitchFamily="34" charset="0"/>
              <a:cs typeface="Arial" pitchFamily="34" charset="0"/>
            </a:rPr>
            <a:t>Plan Anticorrupción y de Atención al Ciudadano</a:t>
          </a:r>
          <a:r>
            <a:rPr lang="en-US" sz="2400" kern="0">
              <a:solidFill>
                <a:schemeClr val="tx1">
                  <a:lumMod val="50000"/>
                  <a:lumOff val="50000"/>
                </a:schemeClr>
              </a:solidFill>
              <a:latin typeface="Arial" pitchFamily="34" charset="0"/>
              <a:cs typeface="Arial" pitchFamily="34" charset="0"/>
            </a:rPr>
            <a:t> </a:t>
          </a:r>
        </a:p>
      </xdr:txBody>
    </xdr:sp>
    <xdr:clientData/>
  </xdr:twoCellAnchor>
  <xdr:twoCellAnchor>
    <xdr:from>
      <xdr:col>3</xdr:col>
      <xdr:colOff>272694</xdr:colOff>
      <xdr:row>13</xdr:row>
      <xdr:rowOff>164634</xdr:rowOff>
    </xdr:from>
    <xdr:to>
      <xdr:col>5</xdr:col>
      <xdr:colOff>8907</xdr:colOff>
      <xdr:row>20</xdr:row>
      <xdr:rowOff>36489</xdr:rowOff>
    </xdr:to>
    <xdr:grpSp>
      <xdr:nvGrpSpPr>
        <xdr:cNvPr id="78" name="Group 52" title="Item 1">
          <a:extLst>
            <a:ext uri="{FF2B5EF4-FFF2-40B4-BE49-F238E27FC236}">
              <a16:creationId xmlns:a16="http://schemas.microsoft.com/office/drawing/2014/main" id="{00000000-0008-0000-0A00-00004E000000}"/>
            </a:ext>
          </a:extLst>
        </xdr:cNvPr>
        <xdr:cNvGrpSpPr/>
      </xdr:nvGrpSpPr>
      <xdr:grpSpPr>
        <a:xfrm>
          <a:off x="3936009" y="3454061"/>
          <a:ext cx="1352161" cy="1173224"/>
          <a:chOff x="3168135" y="1391773"/>
          <a:chExt cx="1260213" cy="1205355"/>
        </a:xfrm>
      </xdr:grpSpPr>
      <xdr:sp macro="" textlink="">
        <xdr:nvSpPr>
          <xdr:cNvPr id="99" name="TextBox 48">
            <a:extLst>
              <a:ext uri="{FF2B5EF4-FFF2-40B4-BE49-F238E27FC236}">
                <a16:creationId xmlns:a16="http://schemas.microsoft.com/office/drawing/2014/main" id="{00000000-0008-0000-0A00-000063000000}"/>
              </a:ext>
            </a:extLst>
          </xdr:cNvPr>
          <xdr:cNvSpPr txBox="1"/>
        </xdr:nvSpPr>
        <xdr:spPr>
          <a:xfrm>
            <a:off x="3745430" y="1391773"/>
            <a:ext cx="527709" cy="461665"/>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01</a:t>
            </a:r>
          </a:p>
        </xdr:txBody>
      </xdr:sp>
      <xdr:sp macro="" textlink="">
        <xdr:nvSpPr>
          <xdr:cNvPr id="100" name="TextBox 121">
            <a:extLst>
              <a:ext uri="{FF2B5EF4-FFF2-40B4-BE49-F238E27FC236}">
                <a16:creationId xmlns:a16="http://schemas.microsoft.com/office/drawing/2014/main" id="{00000000-0008-0000-0A00-000064000000}"/>
              </a:ext>
            </a:extLst>
          </xdr:cNvPr>
          <xdr:cNvSpPr txBox="1"/>
        </xdr:nvSpPr>
        <xdr:spPr>
          <a:xfrm>
            <a:off x="3168135" y="1929638"/>
            <a:ext cx="1206048" cy="667490"/>
          </a:xfrm>
          <a:prstGeom prst="rect">
            <a:avLst/>
          </a:prstGeom>
          <a:no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Gestión del Riesgo de Corrupción</a:t>
            </a:r>
          </a:p>
        </xdr:txBody>
      </xdr:sp>
      <xdr:cxnSp macro="">
        <xdr:nvCxnSpPr>
          <xdr:cNvPr id="101" name="Straight Connector 51">
            <a:extLst>
              <a:ext uri="{FF2B5EF4-FFF2-40B4-BE49-F238E27FC236}">
                <a16:creationId xmlns:a16="http://schemas.microsoft.com/office/drawing/2014/main" id="{00000000-0008-0000-0A00-000065000000}"/>
              </a:ext>
            </a:extLst>
          </xdr:cNvPr>
          <xdr:cNvCxnSpPr/>
        </xdr:nvCxnSpPr>
        <xdr:spPr>
          <a:xfrm>
            <a:off x="3533071" y="1831814"/>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438150</xdr:colOff>
      <xdr:row>22</xdr:row>
      <xdr:rowOff>83832</xdr:rowOff>
    </xdr:from>
    <xdr:to>
      <xdr:col>4</xdr:col>
      <xdr:colOff>304800</xdr:colOff>
      <xdr:row>27</xdr:row>
      <xdr:rowOff>116393</xdr:rowOff>
    </xdr:to>
    <xdr:grpSp>
      <xdr:nvGrpSpPr>
        <xdr:cNvPr id="79" name="Group 53" title="Item 2">
          <a:extLst>
            <a:ext uri="{FF2B5EF4-FFF2-40B4-BE49-F238E27FC236}">
              <a16:creationId xmlns:a16="http://schemas.microsoft.com/office/drawing/2014/main" id="{00000000-0008-0000-0A00-00004F000000}"/>
            </a:ext>
          </a:extLst>
        </xdr:cNvPr>
        <xdr:cNvGrpSpPr/>
      </xdr:nvGrpSpPr>
      <xdr:grpSpPr>
        <a:xfrm>
          <a:off x="3295396" y="5043563"/>
          <a:ext cx="1492504" cy="960042"/>
          <a:chOff x="3055067" y="1448923"/>
          <a:chExt cx="1390650" cy="985062"/>
        </a:xfrm>
      </xdr:grpSpPr>
      <xdr:sp macro="" textlink="">
        <xdr:nvSpPr>
          <xdr:cNvPr id="96" name="TextBox 54">
            <a:extLst>
              <a:ext uri="{FF2B5EF4-FFF2-40B4-BE49-F238E27FC236}">
                <a16:creationId xmlns:a16="http://schemas.microsoft.com/office/drawing/2014/main" id="{00000000-0008-0000-0A00-000060000000}"/>
              </a:ext>
            </a:extLst>
          </xdr:cNvPr>
          <xdr:cNvSpPr txBox="1"/>
        </xdr:nvSpPr>
        <xdr:spPr>
          <a:xfrm>
            <a:off x="3497780" y="1448923"/>
            <a:ext cx="527709" cy="461665"/>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02</a:t>
            </a:r>
          </a:p>
        </xdr:txBody>
      </xdr:sp>
      <xdr:sp macro="" textlink="">
        <xdr:nvSpPr>
          <xdr:cNvPr id="97" name="TextBox 121">
            <a:extLst>
              <a:ext uri="{FF2B5EF4-FFF2-40B4-BE49-F238E27FC236}">
                <a16:creationId xmlns:a16="http://schemas.microsoft.com/office/drawing/2014/main" id="{00000000-0008-0000-0A00-000061000000}"/>
              </a:ext>
            </a:extLst>
          </xdr:cNvPr>
          <xdr:cNvSpPr txBox="1"/>
        </xdr:nvSpPr>
        <xdr:spPr>
          <a:xfrm>
            <a:off x="3055067" y="1958214"/>
            <a:ext cx="1390650" cy="475771"/>
          </a:xfrm>
          <a:prstGeom prst="rect">
            <a:avLst/>
          </a:prstGeom>
          <a:no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250" b="1" kern="0">
                <a:solidFill>
                  <a:schemeClr val="bg1"/>
                </a:solidFill>
                <a:latin typeface="Arial" pitchFamily="34" charset="0"/>
                <a:cs typeface="Arial" pitchFamily="34" charset="0"/>
              </a:rPr>
              <a:t>Racionalización de Trámites</a:t>
            </a:r>
          </a:p>
        </xdr:txBody>
      </xdr:sp>
      <xdr:cxnSp macro="">
        <xdr:nvCxnSpPr>
          <xdr:cNvPr id="98" name="Straight Connector 56">
            <a:extLst>
              <a:ext uri="{FF2B5EF4-FFF2-40B4-BE49-F238E27FC236}">
                <a16:creationId xmlns:a16="http://schemas.microsoft.com/office/drawing/2014/main" id="{00000000-0008-0000-0A00-000062000000}"/>
              </a:ext>
            </a:extLst>
          </xdr:cNvPr>
          <xdr:cNvCxnSpPr/>
        </xdr:nvCxnSpPr>
        <xdr:spPr>
          <a:xfrm>
            <a:off x="3323521" y="1869914"/>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494396</xdr:colOff>
      <xdr:row>31</xdr:row>
      <xdr:rowOff>3034</xdr:rowOff>
    </xdr:from>
    <xdr:to>
      <xdr:col>5</xdr:col>
      <xdr:colOff>176444</xdr:colOff>
      <xdr:row>35</xdr:row>
      <xdr:rowOff>178470</xdr:rowOff>
    </xdr:to>
    <xdr:grpSp>
      <xdr:nvGrpSpPr>
        <xdr:cNvPr id="80" name="Group 57" title="Item 3">
          <a:extLst>
            <a:ext uri="{FF2B5EF4-FFF2-40B4-BE49-F238E27FC236}">
              <a16:creationId xmlns:a16="http://schemas.microsoft.com/office/drawing/2014/main" id="{00000000-0008-0000-0A00-000050000000}"/>
            </a:ext>
          </a:extLst>
        </xdr:cNvPr>
        <xdr:cNvGrpSpPr/>
      </xdr:nvGrpSpPr>
      <xdr:grpSpPr>
        <a:xfrm>
          <a:off x="4173332" y="6634974"/>
          <a:ext cx="1295329" cy="911401"/>
          <a:chOff x="3158610" y="1658473"/>
          <a:chExt cx="1206048" cy="937436"/>
        </a:xfrm>
      </xdr:grpSpPr>
      <xdr:sp macro="" textlink="">
        <xdr:nvSpPr>
          <xdr:cNvPr id="93" name="TextBox 58">
            <a:extLst>
              <a:ext uri="{FF2B5EF4-FFF2-40B4-BE49-F238E27FC236}">
                <a16:creationId xmlns:a16="http://schemas.microsoft.com/office/drawing/2014/main" id="{00000000-0008-0000-0A00-00005D000000}"/>
              </a:ext>
            </a:extLst>
          </xdr:cNvPr>
          <xdr:cNvSpPr txBox="1"/>
        </xdr:nvSpPr>
        <xdr:spPr>
          <a:xfrm>
            <a:off x="3497780" y="1658473"/>
            <a:ext cx="527709" cy="461665"/>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03</a:t>
            </a:r>
          </a:p>
        </xdr:txBody>
      </xdr:sp>
      <xdr:sp macro="" textlink="">
        <xdr:nvSpPr>
          <xdr:cNvPr id="94" name="TextBox 121">
            <a:extLst>
              <a:ext uri="{FF2B5EF4-FFF2-40B4-BE49-F238E27FC236}">
                <a16:creationId xmlns:a16="http://schemas.microsoft.com/office/drawing/2014/main" id="{00000000-0008-0000-0A00-00005E000000}"/>
              </a:ext>
            </a:extLst>
          </xdr:cNvPr>
          <xdr:cNvSpPr txBox="1"/>
        </xdr:nvSpPr>
        <xdr:spPr>
          <a:xfrm>
            <a:off x="3158610" y="2120138"/>
            <a:ext cx="1206048" cy="475771"/>
          </a:xfrm>
          <a:prstGeom prst="rect">
            <a:avLst/>
          </a:prstGeom>
          <a:no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Rendición de Cuentas</a:t>
            </a:r>
          </a:p>
        </xdr:txBody>
      </xdr:sp>
      <xdr:cxnSp macro="">
        <xdr:nvCxnSpPr>
          <xdr:cNvPr id="95" name="Straight Connector 60">
            <a:extLst>
              <a:ext uri="{FF2B5EF4-FFF2-40B4-BE49-F238E27FC236}">
                <a16:creationId xmlns:a16="http://schemas.microsoft.com/office/drawing/2014/main" id="{00000000-0008-0000-0A00-00005F000000}"/>
              </a:ext>
            </a:extLst>
          </xdr:cNvPr>
          <xdr:cNvCxnSpPr/>
        </xdr:nvCxnSpPr>
        <xdr:spPr>
          <a:xfrm>
            <a:off x="3313996" y="2108039"/>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9</xdr:col>
      <xdr:colOff>247105</xdr:colOff>
      <xdr:row>14</xdr:row>
      <xdr:rowOff>12234</xdr:rowOff>
    </xdr:from>
    <xdr:to>
      <xdr:col>11</xdr:col>
      <xdr:colOff>85725</xdr:colOff>
      <xdr:row>21</xdr:row>
      <xdr:rowOff>9134</xdr:rowOff>
    </xdr:to>
    <xdr:grpSp>
      <xdr:nvGrpSpPr>
        <xdr:cNvPr id="81" name="Group 61" title="Item 4">
          <a:extLst>
            <a:ext uri="{FF2B5EF4-FFF2-40B4-BE49-F238E27FC236}">
              <a16:creationId xmlns:a16="http://schemas.microsoft.com/office/drawing/2014/main" id="{00000000-0008-0000-0A00-000051000000}"/>
            </a:ext>
          </a:extLst>
        </xdr:cNvPr>
        <xdr:cNvGrpSpPr/>
      </xdr:nvGrpSpPr>
      <xdr:grpSpPr>
        <a:xfrm>
          <a:off x="8815795" y="3491653"/>
          <a:ext cx="1461045" cy="1294840"/>
          <a:chOff x="3152071" y="1420348"/>
          <a:chExt cx="1362620" cy="1330400"/>
        </a:xfrm>
      </xdr:grpSpPr>
      <xdr:sp macro="" textlink="">
        <xdr:nvSpPr>
          <xdr:cNvPr id="90" name="TextBox 62">
            <a:extLst>
              <a:ext uri="{FF2B5EF4-FFF2-40B4-BE49-F238E27FC236}">
                <a16:creationId xmlns:a16="http://schemas.microsoft.com/office/drawing/2014/main" id="{00000000-0008-0000-0A00-00005A000000}"/>
              </a:ext>
            </a:extLst>
          </xdr:cNvPr>
          <xdr:cNvSpPr txBox="1"/>
        </xdr:nvSpPr>
        <xdr:spPr>
          <a:xfrm>
            <a:off x="3297755" y="1420348"/>
            <a:ext cx="527709" cy="461665"/>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04</a:t>
            </a:r>
          </a:p>
        </xdr:txBody>
      </xdr:sp>
      <xdr:sp macro="" textlink="">
        <xdr:nvSpPr>
          <xdr:cNvPr id="91" name="TextBox 121">
            <a:extLst>
              <a:ext uri="{FF2B5EF4-FFF2-40B4-BE49-F238E27FC236}">
                <a16:creationId xmlns:a16="http://schemas.microsoft.com/office/drawing/2014/main" id="{00000000-0008-0000-0A00-00005B000000}"/>
              </a:ext>
            </a:extLst>
          </xdr:cNvPr>
          <xdr:cNvSpPr txBox="1"/>
        </xdr:nvSpPr>
        <xdr:spPr>
          <a:xfrm>
            <a:off x="3168135" y="1891538"/>
            <a:ext cx="1346556" cy="859210"/>
          </a:xfrm>
          <a:prstGeom prst="rect">
            <a:avLst/>
          </a:prstGeom>
          <a:no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Mecanismos</a:t>
            </a:r>
            <a:r>
              <a:rPr lang="en-US" sz="1300" b="1" kern="0" baseline="0">
                <a:solidFill>
                  <a:schemeClr val="bg1"/>
                </a:solidFill>
                <a:latin typeface="Arial" pitchFamily="34" charset="0"/>
                <a:cs typeface="Arial" pitchFamily="34" charset="0"/>
              </a:rPr>
              <a:t> para mejorar la Atención al Ciudadano</a:t>
            </a:r>
            <a:endParaRPr lang="en-US" sz="1300" b="1" kern="0">
              <a:solidFill>
                <a:schemeClr val="bg1"/>
              </a:solidFill>
              <a:latin typeface="Arial" pitchFamily="34" charset="0"/>
              <a:cs typeface="Arial" pitchFamily="34" charset="0"/>
            </a:endParaRPr>
          </a:p>
        </xdr:txBody>
      </xdr:sp>
      <xdr:cxnSp macro="">
        <xdr:nvCxnSpPr>
          <xdr:cNvPr id="92" name="Straight Connector 64">
            <a:extLst>
              <a:ext uri="{FF2B5EF4-FFF2-40B4-BE49-F238E27FC236}">
                <a16:creationId xmlns:a16="http://schemas.microsoft.com/office/drawing/2014/main" id="{00000000-0008-0000-0A00-00005C000000}"/>
              </a:ext>
            </a:extLst>
          </xdr:cNvPr>
          <xdr:cNvCxnSpPr/>
        </xdr:nvCxnSpPr>
        <xdr:spPr>
          <a:xfrm>
            <a:off x="3152071" y="1831814"/>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9</xdr:col>
      <xdr:colOff>733425</xdr:colOff>
      <xdr:row>22</xdr:row>
      <xdr:rowOff>17157</xdr:rowOff>
    </xdr:from>
    <xdr:to>
      <xdr:col>11</xdr:col>
      <xdr:colOff>587989</xdr:colOff>
      <xdr:row>29</xdr:row>
      <xdr:rowOff>94259</xdr:rowOff>
    </xdr:to>
    <xdr:grpSp>
      <xdr:nvGrpSpPr>
        <xdr:cNvPr id="82" name="Group 65" title="Item 5">
          <a:extLst>
            <a:ext uri="{FF2B5EF4-FFF2-40B4-BE49-F238E27FC236}">
              <a16:creationId xmlns:a16="http://schemas.microsoft.com/office/drawing/2014/main" id="{00000000-0008-0000-0A00-000052000000}"/>
            </a:ext>
          </a:extLst>
        </xdr:cNvPr>
        <xdr:cNvGrpSpPr/>
      </xdr:nvGrpSpPr>
      <xdr:grpSpPr>
        <a:xfrm>
          <a:off x="9337548" y="4979555"/>
          <a:ext cx="1479275" cy="1373518"/>
          <a:chOff x="3071819" y="1382248"/>
          <a:chExt cx="1378564" cy="1410602"/>
        </a:xfrm>
      </xdr:grpSpPr>
      <xdr:sp macro="" textlink="">
        <xdr:nvSpPr>
          <xdr:cNvPr id="87" name="TextBox 66">
            <a:extLst>
              <a:ext uri="{FF2B5EF4-FFF2-40B4-BE49-F238E27FC236}">
                <a16:creationId xmlns:a16="http://schemas.microsoft.com/office/drawing/2014/main" id="{00000000-0008-0000-0A00-000057000000}"/>
              </a:ext>
            </a:extLst>
          </xdr:cNvPr>
          <xdr:cNvSpPr txBox="1"/>
        </xdr:nvSpPr>
        <xdr:spPr>
          <a:xfrm>
            <a:off x="3497780" y="1382248"/>
            <a:ext cx="527709" cy="461665"/>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05</a:t>
            </a:r>
          </a:p>
        </xdr:txBody>
      </xdr:sp>
      <xdr:sp macro="" textlink="">
        <xdr:nvSpPr>
          <xdr:cNvPr id="88" name="TextBox 121">
            <a:extLst>
              <a:ext uri="{FF2B5EF4-FFF2-40B4-BE49-F238E27FC236}">
                <a16:creationId xmlns:a16="http://schemas.microsoft.com/office/drawing/2014/main" id="{00000000-0008-0000-0A00-000058000000}"/>
              </a:ext>
            </a:extLst>
          </xdr:cNvPr>
          <xdr:cNvSpPr txBox="1"/>
        </xdr:nvSpPr>
        <xdr:spPr>
          <a:xfrm>
            <a:off x="3071819" y="1815338"/>
            <a:ext cx="1378564" cy="977512"/>
          </a:xfrm>
          <a:prstGeom prst="rect">
            <a:avLst/>
          </a:prstGeom>
          <a:no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200" b="1" kern="0">
                <a:solidFill>
                  <a:schemeClr val="bg1"/>
                </a:solidFill>
                <a:latin typeface="Arial" pitchFamily="34" charset="0"/>
                <a:cs typeface="Arial" pitchFamily="34" charset="0"/>
              </a:rPr>
              <a:t>Mecanismos para la Transparencia</a:t>
            </a:r>
            <a:r>
              <a:rPr lang="en-US" sz="1200" b="1" kern="0" baseline="0">
                <a:solidFill>
                  <a:schemeClr val="bg1"/>
                </a:solidFill>
                <a:latin typeface="Arial" pitchFamily="34" charset="0"/>
                <a:cs typeface="Arial" pitchFamily="34" charset="0"/>
              </a:rPr>
              <a:t> y Acceso a la Información</a:t>
            </a:r>
            <a:endParaRPr lang="en-US" sz="1200" b="1" kern="0">
              <a:solidFill>
                <a:schemeClr val="bg1"/>
              </a:solidFill>
              <a:latin typeface="Arial" pitchFamily="34" charset="0"/>
              <a:cs typeface="Arial" pitchFamily="34" charset="0"/>
            </a:endParaRPr>
          </a:p>
        </xdr:txBody>
      </xdr:sp>
      <xdr:cxnSp macro="">
        <xdr:nvCxnSpPr>
          <xdr:cNvPr id="89" name="Straight Connector 68">
            <a:extLst>
              <a:ext uri="{FF2B5EF4-FFF2-40B4-BE49-F238E27FC236}">
                <a16:creationId xmlns:a16="http://schemas.microsoft.com/office/drawing/2014/main" id="{00000000-0008-0000-0A00-000059000000}"/>
              </a:ext>
            </a:extLst>
          </xdr:cNvPr>
          <xdr:cNvCxnSpPr/>
        </xdr:nvCxnSpPr>
        <xdr:spPr>
          <a:xfrm>
            <a:off x="3304471" y="1793714"/>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0</xdr:colOff>
      <xdr:row>13</xdr:row>
      <xdr:rowOff>0</xdr:rowOff>
    </xdr:from>
    <xdr:to>
      <xdr:col>5</xdr:col>
      <xdr:colOff>390525</xdr:colOff>
      <xdr:row>22</xdr:row>
      <xdr:rowOff>38100</xdr:rowOff>
    </xdr:to>
    <xdr:sp macro="[0]!Hoja10.Riesgos" textlink="">
      <xdr:nvSpPr>
        <xdr:cNvPr id="112" name="Elipse 111" title="Item 1">
          <a:hlinkClick xmlns:r="http://schemas.openxmlformats.org/officeDocument/2006/relationships" r:id="rId1" tooltip="Re direcciona a la hoja gestión del riesgo de corrupción  componente 1 de Plan Anticorrupción y de Atención al Ciudadano"/>
          <a:extLst>
            <a:ext uri="{FF2B5EF4-FFF2-40B4-BE49-F238E27FC236}">
              <a16:creationId xmlns:a16="http://schemas.microsoft.com/office/drawing/2014/main" id="{00000000-0008-0000-0A00-000070000000}"/>
            </a:ext>
          </a:extLst>
        </xdr:cNvPr>
        <xdr:cNvSpPr/>
      </xdr:nvSpPr>
      <xdr:spPr>
        <a:xfrm>
          <a:off x="2286000" y="790575"/>
          <a:ext cx="1914525" cy="1914525"/>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xdr:col>
      <xdr:colOff>150719</xdr:colOff>
      <xdr:row>21</xdr:row>
      <xdr:rowOff>165288</xdr:rowOff>
    </xdr:from>
    <xdr:to>
      <xdr:col>4</xdr:col>
      <xdr:colOff>455519</xdr:colOff>
      <xdr:row>30</xdr:row>
      <xdr:rowOff>127188</xdr:rowOff>
    </xdr:to>
    <xdr:sp macro="[0]!Hoja5.Trámites" textlink="">
      <xdr:nvSpPr>
        <xdr:cNvPr id="113" name="Elipse 112">
          <a:hlinkClick xmlns:r="http://schemas.openxmlformats.org/officeDocument/2006/relationships" r:id="rId2" tooltip="Re direcciona a la hoja  racionalización de tramites componente 2 de Plan Anticorrupción y de Atención al Ciudadano"/>
          <a:extLst>
            <a:ext uri="{FF2B5EF4-FFF2-40B4-BE49-F238E27FC236}">
              <a16:creationId xmlns:a16="http://schemas.microsoft.com/office/drawing/2014/main" id="{00000000-0008-0000-0A00-000071000000}"/>
            </a:ext>
          </a:extLst>
        </xdr:cNvPr>
        <xdr:cNvSpPr/>
      </xdr:nvSpPr>
      <xdr:spPr>
        <a:xfrm>
          <a:off x="2849095" y="3930464"/>
          <a:ext cx="1882589" cy="1575548"/>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baseline="0">
              <a:solidFill>
                <a:schemeClr val="accent1"/>
              </a:solidFill>
            </a:rPr>
            <a:t>                                      </a:t>
          </a:r>
        </a:p>
        <a:p>
          <a:pPr algn="l"/>
          <a:endParaRPr lang="es-CO" sz="1100" baseline="0">
            <a:solidFill>
              <a:schemeClr val="accent1"/>
            </a:solidFill>
          </a:endParaRPr>
        </a:p>
        <a:p>
          <a:pPr algn="l"/>
          <a:r>
            <a:rPr lang="es-CO" sz="1100" baseline="0">
              <a:solidFill>
                <a:schemeClr val="accent1"/>
              </a:solidFill>
            </a:rPr>
            <a:t>  Mapa </a:t>
          </a:r>
          <a:endParaRPr lang="es-CO" sz="1100">
            <a:solidFill>
              <a:schemeClr val="accent1"/>
            </a:solidFill>
          </a:endParaRPr>
        </a:p>
      </xdr:txBody>
    </xdr:sp>
    <xdr:clientData/>
  </xdr:twoCellAnchor>
  <xdr:twoCellAnchor>
    <xdr:from>
      <xdr:col>3</xdr:col>
      <xdr:colOff>319368</xdr:colOff>
      <xdr:row>29</xdr:row>
      <xdr:rowOff>85725</xdr:rowOff>
    </xdr:from>
    <xdr:to>
      <xdr:col>5</xdr:col>
      <xdr:colOff>547968</xdr:colOff>
      <xdr:row>38</xdr:row>
      <xdr:rowOff>123825</xdr:rowOff>
    </xdr:to>
    <xdr:sp macro="[0]!Hoja6.Rendición_de_Cuentas" textlink="">
      <xdr:nvSpPr>
        <xdr:cNvPr id="114" name="Elipse 113" title="Item 3">
          <a:hlinkClick xmlns:r="http://schemas.openxmlformats.org/officeDocument/2006/relationships" r:id="rId3" tooltip="Re direcciona a la hoja rendición  de cuentas  3 de Plan Anticorrupción y de Atención al Ciudadano"/>
          <a:extLst>
            <a:ext uri="{FF2B5EF4-FFF2-40B4-BE49-F238E27FC236}">
              <a16:creationId xmlns:a16="http://schemas.microsoft.com/office/drawing/2014/main" id="{00000000-0008-0000-0A00-000072000000}"/>
            </a:ext>
          </a:extLst>
        </xdr:cNvPr>
        <xdr:cNvSpPr/>
      </xdr:nvSpPr>
      <xdr:spPr>
        <a:xfrm>
          <a:off x="3806639" y="5285254"/>
          <a:ext cx="1806388" cy="1651747"/>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9</xdr:col>
      <xdr:colOff>0</xdr:colOff>
      <xdr:row>13</xdr:row>
      <xdr:rowOff>0</xdr:rowOff>
    </xdr:from>
    <xdr:to>
      <xdr:col>11</xdr:col>
      <xdr:colOff>180975</xdr:colOff>
      <xdr:row>22</xdr:row>
      <xdr:rowOff>28575</xdr:rowOff>
    </xdr:to>
    <xdr:sp macro="[0]!Hoja8.Atención_al_Ciudadano" textlink="">
      <xdr:nvSpPr>
        <xdr:cNvPr id="115" name="Elipse 114" title="Item 4">
          <a:hlinkClick xmlns:r="http://schemas.openxmlformats.org/officeDocument/2006/relationships" r:id="rId4" tooltip="Re direcciona a la hoja Mecanismos para mejorar la atención al ciudadano componente 4 de Plan Anticorrupción y de Atención al Ciudadano"/>
          <a:extLst>
            <a:ext uri="{FF2B5EF4-FFF2-40B4-BE49-F238E27FC236}">
              <a16:creationId xmlns:a16="http://schemas.microsoft.com/office/drawing/2014/main" id="{00000000-0008-0000-0A00-000073000000}"/>
            </a:ext>
          </a:extLst>
        </xdr:cNvPr>
        <xdr:cNvSpPr/>
      </xdr:nvSpPr>
      <xdr:spPr>
        <a:xfrm>
          <a:off x="6858000" y="1905000"/>
          <a:ext cx="1704975" cy="1743075"/>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9</xdr:col>
      <xdr:colOff>504825</xdr:colOff>
      <xdr:row>21</xdr:row>
      <xdr:rowOff>152400</xdr:rowOff>
    </xdr:from>
    <xdr:to>
      <xdr:col>11</xdr:col>
      <xdr:colOff>752475</xdr:colOff>
      <xdr:row>30</xdr:row>
      <xdr:rowOff>9525</xdr:rowOff>
    </xdr:to>
    <xdr:sp macro="[0]!Hoja7.Transparencia" textlink="">
      <xdr:nvSpPr>
        <xdr:cNvPr id="116" name="Elipse 115" title="Item 5">
          <a:hlinkClick xmlns:r="http://schemas.openxmlformats.org/officeDocument/2006/relationships" r:id="rId5" tooltip="Re direcciona a la hoja Mecanismos para la Transparencia y Acceso a la Información  componente 5 de Plan Anticorrupción y de Atención al Ciudadano"/>
          <a:extLst>
            <a:ext uri="{FF2B5EF4-FFF2-40B4-BE49-F238E27FC236}">
              <a16:creationId xmlns:a16="http://schemas.microsoft.com/office/drawing/2014/main" id="{00000000-0008-0000-0A00-000074000000}"/>
            </a:ext>
          </a:extLst>
        </xdr:cNvPr>
        <xdr:cNvSpPr/>
      </xdr:nvSpPr>
      <xdr:spPr>
        <a:xfrm>
          <a:off x="7362825" y="3581400"/>
          <a:ext cx="1771650" cy="1571625"/>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xdr:col>
      <xdr:colOff>304962</xdr:colOff>
      <xdr:row>44</xdr:row>
      <xdr:rowOff>29775</xdr:rowOff>
    </xdr:from>
    <xdr:to>
      <xdr:col>13</xdr:col>
      <xdr:colOff>652345</xdr:colOff>
      <xdr:row>45</xdr:row>
      <xdr:rowOff>172650</xdr:rowOff>
    </xdr:to>
    <xdr:sp macro="" textlink="">
      <xdr:nvSpPr>
        <xdr:cNvPr id="120" name="CuadroTexto 119">
          <a:extLst>
            <a:ext uri="{FF2B5EF4-FFF2-40B4-BE49-F238E27FC236}">
              <a16:creationId xmlns:a16="http://schemas.microsoft.com/office/drawing/2014/main" id="{00000000-0008-0000-0A00-000078000000}"/>
            </a:ext>
          </a:extLst>
        </xdr:cNvPr>
        <xdr:cNvSpPr txBox="1"/>
      </xdr:nvSpPr>
      <xdr:spPr>
        <a:xfrm>
          <a:off x="1910605" y="8411775"/>
          <a:ext cx="9749919"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200">
              <a:latin typeface="Arial" panose="020B0604020202020204" pitchFamily="34" charset="0"/>
              <a:cs typeface="Arial" panose="020B0604020202020204" pitchFamily="34" charset="0"/>
            </a:rPr>
            <a:t>Para ver las actividades programadas por componente del Plan Anticorrupción y de Atención al Ciudadano, dar clic sobre cada</a:t>
          </a:r>
          <a:r>
            <a:rPr lang="es-CO" sz="1200" baseline="0">
              <a:latin typeface="Arial" panose="020B0604020202020204" pitchFamily="34" charset="0"/>
              <a:cs typeface="Arial" panose="020B0604020202020204" pitchFamily="34" charset="0"/>
            </a:rPr>
            <a:t> botón.</a:t>
          </a:r>
          <a:endParaRPr lang="es-CO" sz="1200">
            <a:latin typeface="Arial" panose="020B0604020202020204" pitchFamily="34" charset="0"/>
            <a:cs typeface="Arial" panose="020B0604020202020204" pitchFamily="34" charset="0"/>
          </a:endParaRPr>
        </a:p>
      </xdr:txBody>
    </xdr:sp>
    <xdr:clientData/>
  </xdr:twoCellAnchor>
  <xdr:twoCellAnchor editAs="oneCell">
    <xdr:from>
      <xdr:col>0</xdr:col>
      <xdr:colOff>123825</xdr:colOff>
      <xdr:row>0</xdr:row>
      <xdr:rowOff>66675</xdr:rowOff>
    </xdr:from>
    <xdr:to>
      <xdr:col>1</xdr:col>
      <xdr:colOff>284211</xdr:colOff>
      <xdr:row>5</xdr:row>
      <xdr:rowOff>179525</xdr:rowOff>
    </xdr:to>
    <xdr:pic macro="[0]!Hoja17.Integración_PAA">
      <xdr:nvPicPr>
        <xdr:cNvPr id="52" name="Imagen 51" title="Hoja Integración">
          <a:hlinkClick xmlns:r="http://schemas.openxmlformats.org/officeDocument/2006/relationships" r:id="rId6"/>
          <a:extLst>
            <a:ext uri="{FF2B5EF4-FFF2-40B4-BE49-F238E27FC236}">
              <a16:creationId xmlns:a16="http://schemas.microsoft.com/office/drawing/2014/main" id="{00000000-0008-0000-0A00-000034000000}"/>
            </a:ext>
          </a:extLst>
        </xdr:cNvPr>
        <xdr:cNvPicPr>
          <a:picLocks noChangeAspect="1"/>
        </xdr:cNvPicPr>
      </xdr:nvPicPr>
      <xdr:blipFill rotWithShape="1">
        <a:blip xmlns:r="http://schemas.openxmlformats.org/officeDocument/2006/relationships" r:embed="rId7"/>
        <a:srcRect l="4961"/>
        <a:stretch/>
      </xdr:blipFill>
      <xdr:spPr>
        <a:xfrm>
          <a:off x="123825" y="66675"/>
          <a:ext cx="1774033" cy="1977745"/>
        </a:xfrm>
        <a:prstGeom prst="rect">
          <a:avLst/>
        </a:prstGeom>
      </xdr:spPr>
    </xdr:pic>
    <xdr:clientData/>
  </xdr:twoCellAnchor>
  <xdr:twoCellAnchor>
    <xdr:from>
      <xdr:col>0</xdr:col>
      <xdr:colOff>19050</xdr:colOff>
      <xdr:row>0</xdr:row>
      <xdr:rowOff>57150</xdr:rowOff>
    </xdr:from>
    <xdr:to>
      <xdr:col>14</xdr:col>
      <xdr:colOff>361950</xdr:colOff>
      <xdr:row>10</xdr:row>
      <xdr:rowOff>180975</xdr:rowOff>
    </xdr:to>
    <xdr:sp macro="" textlink="">
      <xdr:nvSpPr>
        <xdr:cNvPr id="53" name="Rectángulo redondeado 52" title="Plan Anticorrupción y de Atención al Ciudadano">
          <a:extLst>
            <a:ext uri="{FF2B5EF4-FFF2-40B4-BE49-F238E27FC236}">
              <a16:creationId xmlns:a16="http://schemas.microsoft.com/office/drawing/2014/main" id="{00000000-0008-0000-0A00-000035000000}"/>
            </a:ext>
          </a:extLst>
        </xdr:cNvPr>
        <xdr:cNvSpPr/>
      </xdr:nvSpPr>
      <xdr:spPr>
        <a:xfrm>
          <a:off x="19050" y="57150"/>
          <a:ext cx="11010900" cy="2028825"/>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xdr:from>
      <xdr:col>8</xdr:col>
      <xdr:colOff>695628</xdr:colOff>
      <xdr:row>29</xdr:row>
      <xdr:rowOff>69869</xdr:rowOff>
    </xdr:from>
    <xdr:to>
      <xdr:col>11</xdr:col>
      <xdr:colOff>165669</xdr:colOff>
      <xdr:row>38</xdr:row>
      <xdr:rowOff>138554</xdr:rowOff>
    </xdr:to>
    <xdr:sp macro="" textlink="">
      <xdr:nvSpPr>
        <xdr:cNvPr id="59" name="Freeform 6">
          <a:hlinkClick xmlns:r="http://schemas.openxmlformats.org/officeDocument/2006/relationships" r:id="rId8" tooltip="Re direcciona a la hoja mapa de riesgos de corrupción  componente 6 de Plan Anticorrupción y de Atención al Ciudadano"/>
          <a:extLst>
            <a:ext uri="{FF2B5EF4-FFF2-40B4-BE49-F238E27FC236}">
              <a16:creationId xmlns:a16="http://schemas.microsoft.com/office/drawing/2014/main" id="{00000000-0008-0000-0A00-00003B000000}"/>
            </a:ext>
          </a:extLst>
        </xdr:cNvPr>
        <xdr:cNvSpPr>
          <a:spLocks/>
        </xdr:cNvSpPr>
      </xdr:nvSpPr>
      <xdr:spPr bwMode="auto">
        <a:xfrm rot="5400000" flipH="1">
          <a:off x="8204565" y="5192202"/>
          <a:ext cx="1682332" cy="1836724"/>
        </a:xfrm>
        <a:custGeom>
          <a:avLst/>
          <a:gdLst>
            <a:gd name="T0" fmla="*/ 1165 w 1631"/>
            <a:gd name="T1" fmla="*/ 0 h 1662"/>
            <a:gd name="T2" fmla="*/ 1169 w 1631"/>
            <a:gd name="T3" fmla="*/ 6 h 1662"/>
            <a:gd name="T4" fmla="*/ 1560 w 1631"/>
            <a:gd name="T5" fmla="*/ 856 h 1662"/>
            <a:gd name="T6" fmla="*/ 1631 w 1631"/>
            <a:gd name="T7" fmla="*/ 1008 h 1662"/>
            <a:gd name="T8" fmla="*/ 1627 w 1631"/>
            <a:gd name="T9" fmla="*/ 1011 h 1662"/>
            <a:gd name="T10" fmla="*/ 1614 w 1631"/>
            <a:gd name="T11" fmla="*/ 1021 h 1662"/>
            <a:gd name="T12" fmla="*/ 1595 w 1631"/>
            <a:gd name="T13" fmla="*/ 1035 h 1662"/>
            <a:gd name="T14" fmla="*/ 1570 w 1631"/>
            <a:gd name="T15" fmla="*/ 1056 h 1662"/>
            <a:gd name="T16" fmla="*/ 1537 w 1631"/>
            <a:gd name="T17" fmla="*/ 1082 h 1662"/>
            <a:gd name="T18" fmla="*/ 1501 w 1631"/>
            <a:gd name="T19" fmla="*/ 1113 h 1662"/>
            <a:gd name="T20" fmla="*/ 1460 w 1631"/>
            <a:gd name="T21" fmla="*/ 1148 h 1662"/>
            <a:gd name="T22" fmla="*/ 1416 w 1631"/>
            <a:gd name="T23" fmla="*/ 1188 h 1662"/>
            <a:gd name="T24" fmla="*/ 1370 w 1631"/>
            <a:gd name="T25" fmla="*/ 1234 h 1662"/>
            <a:gd name="T26" fmla="*/ 1416 w 1631"/>
            <a:gd name="T27" fmla="*/ 1405 h 1662"/>
            <a:gd name="T28" fmla="*/ 1238 w 1631"/>
            <a:gd name="T29" fmla="*/ 1378 h 1662"/>
            <a:gd name="T30" fmla="*/ 1167 w 1631"/>
            <a:gd name="T31" fmla="*/ 1466 h 1662"/>
            <a:gd name="T32" fmla="*/ 1102 w 1631"/>
            <a:gd name="T33" fmla="*/ 1562 h 1662"/>
            <a:gd name="T34" fmla="*/ 1042 w 1631"/>
            <a:gd name="T35" fmla="*/ 1662 h 1662"/>
            <a:gd name="T36" fmla="*/ 891 w 1631"/>
            <a:gd name="T37" fmla="*/ 1606 h 1662"/>
            <a:gd name="T38" fmla="*/ 0 w 1631"/>
            <a:gd name="T39" fmla="*/ 1280 h 1662"/>
            <a:gd name="T40" fmla="*/ 21 w 1631"/>
            <a:gd name="T41" fmla="*/ 1207 h 1662"/>
            <a:gd name="T42" fmla="*/ 252 w 1631"/>
            <a:gd name="T43" fmla="*/ 382 h 1662"/>
            <a:gd name="T44" fmla="*/ 1165 w 1631"/>
            <a:gd name="T45" fmla="*/ 0 h 166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631" h="1662">
              <a:moveTo>
                <a:pt x="1165" y="0"/>
              </a:moveTo>
              <a:lnTo>
                <a:pt x="1169" y="6"/>
              </a:lnTo>
              <a:lnTo>
                <a:pt x="1560" y="856"/>
              </a:lnTo>
              <a:lnTo>
                <a:pt x="1631" y="1008"/>
              </a:lnTo>
              <a:lnTo>
                <a:pt x="1627" y="1011"/>
              </a:lnTo>
              <a:lnTo>
                <a:pt x="1614" y="1021"/>
              </a:lnTo>
              <a:lnTo>
                <a:pt x="1595" y="1035"/>
              </a:lnTo>
              <a:lnTo>
                <a:pt x="1570" y="1056"/>
              </a:lnTo>
              <a:lnTo>
                <a:pt x="1537" y="1082"/>
              </a:lnTo>
              <a:lnTo>
                <a:pt x="1501" y="1113"/>
              </a:lnTo>
              <a:lnTo>
                <a:pt x="1460" y="1148"/>
              </a:lnTo>
              <a:lnTo>
                <a:pt x="1416" y="1188"/>
              </a:lnTo>
              <a:lnTo>
                <a:pt x="1370" y="1234"/>
              </a:lnTo>
              <a:lnTo>
                <a:pt x="1416" y="1405"/>
              </a:lnTo>
              <a:lnTo>
                <a:pt x="1238" y="1378"/>
              </a:lnTo>
              <a:lnTo>
                <a:pt x="1167" y="1466"/>
              </a:lnTo>
              <a:lnTo>
                <a:pt x="1102" y="1562"/>
              </a:lnTo>
              <a:lnTo>
                <a:pt x="1042" y="1662"/>
              </a:lnTo>
              <a:lnTo>
                <a:pt x="891" y="1606"/>
              </a:lnTo>
              <a:lnTo>
                <a:pt x="0" y="1280"/>
              </a:lnTo>
              <a:lnTo>
                <a:pt x="21" y="1207"/>
              </a:lnTo>
              <a:lnTo>
                <a:pt x="252" y="382"/>
              </a:lnTo>
              <a:lnTo>
                <a:pt x="1165" y="0"/>
              </a:lnTo>
              <a:close/>
            </a:path>
          </a:pathLst>
        </a:custGeom>
        <a:gradFill flip="none" rotWithShape="1">
          <a:gsLst>
            <a:gs pos="0">
              <a:schemeClr val="accent2">
                <a:lumMod val="89000"/>
              </a:schemeClr>
            </a:gs>
            <a:gs pos="23000">
              <a:schemeClr val="accent2">
                <a:lumMod val="89000"/>
              </a:schemeClr>
            </a:gs>
            <a:gs pos="69000">
              <a:schemeClr val="accent2">
                <a:lumMod val="75000"/>
              </a:schemeClr>
            </a:gs>
            <a:gs pos="97000">
              <a:schemeClr val="accent2">
                <a:lumMod val="70000"/>
              </a:schemeClr>
            </a:gs>
          </a:gsLst>
          <a:path path="circle">
            <a:fillToRect l="50000" t="50000" r="50000" b="50000"/>
          </a:path>
          <a:tileRect/>
        </a:gradFill>
        <a:ln w="0">
          <a:noFill/>
          <a:prstDash val="solid"/>
          <a:round/>
          <a:headEnd/>
          <a:tailEnd/>
        </a:ln>
      </xdr:spPr>
      <xdr:txBody>
        <a:bodyPr vertOverflow="clip" horzOverflow="clip" vert="vert270" wrap="square" lIns="91440" tIns="45720" rIns="91440" bIns="45720" numCol="1" anchor="ctr"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u="none" baseline="0">
              <a:solidFill>
                <a:schemeClr val="tx1"/>
              </a:solidFill>
            </a:rPr>
            <a:t>          </a:t>
          </a:r>
          <a:r>
            <a:rPr lang="en-IN" sz="2700" u="sng">
              <a:solidFill>
                <a:schemeClr val="bg1"/>
              </a:solidFill>
            </a:rPr>
            <a:t>06</a:t>
          </a:r>
        </a:p>
        <a:p>
          <a:r>
            <a:rPr lang="en-IN">
              <a:solidFill>
                <a:schemeClr val="bg1"/>
              </a:solidFill>
            </a:rPr>
            <a:t> </a:t>
          </a:r>
          <a:r>
            <a:rPr lang="en-IN" baseline="0">
              <a:solidFill>
                <a:schemeClr val="bg1"/>
              </a:solidFill>
            </a:rPr>
            <a:t> </a:t>
          </a:r>
          <a:r>
            <a:rPr lang="en-IN"/>
            <a:t> </a:t>
          </a:r>
          <a:r>
            <a:rPr lang="en-IN" sz="1400" b="1">
              <a:solidFill>
                <a:schemeClr val="bg1"/>
              </a:solidFill>
            </a:rPr>
            <a:t>Mapa</a:t>
          </a:r>
          <a:r>
            <a:rPr lang="en-IN" sz="1400" b="1" baseline="0">
              <a:solidFill>
                <a:schemeClr val="bg1"/>
              </a:solidFill>
            </a:rPr>
            <a:t> de Riesgos </a:t>
          </a:r>
        </a:p>
        <a:p>
          <a:r>
            <a:rPr lang="en-IN" sz="1400" b="1" baseline="0">
              <a:solidFill>
                <a:schemeClr val="bg1"/>
              </a:solidFill>
            </a:rPr>
            <a:t>DE    Corrupción</a:t>
          </a:r>
          <a:endParaRPr lang="en-IN" sz="1400" b="1">
            <a:solidFill>
              <a:schemeClr val="bg1"/>
            </a:solidFill>
          </a:endParaRPr>
        </a:p>
      </xdr:txBody>
    </xdr:sp>
    <xdr:clientData/>
  </xdr:twoCellAnchor>
  <xdr:twoCellAnchor>
    <xdr:from>
      <xdr:col>6</xdr:col>
      <xdr:colOff>59683</xdr:colOff>
      <xdr:row>32</xdr:row>
      <xdr:rowOff>19124</xdr:rowOff>
    </xdr:from>
    <xdr:to>
      <xdr:col>8</xdr:col>
      <xdr:colOff>444876</xdr:colOff>
      <xdr:row>41</xdr:row>
      <xdr:rowOff>160024</xdr:rowOff>
    </xdr:to>
    <xdr:sp macro="" textlink="">
      <xdr:nvSpPr>
        <xdr:cNvPr id="44" name="Freeform 6">
          <a:hlinkClick xmlns:r="http://schemas.openxmlformats.org/officeDocument/2006/relationships" r:id="rId9" tooltip="Re direcciona a la hoja estrategia conflictos de interes componente 7 de Plan Anticorrupción y de Atención al Ciudadano"/>
          <a:extLst>
            <a:ext uri="{FF2B5EF4-FFF2-40B4-BE49-F238E27FC236}">
              <a16:creationId xmlns:a16="http://schemas.microsoft.com/office/drawing/2014/main" id="{00000000-0008-0000-0A00-00002C000000}"/>
            </a:ext>
          </a:extLst>
        </xdr:cNvPr>
        <xdr:cNvSpPr>
          <a:spLocks/>
        </xdr:cNvSpPr>
      </xdr:nvSpPr>
      <xdr:spPr bwMode="auto">
        <a:xfrm rot="7600682" flipH="1">
          <a:off x="5760759" y="6088227"/>
          <a:ext cx="1855400" cy="1909193"/>
        </a:xfrm>
        <a:custGeom>
          <a:avLst/>
          <a:gdLst>
            <a:gd name="T0" fmla="*/ 1165 w 1631"/>
            <a:gd name="T1" fmla="*/ 0 h 1662"/>
            <a:gd name="T2" fmla="*/ 1169 w 1631"/>
            <a:gd name="T3" fmla="*/ 6 h 1662"/>
            <a:gd name="T4" fmla="*/ 1560 w 1631"/>
            <a:gd name="T5" fmla="*/ 856 h 1662"/>
            <a:gd name="T6" fmla="*/ 1631 w 1631"/>
            <a:gd name="T7" fmla="*/ 1008 h 1662"/>
            <a:gd name="T8" fmla="*/ 1627 w 1631"/>
            <a:gd name="T9" fmla="*/ 1011 h 1662"/>
            <a:gd name="T10" fmla="*/ 1614 w 1631"/>
            <a:gd name="T11" fmla="*/ 1021 h 1662"/>
            <a:gd name="T12" fmla="*/ 1595 w 1631"/>
            <a:gd name="T13" fmla="*/ 1035 h 1662"/>
            <a:gd name="T14" fmla="*/ 1570 w 1631"/>
            <a:gd name="T15" fmla="*/ 1056 h 1662"/>
            <a:gd name="T16" fmla="*/ 1537 w 1631"/>
            <a:gd name="T17" fmla="*/ 1082 h 1662"/>
            <a:gd name="T18" fmla="*/ 1501 w 1631"/>
            <a:gd name="T19" fmla="*/ 1113 h 1662"/>
            <a:gd name="T20" fmla="*/ 1460 w 1631"/>
            <a:gd name="T21" fmla="*/ 1148 h 1662"/>
            <a:gd name="T22" fmla="*/ 1416 w 1631"/>
            <a:gd name="T23" fmla="*/ 1188 h 1662"/>
            <a:gd name="T24" fmla="*/ 1370 w 1631"/>
            <a:gd name="T25" fmla="*/ 1234 h 1662"/>
            <a:gd name="T26" fmla="*/ 1416 w 1631"/>
            <a:gd name="T27" fmla="*/ 1405 h 1662"/>
            <a:gd name="T28" fmla="*/ 1238 w 1631"/>
            <a:gd name="T29" fmla="*/ 1378 h 1662"/>
            <a:gd name="T30" fmla="*/ 1167 w 1631"/>
            <a:gd name="T31" fmla="*/ 1466 h 1662"/>
            <a:gd name="T32" fmla="*/ 1102 w 1631"/>
            <a:gd name="T33" fmla="*/ 1562 h 1662"/>
            <a:gd name="T34" fmla="*/ 1042 w 1631"/>
            <a:gd name="T35" fmla="*/ 1662 h 1662"/>
            <a:gd name="T36" fmla="*/ 891 w 1631"/>
            <a:gd name="T37" fmla="*/ 1606 h 1662"/>
            <a:gd name="T38" fmla="*/ 0 w 1631"/>
            <a:gd name="T39" fmla="*/ 1280 h 1662"/>
            <a:gd name="T40" fmla="*/ 21 w 1631"/>
            <a:gd name="T41" fmla="*/ 1207 h 1662"/>
            <a:gd name="T42" fmla="*/ 252 w 1631"/>
            <a:gd name="T43" fmla="*/ 382 h 1662"/>
            <a:gd name="T44" fmla="*/ 1165 w 1631"/>
            <a:gd name="T45" fmla="*/ 0 h 166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631" h="1662">
              <a:moveTo>
                <a:pt x="1165" y="0"/>
              </a:moveTo>
              <a:lnTo>
                <a:pt x="1169" y="6"/>
              </a:lnTo>
              <a:lnTo>
                <a:pt x="1560" y="856"/>
              </a:lnTo>
              <a:lnTo>
                <a:pt x="1631" y="1008"/>
              </a:lnTo>
              <a:lnTo>
                <a:pt x="1627" y="1011"/>
              </a:lnTo>
              <a:lnTo>
                <a:pt x="1614" y="1021"/>
              </a:lnTo>
              <a:lnTo>
                <a:pt x="1595" y="1035"/>
              </a:lnTo>
              <a:lnTo>
                <a:pt x="1570" y="1056"/>
              </a:lnTo>
              <a:lnTo>
                <a:pt x="1537" y="1082"/>
              </a:lnTo>
              <a:lnTo>
                <a:pt x="1501" y="1113"/>
              </a:lnTo>
              <a:lnTo>
                <a:pt x="1460" y="1148"/>
              </a:lnTo>
              <a:lnTo>
                <a:pt x="1416" y="1188"/>
              </a:lnTo>
              <a:lnTo>
                <a:pt x="1370" y="1234"/>
              </a:lnTo>
              <a:lnTo>
                <a:pt x="1416" y="1405"/>
              </a:lnTo>
              <a:lnTo>
                <a:pt x="1238" y="1378"/>
              </a:lnTo>
              <a:lnTo>
                <a:pt x="1167" y="1466"/>
              </a:lnTo>
              <a:lnTo>
                <a:pt x="1102" y="1562"/>
              </a:lnTo>
              <a:lnTo>
                <a:pt x="1042" y="1662"/>
              </a:lnTo>
              <a:lnTo>
                <a:pt x="891" y="1606"/>
              </a:lnTo>
              <a:lnTo>
                <a:pt x="0" y="1280"/>
              </a:lnTo>
              <a:lnTo>
                <a:pt x="21" y="1207"/>
              </a:lnTo>
              <a:lnTo>
                <a:pt x="252" y="382"/>
              </a:lnTo>
              <a:lnTo>
                <a:pt x="1165" y="0"/>
              </a:lnTo>
              <a:close/>
            </a:path>
          </a:pathLst>
        </a:custGeom>
        <a:solidFill>
          <a:srgbClr val="D71F6E"/>
        </a:solidFill>
        <a:ln w="0">
          <a:noFill/>
          <a:prstDash val="solid"/>
          <a:round/>
          <a:headEnd/>
          <a:tailEnd/>
        </a:ln>
      </xdr:spPr>
      <xdr:txBody>
        <a:bodyPr vertOverflow="clip" horzOverflow="clip" vert="vert270" wrap="square" lIns="91440" tIns="45720" rIns="91440" bIns="45720" numCol="1" anchor="ctr"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u="none" baseline="0">
              <a:solidFill>
                <a:schemeClr val="tx1"/>
              </a:solidFill>
            </a:rPr>
            <a:t>          </a:t>
          </a:r>
          <a:r>
            <a:rPr lang="en-IN" sz="2700" u="sng">
              <a:solidFill>
                <a:schemeClr val="bg1"/>
              </a:solidFill>
            </a:rPr>
            <a:t>07</a:t>
          </a:r>
        </a:p>
        <a:p>
          <a:r>
            <a:rPr lang="en-IN">
              <a:solidFill>
                <a:schemeClr val="bg1"/>
              </a:solidFill>
            </a:rPr>
            <a:t> </a:t>
          </a:r>
          <a:r>
            <a:rPr lang="en-IN" baseline="0">
              <a:solidFill>
                <a:schemeClr val="bg1"/>
              </a:solidFill>
            </a:rPr>
            <a:t> </a:t>
          </a:r>
          <a:r>
            <a:rPr lang="en-IN"/>
            <a:t>    </a:t>
          </a:r>
          <a:r>
            <a:rPr lang="en-IN" sz="1400" b="1">
              <a:solidFill>
                <a:schemeClr val="bg1"/>
              </a:solidFill>
            </a:rPr>
            <a:t>Estrategia</a:t>
          </a:r>
          <a:endParaRPr lang="en-IN" sz="1400" b="1" baseline="0">
            <a:solidFill>
              <a:schemeClr val="bg1"/>
            </a:solidFill>
          </a:endParaRPr>
        </a:p>
        <a:p>
          <a:r>
            <a:rPr lang="en-IN" sz="1400" b="1" baseline="0">
              <a:solidFill>
                <a:schemeClr val="bg1"/>
              </a:solidFill>
            </a:rPr>
            <a:t>         conflicto de</a:t>
          </a:r>
        </a:p>
        <a:p>
          <a:r>
            <a:rPr lang="en-IN" sz="1400" b="1" baseline="0">
              <a:solidFill>
                <a:schemeClr val="bg1"/>
              </a:solidFill>
            </a:rPr>
            <a:t>           intereses</a:t>
          </a:r>
          <a:endParaRPr lang="en-IN" sz="1400" b="1">
            <a:solidFill>
              <a:schemeClr val="bg1"/>
            </a:solidFill>
          </a:endParaRP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xdr:col>
      <xdr:colOff>35719</xdr:colOff>
      <xdr:row>1</xdr:row>
      <xdr:rowOff>83341</xdr:rowOff>
    </xdr:from>
    <xdr:to>
      <xdr:col>6</xdr:col>
      <xdr:colOff>54428</xdr:colOff>
      <xdr:row>5</xdr:row>
      <xdr:rowOff>95250</xdr:rowOff>
    </xdr:to>
    <xdr:sp macro="" textlink="">
      <xdr:nvSpPr>
        <xdr:cNvPr id="2" name="Rectángulo redondeado 1" title="Componente 1">
          <a:extLst>
            <a:ext uri="{FF2B5EF4-FFF2-40B4-BE49-F238E27FC236}">
              <a16:creationId xmlns:a16="http://schemas.microsoft.com/office/drawing/2014/main" id="{00000000-0008-0000-0300-000002000000}"/>
            </a:ext>
          </a:extLst>
        </xdr:cNvPr>
        <xdr:cNvSpPr/>
      </xdr:nvSpPr>
      <xdr:spPr>
        <a:xfrm>
          <a:off x="130969" y="273841"/>
          <a:ext cx="13429909" cy="1745459"/>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editAs="oneCell">
    <xdr:from>
      <xdr:col>1</xdr:col>
      <xdr:colOff>161495</xdr:colOff>
      <xdr:row>2</xdr:row>
      <xdr:rowOff>0</xdr:rowOff>
    </xdr:from>
    <xdr:to>
      <xdr:col>2</xdr:col>
      <xdr:colOff>19050</xdr:colOff>
      <xdr:row>4</xdr:row>
      <xdr:rowOff>89748</xdr:rowOff>
    </xdr:to>
    <xdr:pic macro="[4]!Hoja2.PAAC">
      <xdr:nvPicPr>
        <xdr:cNvPr id="3" name="Imagen 2" title="Inicio">
          <a:hlinkClick xmlns:r="http://schemas.openxmlformats.org/officeDocument/2006/relationships" r:id="rId1" tooltip="Re direcciona hoja de inicio"/>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2"/>
        <a:stretch>
          <a:fillRect/>
        </a:stretch>
      </xdr:blipFill>
      <xdr:spPr>
        <a:xfrm>
          <a:off x="256745" y="428625"/>
          <a:ext cx="2210230" cy="1070823"/>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317183</xdr:colOff>
      <xdr:row>1</xdr:row>
      <xdr:rowOff>187167</xdr:rowOff>
    </xdr:from>
    <xdr:to>
      <xdr:col>5</xdr:col>
      <xdr:colOff>175260</xdr:colOff>
      <xdr:row>3</xdr:row>
      <xdr:rowOff>580125</xdr:rowOff>
    </xdr:to>
    <xdr:pic macro="[4]!Hoja2.PAAC">
      <xdr:nvPicPr>
        <xdr:cNvPr id="2" name="Imagen 1" title="Inicio">
          <a:hlinkClick xmlns:r="http://schemas.openxmlformats.org/officeDocument/2006/relationships" r:id="rId1" tooltip="Re direcciona hoja de inicio"/>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2"/>
        <a:stretch>
          <a:fillRect/>
        </a:stretch>
      </xdr:blipFill>
      <xdr:spPr>
        <a:xfrm>
          <a:off x="412433" y="377667"/>
          <a:ext cx="2991802" cy="1107333"/>
        </a:xfrm>
        <a:prstGeom prst="rect">
          <a:avLst/>
        </a:prstGeom>
      </xdr:spPr>
    </xdr:pic>
    <xdr:clientData/>
  </xdr:twoCellAnchor>
  <xdr:twoCellAnchor>
    <xdr:from>
      <xdr:col>1</xdr:col>
      <xdr:colOff>119539</xdr:colOff>
      <xdr:row>1</xdr:row>
      <xdr:rowOff>108107</xdr:rowOff>
    </xdr:from>
    <xdr:to>
      <xdr:col>18</xdr:col>
      <xdr:colOff>84773</xdr:colOff>
      <xdr:row>3</xdr:row>
      <xdr:rowOff>739140</xdr:rowOff>
    </xdr:to>
    <xdr:sp macro="" textlink="">
      <xdr:nvSpPr>
        <xdr:cNvPr id="3" name="Rectángulo redondeado 2" title="Componente 2">
          <a:extLst>
            <a:ext uri="{FF2B5EF4-FFF2-40B4-BE49-F238E27FC236}">
              <a16:creationId xmlns:a16="http://schemas.microsoft.com/office/drawing/2014/main" id="{00000000-0008-0000-0400-000003000000}"/>
            </a:ext>
          </a:extLst>
        </xdr:cNvPr>
        <xdr:cNvSpPr/>
      </xdr:nvSpPr>
      <xdr:spPr>
        <a:xfrm>
          <a:off x="214789" y="298607"/>
          <a:ext cx="12481084" cy="1345408"/>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editAs="oneCell">
    <xdr:from>
      <xdr:col>1</xdr:col>
      <xdr:colOff>0</xdr:colOff>
      <xdr:row>19</xdr:row>
      <xdr:rowOff>0</xdr:rowOff>
    </xdr:from>
    <xdr:to>
      <xdr:col>26</xdr:col>
      <xdr:colOff>75978</xdr:colOff>
      <xdr:row>33</xdr:row>
      <xdr:rowOff>69274</xdr:rowOff>
    </xdr:to>
    <xdr:pic>
      <xdr:nvPicPr>
        <xdr:cNvPr id="4" name="Imagen 3"/>
        <xdr:cNvPicPr>
          <a:picLocks noChangeAspect="1"/>
        </xdr:cNvPicPr>
      </xdr:nvPicPr>
      <xdr:blipFill>
        <a:blip xmlns:r="http://schemas.openxmlformats.org/officeDocument/2006/relationships" r:embed="rId3"/>
        <a:stretch>
          <a:fillRect/>
        </a:stretch>
      </xdr:blipFill>
      <xdr:spPr>
        <a:xfrm>
          <a:off x="95250" y="5086350"/>
          <a:ext cx="18725928" cy="2736274"/>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xdr:from>
      <xdr:col>1</xdr:col>
      <xdr:colOff>434339</xdr:colOff>
      <xdr:row>1</xdr:row>
      <xdr:rowOff>83342</xdr:rowOff>
    </xdr:from>
    <xdr:to>
      <xdr:col>8</xdr:col>
      <xdr:colOff>0</xdr:colOff>
      <xdr:row>4</xdr:row>
      <xdr:rowOff>714375</xdr:rowOff>
    </xdr:to>
    <xdr:sp macro="" textlink="">
      <xdr:nvSpPr>
        <xdr:cNvPr id="2" name="Rectángulo redondeado 1" title="Componente 3">
          <a:extLst>
            <a:ext uri="{FF2B5EF4-FFF2-40B4-BE49-F238E27FC236}">
              <a16:creationId xmlns:a16="http://schemas.microsoft.com/office/drawing/2014/main" id="{00000000-0008-0000-0500-000002000000}"/>
            </a:ext>
          </a:extLst>
        </xdr:cNvPr>
        <xdr:cNvSpPr/>
      </xdr:nvSpPr>
      <xdr:spPr>
        <a:xfrm>
          <a:off x="529589" y="273842"/>
          <a:ext cx="11319511" cy="1402558"/>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editAs="oneCell">
    <xdr:from>
      <xdr:col>2</xdr:col>
      <xdr:colOff>57151</xdr:colOff>
      <xdr:row>2</xdr:row>
      <xdr:rowOff>218695</xdr:rowOff>
    </xdr:from>
    <xdr:to>
      <xdr:col>3</xdr:col>
      <xdr:colOff>177656</xdr:colOff>
      <xdr:row>4</xdr:row>
      <xdr:rowOff>247650</xdr:rowOff>
    </xdr:to>
    <xdr:pic macro="[4]!Hoja2.PAAC">
      <xdr:nvPicPr>
        <xdr:cNvPr id="3" name="Imagen 2" title="Inicio">
          <a:hlinkClick xmlns:r="http://schemas.openxmlformats.org/officeDocument/2006/relationships" r:id="rId1" tooltip="Re direcciona hoja de inicio"/>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2"/>
        <a:stretch>
          <a:fillRect/>
        </a:stretch>
      </xdr:blipFill>
      <xdr:spPr>
        <a:xfrm>
          <a:off x="628651" y="647320"/>
          <a:ext cx="2092180" cy="771905"/>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xdr:from>
      <xdr:col>2</xdr:col>
      <xdr:colOff>44824</xdr:colOff>
      <xdr:row>0</xdr:row>
      <xdr:rowOff>83342</xdr:rowOff>
    </xdr:from>
    <xdr:to>
      <xdr:col>7</xdr:col>
      <xdr:colOff>2571750</xdr:colOff>
      <xdr:row>4</xdr:row>
      <xdr:rowOff>0</xdr:rowOff>
    </xdr:to>
    <xdr:sp macro="" textlink="">
      <xdr:nvSpPr>
        <xdr:cNvPr id="2" name="Rectángulo redondeado 1" title="Componente 4">
          <a:extLst>
            <a:ext uri="{FF2B5EF4-FFF2-40B4-BE49-F238E27FC236}">
              <a16:creationId xmlns:a16="http://schemas.microsoft.com/office/drawing/2014/main" id="{00000000-0008-0000-0600-000002000000}"/>
            </a:ext>
          </a:extLst>
        </xdr:cNvPr>
        <xdr:cNvSpPr/>
      </xdr:nvSpPr>
      <xdr:spPr>
        <a:xfrm>
          <a:off x="883024" y="83342"/>
          <a:ext cx="13099676" cy="1507333"/>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editAs="oneCell">
    <xdr:from>
      <xdr:col>2</xdr:col>
      <xdr:colOff>269503</xdr:colOff>
      <xdr:row>1</xdr:row>
      <xdr:rowOff>114300</xdr:rowOff>
    </xdr:from>
    <xdr:to>
      <xdr:col>4</xdr:col>
      <xdr:colOff>581026</xdr:colOff>
      <xdr:row>2</xdr:row>
      <xdr:rowOff>298384</xdr:rowOff>
    </xdr:to>
    <xdr:pic macro="[4]!Hoja2.PAAC">
      <xdr:nvPicPr>
        <xdr:cNvPr id="3" name="Imagen 2" title="Inicio">
          <a:hlinkClick xmlns:r="http://schemas.openxmlformats.org/officeDocument/2006/relationships" r:id="rId1" tooltip="Re direcciona hoja de inicio"/>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2"/>
        <a:stretch>
          <a:fillRect/>
        </a:stretch>
      </xdr:blipFill>
      <xdr:spPr>
        <a:xfrm>
          <a:off x="1107703" y="352425"/>
          <a:ext cx="2492748" cy="92703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1579419</xdr:colOff>
      <xdr:row>11</xdr:row>
      <xdr:rowOff>96113</xdr:rowOff>
    </xdr:to>
    <xdr:sp macro="" textlink="">
      <xdr:nvSpPr>
        <xdr:cNvPr id="2" name="Rectángulo redondeado 1" title="Plan de Acción Anual por Área , Coordinaciones y programas de Investigación Invemar">
          <a:hlinkClick xmlns:r="http://schemas.openxmlformats.org/officeDocument/2006/relationships" r:id="rId1" tooltip="Plan de Acción Anual por Área , Cordinaciones y Programas de Investigación Invemar"/>
          <a:extLst>
            <a:ext uri="{FF2B5EF4-FFF2-40B4-BE49-F238E27FC236}">
              <a16:creationId xmlns:a16="http://schemas.microsoft.com/office/drawing/2014/main" id="{00000000-0008-0000-0100-000005000000}"/>
            </a:ext>
          </a:extLst>
        </xdr:cNvPr>
        <xdr:cNvSpPr/>
      </xdr:nvSpPr>
      <xdr:spPr>
        <a:xfrm>
          <a:off x="0" y="0"/>
          <a:ext cx="26211069" cy="2086838"/>
        </a:xfrm>
        <a:prstGeom prst="roundRect">
          <a:avLst/>
        </a:prstGeom>
        <a:noFill/>
        <a:ln w="28575">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editAs="oneCell">
    <xdr:from>
      <xdr:col>1</xdr:col>
      <xdr:colOff>350114</xdr:colOff>
      <xdr:row>0</xdr:row>
      <xdr:rowOff>0</xdr:rowOff>
    </xdr:from>
    <xdr:to>
      <xdr:col>1</xdr:col>
      <xdr:colOff>2121879</xdr:colOff>
      <xdr:row>5</xdr:row>
      <xdr:rowOff>92210</xdr:rowOff>
    </xdr:to>
    <xdr:pic macro="[0]!Hoja17.Integración_PAA">
      <xdr:nvPicPr>
        <xdr:cNvPr id="3" name="Imagen 2" title="Hoja Integración">
          <a:hlinkClick xmlns:r="http://schemas.openxmlformats.org/officeDocument/2006/relationships" r:id="rId2" tooltip="Redirecciona a la hoja Integración Plan de Acción Anual"/>
          <a:extLst>
            <a:ext uri="{FF2B5EF4-FFF2-40B4-BE49-F238E27FC236}">
              <a16:creationId xmlns:a16="http://schemas.microsoft.com/office/drawing/2014/main" id="{00000000-0008-0000-0100-000007000000}"/>
            </a:ext>
          </a:extLst>
        </xdr:cNvPr>
        <xdr:cNvPicPr>
          <a:picLocks noChangeAspect="1"/>
        </xdr:cNvPicPr>
      </xdr:nvPicPr>
      <xdr:blipFill rotWithShape="1">
        <a:blip xmlns:r="http://schemas.openxmlformats.org/officeDocument/2006/relationships" r:embed="rId3"/>
        <a:srcRect l="4961"/>
        <a:stretch/>
      </xdr:blipFill>
      <xdr:spPr>
        <a:xfrm>
          <a:off x="1969364" y="0"/>
          <a:ext cx="1771765" cy="2023404"/>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xdr:from>
      <xdr:col>1</xdr:col>
      <xdr:colOff>424339</xdr:colOff>
      <xdr:row>0</xdr:row>
      <xdr:rowOff>97685</xdr:rowOff>
    </xdr:from>
    <xdr:to>
      <xdr:col>7</xdr:col>
      <xdr:colOff>1905000</xdr:colOff>
      <xdr:row>4</xdr:row>
      <xdr:rowOff>76200</xdr:rowOff>
    </xdr:to>
    <xdr:sp macro="" textlink="">
      <xdr:nvSpPr>
        <xdr:cNvPr id="2" name="Rectángulo redondeado 1" title="Componente 5">
          <a:extLst>
            <a:ext uri="{FF2B5EF4-FFF2-40B4-BE49-F238E27FC236}">
              <a16:creationId xmlns:a16="http://schemas.microsoft.com/office/drawing/2014/main" id="{00000000-0008-0000-0700-000002000000}"/>
            </a:ext>
          </a:extLst>
        </xdr:cNvPr>
        <xdr:cNvSpPr/>
      </xdr:nvSpPr>
      <xdr:spPr>
        <a:xfrm>
          <a:off x="519589" y="97685"/>
          <a:ext cx="13501211" cy="1626340"/>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editAs="oneCell">
    <xdr:from>
      <xdr:col>2</xdr:col>
      <xdr:colOff>115982</xdr:colOff>
      <xdr:row>1</xdr:row>
      <xdr:rowOff>162485</xdr:rowOff>
    </xdr:from>
    <xdr:to>
      <xdr:col>3</xdr:col>
      <xdr:colOff>512181</xdr:colOff>
      <xdr:row>3</xdr:row>
      <xdr:rowOff>152400</xdr:rowOff>
    </xdr:to>
    <xdr:pic macro="[4]!Hoja2.PAAC">
      <xdr:nvPicPr>
        <xdr:cNvPr id="3" name="Imagen 2" title="Inicio">
          <a:hlinkClick xmlns:r="http://schemas.openxmlformats.org/officeDocument/2006/relationships" r:id="rId1" tooltip="Re direcciona hoja de inicio"/>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2"/>
        <a:stretch>
          <a:fillRect/>
        </a:stretch>
      </xdr:blipFill>
      <xdr:spPr>
        <a:xfrm>
          <a:off x="658907" y="372035"/>
          <a:ext cx="2374224" cy="875740"/>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xdr:from>
      <xdr:col>1</xdr:col>
      <xdr:colOff>56029</xdr:colOff>
      <xdr:row>0</xdr:row>
      <xdr:rowOff>89647</xdr:rowOff>
    </xdr:from>
    <xdr:to>
      <xdr:col>6</xdr:col>
      <xdr:colOff>33618</xdr:colOff>
      <xdr:row>2</xdr:row>
      <xdr:rowOff>145677</xdr:rowOff>
    </xdr:to>
    <xdr:sp macro="" textlink="">
      <xdr:nvSpPr>
        <xdr:cNvPr id="2" name="Rectángulo redondeado 4" title="Componente 6">
          <a:extLst>
            <a:ext uri="{FF2B5EF4-FFF2-40B4-BE49-F238E27FC236}">
              <a16:creationId xmlns:a16="http://schemas.microsoft.com/office/drawing/2014/main" id="{00000000-0008-0000-0800-000002000000}"/>
            </a:ext>
          </a:extLst>
        </xdr:cNvPr>
        <xdr:cNvSpPr/>
      </xdr:nvSpPr>
      <xdr:spPr>
        <a:xfrm>
          <a:off x="332254" y="89647"/>
          <a:ext cx="13941239" cy="1418105"/>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editAs="oneCell">
    <xdr:from>
      <xdr:col>1</xdr:col>
      <xdr:colOff>224119</xdr:colOff>
      <xdr:row>0</xdr:row>
      <xdr:rowOff>358588</xdr:rowOff>
    </xdr:from>
    <xdr:to>
      <xdr:col>1</xdr:col>
      <xdr:colOff>2093583</xdr:colOff>
      <xdr:row>1</xdr:row>
      <xdr:rowOff>605117</xdr:rowOff>
    </xdr:to>
    <xdr:pic macro="[4]!Hoja2.PAAC">
      <xdr:nvPicPr>
        <xdr:cNvPr id="3" name="Imagen 2" title="Inicio">
          <a:hlinkClick xmlns:r="http://schemas.openxmlformats.org/officeDocument/2006/relationships" r:id="rId1" tooltip="Re direcciona hoja de inicio"/>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2"/>
        <a:stretch>
          <a:fillRect/>
        </a:stretch>
      </xdr:blipFill>
      <xdr:spPr>
        <a:xfrm>
          <a:off x="500344" y="358588"/>
          <a:ext cx="1869464" cy="751354"/>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394608</xdr:colOff>
      <xdr:row>0</xdr:row>
      <xdr:rowOff>122465</xdr:rowOff>
    </xdr:from>
    <xdr:to>
      <xdr:col>3</xdr:col>
      <xdr:colOff>1426468</xdr:colOff>
      <xdr:row>3</xdr:row>
      <xdr:rowOff>597916</xdr:rowOff>
    </xdr:to>
    <xdr:pic macro="[4]!Hoja2.PAAC">
      <xdr:nvPicPr>
        <xdr:cNvPr id="2" name="Imagen 1" title="Inicio">
          <a:hlinkClick xmlns:r="http://schemas.openxmlformats.org/officeDocument/2006/relationships" r:id="rId1" tooltip="Re direcciona hoja de inicio"/>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2"/>
        <a:stretch>
          <a:fillRect/>
        </a:stretch>
      </xdr:blipFill>
      <xdr:spPr>
        <a:xfrm>
          <a:off x="394608" y="122465"/>
          <a:ext cx="3898885" cy="1380326"/>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1</xdr:col>
      <xdr:colOff>178594</xdr:colOff>
      <xdr:row>1</xdr:row>
      <xdr:rowOff>107156</xdr:rowOff>
    </xdr:from>
    <xdr:to>
      <xdr:col>2</xdr:col>
      <xdr:colOff>134218</xdr:colOff>
      <xdr:row>12</xdr:row>
      <xdr:rowOff>1308</xdr:rowOff>
    </xdr:to>
    <xdr:pic macro="[0]!Hoja17.Integración_PAA">
      <xdr:nvPicPr>
        <xdr:cNvPr id="3" name="Imagen 2" title="Inicio">
          <a:hlinkClick xmlns:r="http://schemas.openxmlformats.org/officeDocument/2006/relationships" r:id="rId1"/>
          <a:extLst>
            <a:ext uri="{FF2B5EF4-FFF2-40B4-BE49-F238E27FC236}">
              <a16:creationId xmlns:a16="http://schemas.microsoft.com/office/drawing/2014/main" id="{00000000-0008-0000-1200-000003000000}"/>
            </a:ext>
          </a:extLst>
        </xdr:cNvPr>
        <xdr:cNvPicPr>
          <a:picLocks noChangeAspect="1"/>
        </xdr:cNvPicPr>
      </xdr:nvPicPr>
      <xdr:blipFill rotWithShape="1">
        <a:blip xmlns:r="http://schemas.openxmlformats.org/officeDocument/2006/relationships" r:embed="rId2"/>
        <a:srcRect l="4961"/>
        <a:stretch/>
      </xdr:blipFill>
      <xdr:spPr>
        <a:xfrm>
          <a:off x="273844" y="273844"/>
          <a:ext cx="1774033" cy="1977745"/>
        </a:xfrm>
        <a:prstGeom prst="rect">
          <a:avLst/>
        </a:prstGeom>
      </xdr:spPr>
    </xdr:pic>
    <xdr:clientData/>
  </xdr:twoCellAnchor>
  <xdr:twoCellAnchor>
    <xdr:from>
      <xdr:col>1</xdr:col>
      <xdr:colOff>59532</xdr:colOff>
      <xdr:row>1</xdr:row>
      <xdr:rowOff>11905</xdr:rowOff>
    </xdr:from>
    <xdr:to>
      <xdr:col>8</xdr:col>
      <xdr:colOff>190499</xdr:colOff>
      <xdr:row>12</xdr:row>
      <xdr:rowOff>95250</xdr:rowOff>
    </xdr:to>
    <xdr:sp macro="" textlink="">
      <xdr:nvSpPr>
        <xdr:cNvPr id="4" name="Rectángulo redondeado 3" title="Plan Estratégico de las Tecnologías y Comunicaciones - PETI">
          <a:extLst>
            <a:ext uri="{FF2B5EF4-FFF2-40B4-BE49-F238E27FC236}">
              <a16:creationId xmlns:a16="http://schemas.microsoft.com/office/drawing/2014/main" id="{00000000-0008-0000-1200-000004000000}"/>
            </a:ext>
          </a:extLst>
        </xdr:cNvPr>
        <xdr:cNvSpPr/>
      </xdr:nvSpPr>
      <xdr:spPr>
        <a:xfrm>
          <a:off x="154782" y="178593"/>
          <a:ext cx="16347280" cy="2166938"/>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wsDr>
</file>

<file path=xl/drawings/drawing24.xml><?xml version="1.0" encoding="utf-8"?>
<xdr:wsDr xmlns:xdr="http://schemas.openxmlformats.org/drawingml/2006/spreadsheetDrawing" xmlns:a="http://schemas.openxmlformats.org/drawingml/2006/main">
  <xdr:twoCellAnchor editAs="oneCell">
    <xdr:from>
      <xdr:col>1</xdr:col>
      <xdr:colOff>145677</xdr:colOff>
      <xdr:row>1</xdr:row>
      <xdr:rowOff>100853</xdr:rowOff>
    </xdr:from>
    <xdr:to>
      <xdr:col>1</xdr:col>
      <xdr:colOff>1919710</xdr:colOff>
      <xdr:row>11</xdr:row>
      <xdr:rowOff>252973</xdr:rowOff>
    </xdr:to>
    <xdr:pic macro="[0]!Hoja17.Integración_PAA">
      <xdr:nvPicPr>
        <xdr:cNvPr id="3" name="Imagen 2" title="Inicio">
          <a:hlinkClick xmlns:r="http://schemas.openxmlformats.org/officeDocument/2006/relationships" r:id="rId1"/>
          <a:extLst>
            <a:ext uri="{FF2B5EF4-FFF2-40B4-BE49-F238E27FC236}">
              <a16:creationId xmlns:a16="http://schemas.microsoft.com/office/drawing/2014/main" id="{00000000-0008-0000-1300-000003000000}"/>
            </a:ext>
          </a:extLst>
        </xdr:cNvPr>
        <xdr:cNvPicPr>
          <a:picLocks noChangeAspect="1"/>
        </xdr:cNvPicPr>
      </xdr:nvPicPr>
      <xdr:blipFill rotWithShape="1">
        <a:blip xmlns:r="http://schemas.openxmlformats.org/officeDocument/2006/relationships" r:embed="rId2"/>
        <a:srcRect l="4961"/>
        <a:stretch/>
      </xdr:blipFill>
      <xdr:spPr>
        <a:xfrm>
          <a:off x="246530" y="268941"/>
          <a:ext cx="1774033" cy="1922650"/>
        </a:xfrm>
        <a:prstGeom prst="rect">
          <a:avLst/>
        </a:prstGeom>
      </xdr:spPr>
    </xdr:pic>
    <xdr:clientData/>
  </xdr:twoCellAnchor>
  <xdr:twoCellAnchor>
    <xdr:from>
      <xdr:col>1</xdr:col>
      <xdr:colOff>56029</xdr:colOff>
      <xdr:row>0</xdr:row>
      <xdr:rowOff>89647</xdr:rowOff>
    </xdr:from>
    <xdr:to>
      <xdr:col>7</xdr:col>
      <xdr:colOff>2124075</xdr:colOff>
      <xdr:row>11</xdr:row>
      <xdr:rowOff>317967</xdr:rowOff>
    </xdr:to>
    <xdr:sp macro="" textlink="">
      <xdr:nvSpPr>
        <xdr:cNvPr id="5" name="Rectángulo redondeado 4" title="Plan de Austeridad y Gestión Ambiental ">
          <a:extLst>
            <a:ext uri="{FF2B5EF4-FFF2-40B4-BE49-F238E27FC236}">
              <a16:creationId xmlns:a16="http://schemas.microsoft.com/office/drawing/2014/main" id="{00000000-0008-0000-1300-000005000000}"/>
            </a:ext>
          </a:extLst>
        </xdr:cNvPr>
        <xdr:cNvSpPr/>
      </xdr:nvSpPr>
      <xdr:spPr>
        <a:xfrm>
          <a:off x="151279" y="89647"/>
          <a:ext cx="12716996" cy="2199995"/>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wsDr>
</file>

<file path=xl/drawings/drawing25.xml><?xml version="1.0" encoding="utf-8"?>
<xdr:wsDr xmlns:xdr="http://schemas.openxmlformats.org/drawingml/2006/spreadsheetDrawing" xmlns:a="http://schemas.openxmlformats.org/drawingml/2006/main">
  <xdr:twoCellAnchor editAs="oneCell">
    <xdr:from>
      <xdr:col>1</xdr:col>
      <xdr:colOff>202407</xdr:colOff>
      <xdr:row>1</xdr:row>
      <xdr:rowOff>59532</xdr:rowOff>
    </xdr:from>
    <xdr:to>
      <xdr:col>1</xdr:col>
      <xdr:colOff>1976440</xdr:colOff>
      <xdr:row>11</xdr:row>
      <xdr:rowOff>275152</xdr:rowOff>
    </xdr:to>
    <xdr:pic macro="[0]!Hoja17.Integración_PAA">
      <xdr:nvPicPr>
        <xdr:cNvPr id="2" name="Imagen 1" title="Hoja Integración">
          <a:hlinkClick xmlns:r="http://schemas.openxmlformats.org/officeDocument/2006/relationships" r:id="rId1" tooltip="Redirecciona a la hoja Integración Plan de Acción Anual"/>
          <a:extLst>
            <a:ext uri="{FF2B5EF4-FFF2-40B4-BE49-F238E27FC236}">
              <a16:creationId xmlns:a16="http://schemas.microsoft.com/office/drawing/2014/main" id="{00000000-0008-0000-1400-000004000000}"/>
            </a:ext>
          </a:extLst>
        </xdr:cNvPr>
        <xdr:cNvPicPr>
          <a:picLocks noChangeAspect="1"/>
        </xdr:cNvPicPr>
      </xdr:nvPicPr>
      <xdr:blipFill rotWithShape="1">
        <a:blip xmlns:r="http://schemas.openxmlformats.org/officeDocument/2006/relationships" r:embed="rId2"/>
        <a:srcRect l="4961"/>
        <a:stretch/>
      </xdr:blipFill>
      <xdr:spPr>
        <a:xfrm>
          <a:off x="745332" y="259557"/>
          <a:ext cx="1774033" cy="2015845"/>
        </a:xfrm>
        <a:prstGeom prst="rect">
          <a:avLst/>
        </a:prstGeom>
      </xdr:spPr>
    </xdr:pic>
    <xdr:clientData/>
  </xdr:twoCellAnchor>
  <xdr:twoCellAnchor>
    <xdr:from>
      <xdr:col>1</xdr:col>
      <xdr:colOff>142875</xdr:colOff>
      <xdr:row>0</xdr:row>
      <xdr:rowOff>130969</xdr:rowOff>
    </xdr:from>
    <xdr:to>
      <xdr:col>7</xdr:col>
      <xdr:colOff>1885950</xdr:colOff>
      <xdr:row>12</xdr:row>
      <xdr:rowOff>47626</xdr:rowOff>
    </xdr:to>
    <xdr:sp macro="" textlink="">
      <xdr:nvSpPr>
        <xdr:cNvPr id="3" name="Rectángulo redondeado 2" title="Plan de Seguridad y Privacidad de la Información">
          <a:extLst>
            <a:ext uri="{FF2B5EF4-FFF2-40B4-BE49-F238E27FC236}">
              <a16:creationId xmlns:a16="http://schemas.microsoft.com/office/drawing/2014/main" id="{00000000-0008-0000-1400-000005000000}"/>
            </a:ext>
          </a:extLst>
        </xdr:cNvPr>
        <xdr:cNvSpPr/>
      </xdr:nvSpPr>
      <xdr:spPr>
        <a:xfrm>
          <a:off x="685800" y="130969"/>
          <a:ext cx="13668375" cy="2240757"/>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wsDr>
</file>

<file path=xl/drawings/drawing26.xml><?xml version="1.0" encoding="utf-8"?>
<xdr:wsDr xmlns:xdr="http://schemas.openxmlformats.org/drawingml/2006/spreadsheetDrawing" xmlns:a="http://schemas.openxmlformats.org/drawingml/2006/main">
  <xdr:twoCellAnchor editAs="oneCell">
    <xdr:from>
      <xdr:col>1</xdr:col>
      <xdr:colOff>202407</xdr:colOff>
      <xdr:row>1</xdr:row>
      <xdr:rowOff>59532</xdr:rowOff>
    </xdr:from>
    <xdr:to>
      <xdr:col>1</xdr:col>
      <xdr:colOff>1976440</xdr:colOff>
      <xdr:row>11</xdr:row>
      <xdr:rowOff>275152</xdr:rowOff>
    </xdr:to>
    <xdr:pic macro="[0]!Hoja17.Integración_PAA">
      <xdr:nvPicPr>
        <xdr:cNvPr id="4" name="Imagen 3" title="Hoja Integración">
          <a:hlinkClick xmlns:r="http://schemas.openxmlformats.org/officeDocument/2006/relationships" r:id="rId1" tooltip="Redirecciona a la hoja Integración Plan de Acción Anual"/>
          <a:extLst>
            <a:ext uri="{FF2B5EF4-FFF2-40B4-BE49-F238E27FC236}">
              <a16:creationId xmlns:a16="http://schemas.microsoft.com/office/drawing/2014/main" id="{00000000-0008-0000-1400-000004000000}"/>
            </a:ext>
          </a:extLst>
        </xdr:cNvPr>
        <xdr:cNvPicPr>
          <a:picLocks noChangeAspect="1"/>
        </xdr:cNvPicPr>
      </xdr:nvPicPr>
      <xdr:blipFill rotWithShape="1">
        <a:blip xmlns:r="http://schemas.openxmlformats.org/officeDocument/2006/relationships" r:embed="rId2"/>
        <a:srcRect l="4961"/>
        <a:stretch/>
      </xdr:blipFill>
      <xdr:spPr>
        <a:xfrm>
          <a:off x="297657" y="226220"/>
          <a:ext cx="1774033" cy="1977745"/>
        </a:xfrm>
        <a:prstGeom prst="rect">
          <a:avLst/>
        </a:prstGeom>
      </xdr:spPr>
    </xdr:pic>
    <xdr:clientData/>
  </xdr:twoCellAnchor>
  <xdr:twoCellAnchor>
    <xdr:from>
      <xdr:col>1</xdr:col>
      <xdr:colOff>142875</xdr:colOff>
      <xdr:row>0</xdr:row>
      <xdr:rowOff>130969</xdr:rowOff>
    </xdr:from>
    <xdr:to>
      <xdr:col>7</xdr:col>
      <xdr:colOff>1885950</xdr:colOff>
      <xdr:row>12</xdr:row>
      <xdr:rowOff>47626</xdr:rowOff>
    </xdr:to>
    <xdr:sp macro="" textlink="">
      <xdr:nvSpPr>
        <xdr:cNvPr id="5" name="Rectángulo redondeado 4" title="Plan de Seguridad y Privacidad de la Información">
          <a:extLst>
            <a:ext uri="{FF2B5EF4-FFF2-40B4-BE49-F238E27FC236}">
              <a16:creationId xmlns:a16="http://schemas.microsoft.com/office/drawing/2014/main" id="{00000000-0008-0000-1400-000005000000}"/>
            </a:ext>
          </a:extLst>
        </xdr:cNvPr>
        <xdr:cNvSpPr/>
      </xdr:nvSpPr>
      <xdr:spPr>
        <a:xfrm>
          <a:off x="690563" y="130969"/>
          <a:ext cx="13649325" cy="2202657"/>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wsDr>
</file>

<file path=xl/drawings/drawing27.xml><?xml version="1.0" encoding="utf-8"?>
<xdr:wsDr xmlns:xdr="http://schemas.openxmlformats.org/drawingml/2006/spreadsheetDrawing" xmlns:a="http://schemas.openxmlformats.org/drawingml/2006/main">
  <xdr:twoCellAnchor editAs="oneCell">
    <xdr:from>
      <xdr:col>2</xdr:col>
      <xdr:colOff>2303198</xdr:colOff>
      <xdr:row>2</xdr:row>
      <xdr:rowOff>59531</xdr:rowOff>
    </xdr:from>
    <xdr:to>
      <xdr:col>3</xdr:col>
      <xdr:colOff>2386477</xdr:colOff>
      <xdr:row>3</xdr:row>
      <xdr:rowOff>423862</xdr:rowOff>
    </xdr:to>
    <xdr:pic macro="[0]!Hoja2.PAAC">
      <xdr:nvPicPr>
        <xdr:cNvPr id="4" name="Imagen 3">
          <a:extLst>
            <a:ext uri="{FF2B5EF4-FFF2-40B4-BE49-F238E27FC236}">
              <a16:creationId xmlns:a16="http://schemas.microsoft.com/office/drawing/2014/main" id="{00000000-0008-0000-1D00-000004000000}"/>
            </a:ext>
          </a:extLst>
        </xdr:cNvPr>
        <xdr:cNvPicPr>
          <a:picLocks noChangeAspect="1"/>
        </xdr:cNvPicPr>
      </xdr:nvPicPr>
      <xdr:blipFill>
        <a:blip xmlns:r="http://schemas.openxmlformats.org/officeDocument/2006/relationships" r:embed="rId1"/>
        <a:stretch>
          <a:fillRect/>
        </a:stretch>
      </xdr:blipFill>
      <xdr:spPr>
        <a:xfrm>
          <a:off x="3934354" y="488156"/>
          <a:ext cx="3440842" cy="840581"/>
        </a:xfrm>
        <a:prstGeom prst="rect">
          <a:avLst/>
        </a:prstGeom>
      </xdr:spPr>
    </xdr:pic>
    <xdr:clientData/>
  </xdr:twoCellAnchor>
  <xdr:twoCellAnchor>
    <xdr:from>
      <xdr:col>1</xdr:col>
      <xdr:colOff>35719</xdr:colOff>
      <xdr:row>1</xdr:row>
      <xdr:rowOff>83342</xdr:rowOff>
    </xdr:from>
    <xdr:to>
      <xdr:col>17</xdr:col>
      <xdr:colOff>3071813</xdr:colOff>
      <xdr:row>3</xdr:row>
      <xdr:rowOff>714375</xdr:rowOff>
    </xdr:to>
    <xdr:sp macro="" textlink="">
      <xdr:nvSpPr>
        <xdr:cNvPr id="9" name="Rectángulo redondeado 8">
          <a:extLst>
            <a:ext uri="{FF2B5EF4-FFF2-40B4-BE49-F238E27FC236}">
              <a16:creationId xmlns:a16="http://schemas.microsoft.com/office/drawing/2014/main" id="{00000000-0008-0000-1D00-000009000000}"/>
            </a:ext>
          </a:extLst>
        </xdr:cNvPr>
        <xdr:cNvSpPr/>
      </xdr:nvSpPr>
      <xdr:spPr>
        <a:xfrm>
          <a:off x="130969" y="273842"/>
          <a:ext cx="37688044" cy="1345408"/>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editAs="oneCell">
    <xdr:from>
      <xdr:col>1</xdr:col>
      <xdr:colOff>166688</xdr:colOff>
      <xdr:row>2</xdr:row>
      <xdr:rowOff>108541</xdr:rowOff>
    </xdr:from>
    <xdr:to>
      <xdr:col>2</xdr:col>
      <xdr:colOff>2321719</xdr:colOff>
      <xdr:row>3</xdr:row>
      <xdr:rowOff>509099</xdr:rowOff>
    </xdr:to>
    <xdr:pic>
      <xdr:nvPicPr>
        <xdr:cNvPr id="6" name="Imagen 5">
          <a:extLst>
            <a:ext uri="{FF2B5EF4-FFF2-40B4-BE49-F238E27FC236}">
              <a16:creationId xmlns:a16="http://schemas.microsoft.com/office/drawing/2014/main" id="{00000000-0008-0000-1D00-00000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61938" y="537166"/>
          <a:ext cx="3690937" cy="87680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23812</xdr:colOff>
      <xdr:row>0</xdr:row>
      <xdr:rowOff>142875</xdr:rowOff>
    </xdr:from>
    <xdr:to>
      <xdr:col>8</xdr:col>
      <xdr:colOff>0</xdr:colOff>
      <xdr:row>12</xdr:row>
      <xdr:rowOff>59532</xdr:rowOff>
    </xdr:to>
    <xdr:sp macro="" textlink="">
      <xdr:nvSpPr>
        <xdr:cNvPr id="5" name="Rectángulo redondeado 4" title="Plan Institucional de Archivos - PINAR">
          <a:hlinkClick xmlns:r="http://schemas.openxmlformats.org/officeDocument/2006/relationships" r:id="rId1" tooltip="Plan Insttucional de Archivos - PINAR"/>
          <a:extLst>
            <a:ext uri="{FF2B5EF4-FFF2-40B4-BE49-F238E27FC236}">
              <a16:creationId xmlns:a16="http://schemas.microsoft.com/office/drawing/2014/main" id="{00000000-0008-0000-0200-000005000000}"/>
            </a:ext>
          </a:extLst>
        </xdr:cNvPr>
        <xdr:cNvSpPr/>
      </xdr:nvSpPr>
      <xdr:spPr>
        <a:xfrm>
          <a:off x="119062" y="142875"/>
          <a:ext cx="25979438" cy="2166938"/>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editAs="oneCell">
    <xdr:from>
      <xdr:col>1</xdr:col>
      <xdr:colOff>488157</xdr:colOff>
      <xdr:row>1</xdr:row>
      <xdr:rowOff>23812</xdr:rowOff>
    </xdr:from>
    <xdr:to>
      <xdr:col>1</xdr:col>
      <xdr:colOff>2259922</xdr:colOff>
      <xdr:row>11</xdr:row>
      <xdr:rowOff>246992</xdr:rowOff>
    </xdr:to>
    <xdr:pic macro="[0]!Hoja17.Integración_PAA">
      <xdr:nvPicPr>
        <xdr:cNvPr id="4" name="Imagen 3" title="Integración ">
          <a:hlinkClick xmlns:r="http://schemas.openxmlformats.org/officeDocument/2006/relationships" r:id="rId2" tooltip="Redirecciona a la hoja Integración Plan de Acción Anual"/>
          <a:extLst>
            <a:ext uri="{FF2B5EF4-FFF2-40B4-BE49-F238E27FC236}">
              <a16:creationId xmlns:a16="http://schemas.microsoft.com/office/drawing/2014/main" id="{00000000-0008-0000-0200-000004000000}"/>
            </a:ext>
          </a:extLst>
        </xdr:cNvPr>
        <xdr:cNvPicPr>
          <a:picLocks noChangeAspect="1"/>
        </xdr:cNvPicPr>
      </xdr:nvPicPr>
      <xdr:blipFill rotWithShape="1">
        <a:blip xmlns:r="http://schemas.openxmlformats.org/officeDocument/2006/relationships" r:embed="rId3"/>
        <a:srcRect l="4961"/>
        <a:stretch/>
      </xdr:blipFill>
      <xdr:spPr>
        <a:xfrm>
          <a:off x="583407" y="190500"/>
          <a:ext cx="1771765" cy="198530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47625</xdr:colOff>
      <xdr:row>0</xdr:row>
      <xdr:rowOff>107156</xdr:rowOff>
    </xdr:from>
    <xdr:to>
      <xdr:col>11</xdr:col>
      <xdr:colOff>11906</xdr:colOff>
      <xdr:row>12</xdr:row>
      <xdr:rowOff>23813</xdr:rowOff>
    </xdr:to>
    <xdr:sp macro="" textlink="">
      <xdr:nvSpPr>
        <xdr:cNvPr id="5" name="Rectángulo redondeado 4" title="Informe de Actividades ">
          <a:hlinkClick xmlns:r="http://schemas.openxmlformats.org/officeDocument/2006/relationships" r:id="rId1" tooltip="Informe de Actividades"/>
          <a:extLst>
            <a:ext uri="{FF2B5EF4-FFF2-40B4-BE49-F238E27FC236}">
              <a16:creationId xmlns:a16="http://schemas.microsoft.com/office/drawing/2014/main" id="{00000000-0008-0000-0300-000005000000}"/>
            </a:ext>
          </a:extLst>
        </xdr:cNvPr>
        <xdr:cNvSpPr/>
      </xdr:nvSpPr>
      <xdr:spPr>
        <a:xfrm>
          <a:off x="142875" y="107156"/>
          <a:ext cx="25753219" cy="2166938"/>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editAs="oneCell">
    <xdr:from>
      <xdr:col>1</xdr:col>
      <xdr:colOff>381000</xdr:colOff>
      <xdr:row>0</xdr:row>
      <xdr:rowOff>154782</xdr:rowOff>
    </xdr:from>
    <xdr:to>
      <xdr:col>2</xdr:col>
      <xdr:colOff>164421</xdr:colOff>
      <xdr:row>11</xdr:row>
      <xdr:rowOff>237733</xdr:rowOff>
    </xdr:to>
    <xdr:pic macro="[0]!Hoja17.Integración_PAA">
      <xdr:nvPicPr>
        <xdr:cNvPr id="6" name="Imagen 5" title="Hoja Integración">
          <a:hlinkClick xmlns:r="http://schemas.openxmlformats.org/officeDocument/2006/relationships" r:id="rId2" tooltip="Redirecciona a la hoja Integración Plan de Acción Anual"/>
          <a:extLst>
            <a:ext uri="{FF2B5EF4-FFF2-40B4-BE49-F238E27FC236}">
              <a16:creationId xmlns:a16="http://schemas.microsoft.com/office/drawing/2014/main" id="{00000000-0008-0000-0200-000004000000}"/>
            </a:ext>
          </a:extLst>
        </xdr:cNvPr>
        <xdr:cNvPicPr>
          <a:picLocks noChangeAspect="1"/>
        </xdr:cNvPicPr>
      </xdr:nvPicPr>
      <xdr:blipFill rotWithShape="1">
        <a:blip xmlns:r="http://schemas.openxmlformats.org/officeDocument/2006/relationships" r:embed="rId3"/>
        <a:srcRect l="4961"/>
        <a:stretch/>
      </xdr:blipFill>
      <xdr:spPr>
        <a:xfrm>
          <a:off x="476250" y="154782"/>
          <a:ext cx="1771765" cy="201176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59531</xdr:colOff>
      <xdr:row>0</xdr:row>
      <xdr:rowOff>95249</xdr:rowOff>
    </xdr:from>
    <xdr:to>
      <xdr:col>7</xdr:col>
      <xdr:colOff>813954</xdr:colOff>
      <xdr:row>11</xdr:row>
      <xdr:rowOff>275165</xdr:rowOff>
    </xdr:to>
    <xdr:sp macro="" textlink="">
      <xdr:nvSpPr>
        <xdr:cNvPr id="5" name="Rectángulo redondeado 4" title="Plan de Participación Ciudadana ">
          <a:hlinkClick xmlns:r="http://schemas.openxmlformats.org/officeDocument/2006/relationships" r:id="rId1" tooltip="Plan de Participación Ciudadana"/>
          <a:extLst>
            <a:ext uri="{FF2B5EF4-FFF2-40B4-BE49-F238E27FC236}">
              <a16:creationId xmlns:a16="http://schemas.microsoft.com/office/drawing/2014/main" id="{00000000-0008-0000-0400-000005000000}"/>
            </a:ext>
          </a:extLst>
        </xdr:cNvPr>
        <xdr:cNvSpPr/>
      </xdr:nvSpPr>
      <xdr:spPr>
        <a:xfrm>
          <a:off x="154781" y="95249"/>
          <a:ext cx="13500605" cy="2171507"/>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editAs="oneCell">
    <xdr:from>
      <xdr:col>1</xdr:col>
      <xdr:colOff>201083</xdr:colOff>
      <xdr:row>0</xdr:row>
      <xdr:rowOff>158751</xdr:rowOff>
    </xdr:from>
    <xdr:to>
      <xdr:col>1</xdr:col>
      <xdr:colOff>1972848</xdr:colOff>
      <xdr:row>11</xdr:row>
      <xdr:rowOff>212598</xdr:rowOff>
    </xdr:to>
    <xdr:pic macro="[0]!Hoja17.Integración_PAA">
      <xdr:nvPicPr>
        <xdr:cNvPr id="6" name="Imagen 5" title="Hoja Integración ">
          <a:hlinkClick xmlns:r="http://schemas.openxmlformats.org/officeDocument/2006/relationships" r:id="rId2" tooltip="Redirecciona a la hoja Integración Plan de Acción Anual"/>
          <a:extLst>
            <a:ext uri="{FF2B5EF4-FFF2-40B4-BE49-F238E27FC236}">
              <a16:creationId xmlns:a16="http://schemas.microsoft.com/office/drawing/2014/main" id="{00000000-0008-0000-0200-000004000000}"/>
            </a:ext>
          </a:extLst>
        </xdr:cNvPr>
        <xdr:cNvPicPr>
          <a:picLocks noChangeAspect="1"/>
        </xdr:cNvPicPr>
      </xdr:nvPicPr>
      <xdr:blipFill rotWithShape="1">
        <a:blip xmlns:r="http://schemas.openxmlformats.org/officeDocument/2006/relationships" r:embed="rId3"/>
        <a:srcRect l="4961"/>
        <a:stretch/>
      </xdr:blipFill>
      <xdr:spPr>
        <a:xfrm>
          <a:off x="296333" y="158751"/>
          <a:ext cx="1771765" cy="201176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5</xdr:col>
      <xdr:colOff>1322294</xdr:colOff>
      <xdr:row>2</xdr:row>
      <xdr:rowOff>155061</xdr:rowOff>
    </xdr:from>
    <xdr:to>
      <xdr:col>18</xdr:col>
      <xdr:colOff>156882</xdr:colOff>
      <xdr:row>9</xdr:row>
      <xdr:rowOff>116961</xdr:rowOff>
    </xdr:to>
    <xdr:sp macro="" textlink="">
      <xdr:nvSpPr>
        <xdr:cNvPr id="2" name="Title 1">
          <a:extLst>
            <a:ext uri="{FF2B5EF4-FFF2-40B4-BE49-F238E27FC236}">
              <a16:creationId xmlns:a16="http://schemas.microsoft.com/office/drawing/2014/main" id="{00000000-0008-0000-0500-000002000000}"/>
            </a:ext>
          </a:extLst>
        </xdr:cNvPr>
        <xdr:cNvSpPr>
          <a:spLocks noGrp="1"/>
        </xdr:cNvSpPr>
      </xdr:nvSpPr>
      <xdr:spPr>
        <a:xfrm>
          <a:off x="4392706" y="536061"/>
          <a:ext cx="9480176" cy="1295400"/>
        </a:xfrm>
        <a:prstGeom prst="rect">
          <a:avLst/>
        </a:prstGeom>
      </xdr:spPr>
      <xdr:txBody>
        <a:bodyPr vert="horz" wrap="square" lIns="121899" tIns="60949" rIns="121899" bIns="60949" rtlCol="0" anchor="ctr">
          <a:noAutofit/>
        </a:bodyPr>
        <a:lstStyle>
          <a:lvl1pPr algn="l" defTabSz="1218987" rtl="0" eaLnBrk="1" latinLnBrk="0" hangingPunct="1">
            <a:spcBef>
              <a:spcPct val="0"/>
            </a:spcBef>
            <a:buNone/>
            <a:defRPr sz="3600" kern="1200">
              <a:solidFill>
                <a:schemeClr val="tx1"/>
              </a:solidFill>
              <a:latin typeface="+mj-lt"/>
              <a:ea typeface="+mj-ea"/>
              <a:cs typeface="+mj-cs"/>
            </a:defRPr>
          </a:lvl1pPr>
        </a:lstStyle>
        <a:p>
          <a:pPr algn="ctr"/>
          <a:r>
            <a:rPr lang="en-IN" b="1">
              <a:solidFill>
                <a:schemeClr val="tx1">
                  <a:lumMod val="75000"/>
                  <a:lumOff val="25000"/>
                </a:schemeClr>
              </a:solidFill>
              <a:latin typeface="Arial Narrow" panose="020B0606020202030204" pitchFamily="34" charset="0"/>
            </a:rPr>
            <a:t>PLAN</a:t>
          </a:r>
          <a:r>
            <a:rPr lang="en-IN" b="1" baseline="0">
              <a:solidFill>
                <a:schemeClr val="tx1">
                  <a:lumMod val="75000"/>
                  <a:lumOff val="25000"/>
                </a:schemeClr>
              </a:solidFill>
              <a:latin typeface="Arial Narrow" panose="020B0606020202030204" pitchFamily="34" charset="0"/>
            </a:rPr>
            <a:t> INSTITUCIONAL DE CAPACITACIÓN, INCENTIVOS Y SSTA 2024</a:t>
          </a:r>
        </a:p>
        <a:p>
          <a:pPr algn="ctr"/>
          <a:endParaRPr lang="en-IN" b="1">
            <a:solidFill>
              <a:schemeClr val="tx1">
                <a:lumMod val="75000"/>
                <a:lumOff val="25000"/>
              </a:schemeClr>
            </a:solidFill>
            <a:latin typeface="Arial Narrow" panose="020B0606020202030204" pitchFamily="34" charset="0"/>
          </a:endParaRPr>
        </a:p>
      </xdr:txBody>
    </xdr:sp>
    <xdr:clientData/>
  </xdr:twoCellAnchor>
  <xdr:twoCellAnchor>
    <xdr:from>
      <xdr:col>11</xdr:col>
      <xdr:colOff>59867</xdr:colOff>
      <xdr:row>29</xdr:row>
      <xdr:rowOff>123409</xdr:rowOff>
    </xdr:from>
    <xdr:to>
      <xdr:col>13</xdr:col>
      <xdr:colOff>460683</xdr:colOff>
      <xdr:row>39</xdr:row>
      <xdr:rowOff>77099</xdr:rowOff>
    </xdr:to>
    <xdr:grpSp>
      <xdr:nvGrpSpPr>
        <xdr:cNvPr id="23" name="Grupo 22" title="Item 2">
          <a:extLst>
            <a:ext uri="{FF2B5EF4-FFF2-40B4-BE49-F238E27FC236}">
              <a16:creationId xmlns:a16="http://schemas.microsoft.com/office/drawing/2014/main" id="{00000000-0008-0000-0500-000017000000}"/>
            </a:ext>
          </a:extLst>
        </xdr:cNvPr>
        <xdr:cNvGrpSpPr/>
      </xdr:nvGrpSpPr>
      <xdr:grpSpPr>
        <a:xfrm rot="19135110">
          <a:off x="4685553" y="6387776"/>
          <a:ext cx="2065371" cy="1810580"/>
          <a:chOff x="2405032" y="5891468"/>
          <a:chExt cx="1924816" cy="1858690"/>
        </a:xfrm>
      </xdr:grpSpPr>
      <xdr:sp macro="[0]!Hoja14.PSST" textlink="">
        <xdr:nvSpPr>
          <xdr:cNvPr id="24" name="Freeform 16">
            <a:extLst>
              <a:ext uri="{FF2B5EF4-FFF2-40B4-BE49-F238E27FC236}">
                <a16:creationId xmlns:a16="http://schemas.microsoft.com/office/drawing/2014/main" id="{00000000-0008-0000-0500-000018000000}"/>
              </a:ext>
            </a:extLst>
          </xdr:cNvPr>
          <xdr:cNvSpPr>
            <a:spLocks/>
          </xdr:cNvSpPr>
        </xdr:nvSpPr>
        <xdr:spPr bwMode="auto">
          <a:xfrm flipH="1">
            <a:off x="2405032" y="5891468"/>
            <a:ext cx="1924816" cy="1858690"/>
          </a:xfrm>
          <a:custGeom>
            <a:avLst/>
            <a:gdLst>
              <a:gd name="T0" fmla="*/ 660 w 1663"/>
              <a:gd name="T1" fmla="*/ 0 h 1629"/>
              <a:gd name="T2" fmla="*/ 811 w 1663"/>
              <a:gd name="T3" fmla="*/ 71 h 1629"/>
              <a:gd name="T4" fmla="*/ 1658 w 1663"/>
              <a:gd name="T5" fmla="*/ 472 h 1629"/>
              <a:gd name="T6" fmla="*/ 1663 w 1663"/>
              <a:gd name="T7" fmla="*/ 474 h 1629"/>
              <a:gd name="T8" fmla="*/ 1274 w 1663"/>
              <a:gd name="T9" fmla="*/ 1383 h 1629"/>
              <a:gd name="T10" fmla="*/ 447 w 1663"/>
              <a:gd name="T11" fmla="*/ 1608 h 1629"/>
              <a:gd name="T12" fmla="*/ 374 w 1663"/>
              <a:gd name="T13" fmla="*/ 1629 h 1629"/>
              <a:gd name="T14" fmla="*/ 55 w 1663"/>
              <a:gd name="T15" fmla="*/ 735 h 1629"/>
              <a:gd name="T16" fmla="*/ 0 w 1663"/>
              <a:gd name="T17" fmla="*/ 585 h 1629"/>
              <a:gd name="T18" fmla="*/ 101 w 1663"/>
              <a:gd name="T19" fmla="*/ 525 h 1629"/>
              <a:gd name="T20" fmla="*/ 197 w 1663"/>
              <a:gd name="T21" fmla="*/ 460 h 1629"/>
              <a:gd name="T22" fmla="*/ 286 w 1663"/>
              <a:gd name="T23" fmla="*/ 391 h 1629"/>
              <a:gd name="T24" fmla="*/ 261 w 1663"/>
              <a:gd name="T25" fmla="*/ 213 h 1629"/>
              <a:gd name="T26" fmla="*/ 431 w 1663"/>
              <a:gd name="T27" fmla="*/ 259 h 1629"/>
              <a:gd name="T28" fmla="*/ 478 w 1663"/>
              <a:gd name="T29" fmla="*/ 213 h 1629"/>
              <a:gd name="T30" fmla="*/ 518 w 1663"/>
              <a:gd name="T31" fmla="*/ 169 h 1629"/>
              <a:gd name="T32" fmla="*/ 554 w 1663"/>
              <a:gd name="T33" fmla="*/ 130 h 1629"/>
              <a:gd name="T34" fmla="*/ 585 w 1663"/>
              <a:gd name="T35" fmla="*/ 94 h 1629"/>
              <a:gd name="T36" fmla="*/ 612 w 1663"/>
              <a:gd name="T37" fmla="*/ 61 h 1629"/>
              <a:gd name="T38" fmla="*/ 631 w 1663"/>
              <a:gd name="T39" fmla="*/ 36 h 1629"/>
              <a:gd name="T40" fmla="*/ 646 w 1663"/>
              <a:gd name="T41" fmla="*/ 17 h 1629"/>
              <a:gd name="T42" fmla="*/ 656 w 1663"/>
              <a:gd name="T43" fmla="*/ 3 h 1629"/>
              <a:gd name="T44" fmla="*/ 660 w 1663"/>
              <a:gd name="T45" fmla="*/ 0 h 16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663" h="1629">
                <a:moveTo>
                  <a:pt x="660" y="0"/>
                </a:moveTo>
                <a:lnTo>
                  <a:pt x="811" y="71"/>
                </a:lnTo>
                <a:lnTo>
                  <a:pt x="1658" y="472"/>
                </a:lnTo>
                <a:lnTo>
                  <a:pt x="1663" y="474"/>
                </a:lnTo>
                <a:lnTo>
                  <a:pt x="1274" y="1383"/>
                </a:lnTo>
                <a:lnTo>
                  <a:pt x="447" y="1608"/>
                </a:lnTo>
                <a:lnTo>
                  <a:pt x="374" y="1629"/>
                </a:lnTo>
                <a:lnTo>
                  <a:pt x="55" y="735"/>
                </a:lnTo>
                <a:lnTo>
                  <a:pt x="0" y="585"/>
                </a:lnTo>
                <a:lnTo>
                  <a:pt x="101" y="525"/>
                </a:lnTo>
                <a:lnTo>
                  <a:pt x="197" y="460"/>
                </a:lnTo>
                <a:lnTo>
                  <a:pt x="286" y="391"/>
                </a:lnTo>
                <a:lnTo>
                  <a:pt x="261" y="213"/>
                </a:lnTo>
                <a:lnTo>
                  <a:pt x="431" y="259"/>
                </a:lnTo>
                <a:lnTo>
                  <a:pt x="478" y="213"/>
                </a:lnTo>
                <a:lnTo>
                  <a:pt x="518" y="169"/>
                </a:lnTo>
                <a:lnTo>
                  <a:pt x="554" y="130"/>
                </a:lnTo>
                <a:lnTo>
                  <a:pt x="585" y="94"/>
                </a:lnTo>
                <a:lnTo>
                  <a:pt x="612" y="61"/>
                </a:lnTo>
                <a:lnTo>
                  <a:pt x="631" y="36"/>
                </a:lnTo>
                <a:lnTo>
                  <a:pt x="646" y="17"/>
                </a:lnTo>
                <a:lnTo>
                  <a:pt x="656" y="3"/>
                </a:lnTo>
                <a:lnTo>
                  <a:pt x="660" y="0"/>
                </a:lnTo>
                <a:close/>
              </a:path>
            </a:pathLst>
          </a:custGeom>
          <a:solidFill>
            <a:srgbClr val="7A012B"/>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grpSp>
        <xdr:nvGrpSpPr>
          <xdr:cNvPr id="25" name="Grupo 24">
            <a:extLst>
              <a:ext uri="{FF2B5EF4-FFF2-40B4-BE49-F238E27FC236}">
                <a16:creationId xmlns:a16="http://schemas.microsoft.com/office/drawing/2014/main" id="{00000000-0008-0000-0500-000019000000}"/>
              </a:ext>
            </a:extLst>
          </xdr:cNvPr>
          <xdr:cNvGrpSpPr/>
        </xdr:nvGrpSpPr>
        <xdr:grpSpPr>
          <a:xfrm>
            <a:off x="2410820" y="5972479"/>
            <a:ext cx="1855370" cy="1777678"/>
            <a:chOff x="2410820" y="5972479"/>
            <a:chExt cx="1855370" cy="1777678"/>
          </a:xfrm>
        </xdr:grpSpPr>
        <xdr:sp macro="[0]!Hoja14.PSST" textlink="">
          <xdr:nvSpPr>
            <xdr:cNvPr id="26" name="Freeform 17">
              <a:extLst>
                <a:ext uri="{FF2B5EF4-FFF2-40B4-BE49-F238E27FC236}">
                  <a16:creationId xmlns:a16="http://schemas.microsoft.com/office/drawing/2014/main" id="{00000000-0008-0000-0500-00001A000000}"/>
                </a:ext>
              </a:extLst>
            </xdr:cNvPr>
            <xdr:cNvSpPr>
              <a:spLocks/>
            </xdr:cNvSpPr>
          </xdr:nvSpPr>
          <xdr:spPr bwMode="auto">
            <a:xfrm flipH="1">
              <a:off x="2410820" y="5972479"/>
              <a:ext cx="1855370" cy="1777678"/>
            </a:xfrm>
            <a:custGeom>
              <a:avLst/>
              <a:gdLst>
                <a:gd name="T0" fmla="*/ 756 w 1603"/>
                <a:gd name="T1" fmla="*/ 0 h 1558"/>
                <a:gd name="T2" fmla="*/ 1603 w 1603"/>
                <a:gd name="T3" fmla="*/ 401 h 1558"/>
                <a:gd name="T4" fmla="*/ 1591 w 1603"/>
                <a:gd name="T5" fmla="*/ 428 h 1558"/>
                <a:gd name="T6" fmla="*/ 1576 w 1603"/>
                <a:gd name="T7" fmla="*/ 460 h 1558"/>
                <a:gd name="T8" fmla="*/ 1557 w 1603"/>
                <a:gd name="T9" fmla="*/ 502 h 1558"/>
                <a:gd name="T10" fmla="*/ 1534 w 1603"/>
                <a:gd name="T11" fmla="*/ 549 h 1558"/>
                <a:gd name="T12" fmla="*/ 1505 w 1603"/>
                <a:gd name="T13" fmla="*/ 602 h 1558"/>
                <a:gd name="T14" fmla="*/ 1472 w 1603"/>
                <a:gd name="T15" fmla="*/ 658 h 1558"/>
                <a:gd name="T16" fmla="*/ 1434 w 1603"/>
                <a:gd name="T17" fmla="*/ 719 h 1558"/>
                <a:gd name="T18" fmla="*/ 1390 w 1603"/>
                <a:gd name="T19" fmla="*/ 783 h 1558"/>
                <a:gd name="T20" fmla="*/ 1342 w 1603"/>
                <a:gd name="T21" fmla="*/ 850 h 1558"/>
                <a:gd name="T22" fmla="*/ 1288 w 1603"/>
                <a:gd name="T23" fmla="*/ 919 h 1558"/>
                <a:gd name="T24" fmla="*/ 1227 w 1603"/>
                <a:gd name="T25" fmla="*/ 988 h 1558"/>
                <a:gd name="T26" fmla="*/ 1161 w 1603"/>
                <a:gd name="T27" fmla="*/ 1057 h 1558"/>
                <a:gd name="T28" fmla="*/ 1088 w 1603"/>
                <a:gd name="T29" fmla="*/ 1126 h 1558"/>
                <a:gd name="T30" fmla="*/ 1010 w 1603"/>
                <a:gd name="T31" fmla="*/ 1195 h 1558"/>
                <a:gd name="T32" fmla="*/ 923 w 1603"/>
                <a:gd name="T33" fmla="*/ 1261 h 1558"/>
                <a:gd name="T34" fmla="*/ 831 w 1603"/>
                <a:gd name="T35" fmla="*/ 1324 h 1558"/>
                <a:gd name="T36" fmla="*/ 733 w 1603"/>
                <a:gd name="T37" fmla="*/ 1385 h 1558"/>
                <a:gd name="T38" fmla="*/ 626 w 1603"/>
                <a:gd name="T39" fmla="*/ 1441 h 1558"/>
                <a:gd name="T40" fmla="*/ 513 w 1603"/>
                <a:gd name="T41" fmla="*/ 1493 h 1558"/>
                <a:gd name="T42" fmla="*/ 392 w 1603"/>
                <a:gd name="T43" fmla="*/ 1537 h 1558"/>
                <a:gd name="T44" fmla="*/ 319 w 1603"/>
                <a:gd name="T45" fmla="*/ 1558 h 1558"/>
                <a:gd name="T46" fmla="*/ 0 w 1603"/>
                <a:gd name="T47" fmla="*/ 664 h 1558"/>
                <a:gd name="T48" fmla="*/ 100 w 1603"/>
                <a:gd name="T49" fmla="*/ 610 h 1558"/>
                <a:gd name="T50" fmla="*/ 194 w 1603"/>
                <a:gd name="T51" fmla="*/ 552 h 1558"/>
                <a:gd name="T52" fmla="*/ 281 w 1603"/>
                <a:gd name="T53" fmla="*/ 491 h 1558"/>
                <a:gd name="T54" fmla="*/ 361 w 1603"/>
                <a:gd name="T55" fmla="*/ 428 h 1558"/>
                <a:gd name="T56" fmla="*/ 434 w 1603"/>
                <a:gd name="T57" fmla="*/ 366 h 1558"/>
                <a:gd name="T58" fmla="*/ 499 w 1603"/>
                <a:gd name="T59" fmla="*/ 303 h 1558"/>
                <a:gd name="T60" fmla="*/ 559 w 1603"/>
                <a:gd name="T61" fmla="*/ 243 h 1558"/>
                <a:gd name="T62" fmla="*/ 613 w 1603"/>
                <a:gd name="T63" fmla="*/ 184 h 1558"/>
                <a:gd name="T64" fmla="*/ 659 w 1603"/>
                <a:gd name="T65" fmla="*/ 130 h 1558"/>
                <a:gd name="T66" fmla="*/ 697 w 1603"/>
                <a:gd name="T67" fmla="*/ 80 h 1558"/>
                <a:gd name="T68" fmla="*/ 730 w 1603"/>
                <a:gd name="T69" fmla="*/ 38 h 1558"/>
                <a:gd name="T70" fmla="*/ 756 w 1603"/>
                <a:gd name="T71" fmla="*/ 0 h 155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1603" h="1558">
                  <a:moveTo>
                    <a:pt x="756" y="0"/>
                  </a:moveTo>
                  <a:lnTo>
                    <a:pt x="1603" y="401"/>
                  </a:lnTo>
                  <a:lnTo>
                    <a:pt x="1591" y="428"/>
                  </a:lnTo>
                  <a:lnTo>
                    <a:pt x="1576" y="460"/>
                  </a:lnTo>
                  <a:lnTo>
                    <a:pt x="1557" y="502"/>
                  </a:lnTo>
                  <a:lnTo>
                    <a:pt x="1534" y="549"/>
                  </a:lnTo>
                  <a:lnTo>
                    <a:pt x="1505" y="602"/>
                  </a:lnTo>
                  <a:lnTo>
                    <a:pt x="1472" y="658"/>
                  </a:lnTo>
                  <a:lnTo>
                    <a:pt x="1434" y="719"/>
                  </a:lnTo>
                  <a:lnTo>
                    <a:pt x="1390" y="783"/>
                  </a:lnTo>
                  <a:lnTo>
                    <a:pt x="1342" y="850"/>
                  </a:lnTo>
                  <a:lnTo>
                    <a:pt x="1288" y="919"/>
                  </a:lnTo>
                  <a:lnTo>
                    <a:pt x="1227" y="988"/>
                  </a:lnTo>
                  <a:lnTo>
                    <a:pt x="1161" y="1057"/>
                  </a:lnTo>
                  <a:lnTo>
                    <a:pt x="1088" y="1126"/>
                  </a:lnTo>
                  <a:lnTo>
                    <a:pt x="1010" y="1195"/>
                  </a:lnTo>
                  <a:lnTo>
                    <a:pt x="923" y="1261"/>
                  </a:lnTo>
                  <a:lnTo>
                    <a:pt x="831" y="1324"/>
                  </a:lnTo>
                  <a:lnTo>
                    <a:pt x="733" y="1385"/>
                  </a:lnTo>
                  <a:lnTo>
                    <a:pt x="626" y="1441"/>
                  </a:lnTo>
                  <a:lnTo>
                    <a:pt x="513" y="1493"/>
                  </a:lnTo>
                  <a:lnTo>
                    <a:pt x="392" y="1537"/>
                  </a:lnTo>
                  <a:lnTo>
                    <a:pt x="319" y="1558"/>
                  </a:lnTo>
                  <a:lnTo>
                    <a:pt x="0" y="664"/>
                  </a:lnTo>
                  <a:lnTo>
                    <a:pt x="100" y="610"/>
                  </a:lnTo>
                  <a:lnTo>
                    <a:pt x="194" y="552"/>
                  </a:lnTo>
                  <a:lnTo>
                    <a:pt x="281" y="491"/>
                  </a:lnTo>
                  <a:lnTo>
                    <a:pt x="361" y="428"/>
                  </a:lnTo>
                  <a:lnTo>
                    <a:pt x="434" y="366"/>
                  </a:lnTo>
                  <a:lnTo>
                    <a:pt x="499" y="303"/>
                  </a:lnTo>
                  <a:lnTo>
                    <a:pt x="559" y="243"/>
                  </a:lnTo>
                  <a:lnTo>
                    <a:pt x="613" y="184"/>
                  </a:lnTo>
                  <a:lnTo>
                    <a:pt x="659" y="130"/>
                  </a:lnTo>
                  <a:lnTo>
                    <a:pt x="697" y="80"/>
                  </a:lnTo>
                  <a:lnTo>
                    <a:pt x="730" y="38"/>
                  </a:lnTo>
                  <a:lnTo>
                    <a:pt x="756" y="0"/>
                  </a:lnTo>
                  <a:close/>
                </a:path>
              </a:pathLst>
            </a:custGeom>
            <a:solidFill>
              <a:srgbClr val="FD1968">
                <a:alpha val="49804"/>
              </a:srgb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grpSp>
          <xdr:nvGrpSpPr>
            <xdr:cNvPr id="27" name="Group 57">
              <a:extLst>
                <a:ext uri="{FF2B5EF4-FFF2-40B4-BE49-F238E27FC236}">
                  <a16:creationId xmlns:a16="http://schemas.microsoft.com/office/drawing/2014/main" id="{00000000-0008-0000-0500-00001B000000}"/>
                </a:ext>
              </a:extLst>
            </xdr:cNvPr>
            <xdr:cNvGrpSpPr/>
          </xdr:nvGrpSpPr>
          <xdr:grpSpPr>
            <a:xfrm>
              <a:off x="2449374" y="6269234"/>
              <a:ext cx="1739287" cy="1105230"/>
              <a:chOff x="2965810" y="1914398"/>
              <a:chExt cx="1367065" cy="1105230"/>
            </a:xfrm>
          </xdr:grpSpPr>
          <xdr:sp macro="[0]!Hoja14.PSST" textlink="">
            <xdr:nvSpPr>
              <xdr:cNvPr id="28" name="TextBox 58">
                <a:extLst>
                  <a:ext uri="{FF2B5EF4-FFF2-40B4-BE49-F238E27FC236}">
                    <a16:creationId xmlns:a16="http://schemas.microsoft.com/office/drawing/2014/main" id="{00000000-0008-0000-0500-00001C000000}"/>
                  </a:ext>
                </a:extLst>
              </xdr:cNvPr>
              <xdr:cNvSpPr txBox="1"/>
            </xdr:nvSpPr>
            <xdr:spPr>
              <a:xfrm rot="2464890">
                <a:off x="3715478" y="1914398"/>
                <a:ext cx="527709" cy="474839"/>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02</a:t>
                </a:r>
              </a:p>
            </xdr:txBody>
          </xdr:sp>
          <xdr:sp macro="[0]!Hoja14.PSST" textlink="">
            <xdr:nvSpPr>
              <xdr:cNvPr id="29" name="TextBox 121">
                <a:hlinkClick xmlns:r="http://schemas.openxmlformats.org/officeDocument/2006/relationships" r:id="rId1"/>
                <a:extLst>
                  <a:ext uri="{FF2B5EF4-FFF2-40B4-BE49-F238E27FC236}">
                    <a16:creationId xmlns:a16="http://schemas.microsoft.com/office/drawing/2014/main" id="{00000000-0008-0000-0500-00001D000000}"/>
                  </a:ext>
                </a:extLst>
              </xdr:cNvPr>
              <xdr:cNvSpPr txBox="1"/>
            </xdr:nvSpPr>
            <xdr:spPr>
              <a:xfrm rot="2464890">
                <a:off x="2965810" y="2160418"/>
                <a:ext cx="1367065" cy="859210"/>
              </a:xfrm>
              <a:prstGeom prst="rect">
                <a:avLst/>
              </a:prstGeom>
              <a:no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Plan de Trabajo Anual en Seguridad y Salud en el Trabajo </a:t>
                </a:r>
              </a:p>
            </xdr:txBody>
          </xdr:sp>
          <xdr:cxnSp macro="[0]!Hoja14.PSST">
            <xdr:nvCxnSpPr>
              <xdr:cNvPr id="30" name="Straight Connector 60">
                <a:extLst>
                  <a:ext uri="{FF2B5EF4-FFF2-40B4-BE49-F238E27FC236}">
                    <a16:creationId xmlns:a16="http://schemas.microsoft.com/office/drawing/2014/main" id="{00000000-0008-0000-0500-00001E000000}"/>
                  </a:ext>
                </a:extLst>
              </xdr:cNvPr>
              <xdr:cNvCxnSpPr/>
            </xdr:nvCxnSpPr>
            <xdr:spPr>
              <a:xfrm rot="2464890">
                <a:off x="3422664" y="2253841"/>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grpSp>
    </xdr:grpSp>
    <xdr:clientData/>
  </xdr:twoCellAnchor>
  <xdr:twoCellAnchor>
    <xdr:from>
      <xdr:col>14</xdr:col>
      <xdr:colOff>14211</xdr:colOff>
      <xdr:row>18</xdr:row>
      <xdr:rowOff>1285</xdr:rowOff>
    </xdr:from>
    <xdr:to>
      <xdr:col>16</xdr:col>
      <xdr:colOff>280765</xdr:colOff>
      <xdr:row>28</xdr:row>
      <xdr:rowOff>69075</xdr:rowOff>
    </xdr:to>
    <xdr:grpSp>
      <xdr:nvGrpSpPr>
        <xdr:cNvPr id="31" name="Grupo 30" title="Item 4">
          <a:hlinkClick xmlns:r="http://schemas.openxmlformats.org/officeDocument/2006/relationships" r:id="rId2" tooltip="Redirecciona a la hoja Plan Institucional de Capacitación"/>
          <a:extLst>
            <a:ext uri="{FF2B5EF4-FFF2-40B4-BE49-F238E27FC236}">
              <a16:creationId xmlns:a16="http://schemas.microsoft.com/office/drawing/2014/main" id="{00000000-0008-0000-0500-00001F000000}"/>
            </a:ext>
          </a:extLst>
        </xdr:cNvPr>
        <xdr:cNvGrpSpPr/>
      </xdr:nvGrpSpPr>
      <xdr:grpSpPr>
        <a:xfrm rot="21424233">
          <a:off x="7089485" y="4226921"/>
          <a:ext cx="1921202" cy="1921632"/>
          <a:chOff x="7358860" y="4367091"/>
          <a:chExt cx="1790554" cy="1972790"/>
        </a:xfrm>
      </xdr:grpSpPr>
      <xdr:grpSp>
        <xdr:nvGrpSpPr>
          <xdr:cNvPr id="32" name="Grupo 31">
            <a:extLst>
              <a:ext uri="{FF2B5EF4-FFF2-40B4-BE49-F238E27FC236}">
                <a16:creationId xmlns:a16="http://schemas.microsoft.com/office/drawing/2014/main" id="{00000000-0008-0000-0500-000020000000}"/>
              </a:ext>
            </a:extLst>
          </xdr:cNvPr>
          <xdr:cNvGrpSpPr/>
        </xdr:nvGrpSpPr>
        <xdr:grpSpPr>
          <a:xfrm>
            <a:off x="7358860" y="4367091"/>
            <a:ext cx="1790554" cy="1972790"/>
            <a:chOff x="7358860" y="4367091"/>
            <a:chExt cx="1790554" cy="1972790"/>
          </a:xfrm>
        </xdr:grpSpPr>
        <xdr:sp macro="[0]!Hoja12.PIC" textlink="">
          <xdr:nvSpPr>
            <xdr:cNvPr id="37" name="Freeform 8">
              <a:extLst>
                <a:ext uri="{FF2B5EF4-FFF2-40B4-BE49-F238E27FC236}">
                  <a16:creationId xmlns:a16="http://schemas.microsoft.com/office/drawing/2014/main" id="{00000000-0008-0000-0500-000025000000}"/>
                </a:ext>
              </a:extLst>
            </xdr:cNvPr>
            <xdr:cNvSpPr>
              <a:spLocks/>
            </xdr:cNvSpPr>
          </xdr:nvSpPr>
          <xdr:spPr bwMode="auto">
            <a:xfrm flipH="1">
              <a:off x="7358860" y="4367091"/>
              <a:ext cx="1790554" cy="1972790"/>
            </a:xfrm>
            <a:custGeom>
              <a:avLst/>
              <a:gdLst>
                <a:gd name="T0" fmla="*/ 382 w 1547"/>
                <a:gd name="T1" fmla="*/ 0 h 1729"/>
                <a:gd name="T2" fmla="*/ 390 w 1547"/>
                <a:gd name="T3" fmla="*/ 2 h 1729"/>
                <a:gd name="T4" fmla="*/ 1264 w 1547"/>
                <a:gd name="T5" fmla="*/ 332 h 1729"/>
                <a:gd name="T6" fmla="*/ 1422 w 1547"/>
                <a:gd name="T7" fmla="*/ 390 h 1729"/>
                <a:gd name="T8" fmla="*/ 1420 w 1547"/>
                <a:gd name="T9" fmla="*/ 395 h 1729"/>
                <a:gd name="T10" fmla="*/ 1418 w 1547"/>
                <a:gd name="T11" fmla="*/ 411 h 1729"/>
                <a:gd name="T12" fmla="*/ 1414 w 1547"/>
                <a:gd name="T13" fmla="*/ 436 h 1729"/>
                <a:gd name="T14" fmla="*/ 1410 w 1547"/>
                <a:gd name="T15" fmla="*/ 468 h 1729"/>
                <a:gd name="T16" fmla="*/ 1406 w 1547"/>
                <a:gd name="T17" fmla="*/ 508 h 1729"/>
                <a:gd name="T18" fmla="*/ 1403 w 1547"/>
                <a:gd name="T19" fmla="*/ 556 h 1729"/>
                <a:gd name="T20" fmla="*/ 1399 w 1547"/>
                <a:gd name="T21" fmla="*/ 610 h 1729"/>
                <a:gd name="T22" fmla="*/ 1395 w 1547"/>
                <a:gd name="T23" fmla="*/ 670 h 1729"/>
                <a:gd name="T24" fmla="*/ 1395 w 1547"/>
                <a:gd name="T25" fmla="*/ 733 h 1729"/>
                <a:gd name="T26" fmla="*/ 1547 w 1547"/>
                <a:gd name="T27" fmla="*/ 823 h 1729"/>
                <a:gd name="T28" fmla="*/ 1401 w 1547"/>
                <a:gd name="T29" fmla="*/ 931 h 1729"/>
                <a:gd name="T30" fmla="*/ 1412 w 1547"/>
                <a:gd name="T31" fmla="*/ 1044 h 1729"/>
                <a:gd name="T32" fmla="*/ 1431 w 1547"/>
                <a:gd name="T33" fmla="*/ 1157 h 1729"/>
                <a:gd name="T34" fmla="*/ 1460 w 1547"/>
                <a:gd name="T35" fmla="*/ 1270 h 1729"/>
                <a:gd name="T36" fmla="*/ 1314 w 1547"/>
                <a:gd name="T37" fmla="*/ 1338 h 1729"/>
                <a:gd name="T38" fmla="*/ 451 w 1547"/>
                <a:gd name="T39" fmla="*/ 1729 h 1729"/>
                <a:gd name="T40" fmla="*/ 414 w 1547"/>
                <a:gd name="T41" fmla="*/ 1664 h 1729"/>
                <a:gd name="T42" fmla="*/ 0 w 1547"/>
                <a:gd name="T43" fmla="*/ 913 h 1729"/>
                <a:gd name="T44" fmla="*/ 382 w 1547"/>
                <a:gd name="T45" fmla="*/ 0 h 17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547" h="1729">
                  <a:moveTo>
                    <a:pt x="382" y="0"/>
                  </a:moveTo>
                  <a:lnTo>
                    <a:pt x="390" y="2"/>
                  </a:lnTo>
                  <a:lnTo>
                    <a:pt x="1264" y="332"/>
                  </a:lnTo>
                  <a:lnTo>
                    <a:pt x="1422" y="390"/>
                  </a:lnTo>
                  <a:lnTo>
                    <a:pt x="1420" y="395"/>
                  </a:lnTo>
                  <a:lnTo>
                    <a:pt x="1418" y="411"/>
                  </a:lnTo>
                  <a:lnTo>
                    <a:pt x="1414" y="436"/>
                  </a:lnTo>
                  <a:lnTo>
                    <a:pt x="1410" y="468"/>
                  </a:lnTo>
                  <a:lnTo>
                    <a:pt x="1406" y="508"/>
                  </a:lnTo>
                  <a:lnTo>
                    <a:pt x="1403" y="556"/>
                  </a:lnTo>
                  <a:lnTo>
                    <a:pt x="1399" y="610"/>
                  </a:lnTo>
                  <a:lnTo>
                    <a:pt x="1395" y="670"/>
                  </a:lnTo>
                  <a:lnTo>
                    <a:pt x="1395" y="733"/>
                  </a:lnTo>
                  <a:lnTo>
                    <a:pt x="1547" y="823"/>
                  </a:lnTo>
                  <a:lnTo>
                    <a:pt x="1401" y="931"/>
                  </a:lnTo>
                  <a:lnTo>
                    <a:pt x="1412" y="1044"/>
                  </a:lnTo>
                  <a:lnTo>
                    <a:pt x="1431" y="1157"/>
                  </a:lnTo>
                  <a:lnTo>
                    <a:pt x="1460" y="1270"/>
                  </a:lnTo>
                  <a:lnTo>
                    <a:pt x="1314" y="1338"/>
                  </a:lnTo>
                  <a:lnTo>
                    <a:pt x="451" y="1729"/>
                  </a:lnTo>
                  <a:lnTo>
                    <a:pt x="414" y="1664"/>
                  </a:lnTo>
                  <a:lnTo>
                    <a:pt x="0" y="913"/>
                  </a:lnTo>
                  <a:lnTo>
                    <a:pt x="382" y="0"/>
                  </a:lnTo>
                  <a:close/>
                </a:path>
              </a:pathLst>
            </a:custGeom>
            <a:solidFill>
              <a:srgbClr val="F9B421"/>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sp macro="[0]!Hoja12.PIC" textlink="">
          <xdr:nvSpPr>
            <xdr:cNvPr id="38" name="Freeform 9">
              <a:hlinkClick xmlns:r="http://schemas.openxmlformats.org/officeDocument/2006/relationships" r:id="rId2"/>
              <a:extLst>
                <a:ext uri="{FF2B5EF4-FFF2-40B4-BE49-F238E27FC236}">
                  <a16:creationId xmlns:a16="http://schemas.microsoft.com/office/drawing/2014/main" id="{00000000-0008-0000-0500-000026000000}"/>
                </a:ext>
              </a:extLst>
            </xdr:cNvPr>
            <xdr:cNvSpPr>
              <a:spLocks/>
            </xdr:cNvSpPr>
          </xdr:nvSpPr>
          <xdr:spPr bwMode="auto">
            <a:xfrm flipH="1">
              <a:off x="7628544" y="4369373"/>
              <a:ext cx="1261605" cy="1970508"/>
            </a:xfrm>
            <a:custGeom>
              <a:avLst/>
              <a:gdLst>
                <a:gd name="T0" fmla="*/ 166 w 1090"/>
                <a:gd name="T1" fmla="*/ 0 h 1727"/>
                <a:gd name="T2" fmla="*/ 1040 w 1090"/>
                <a:gd name="T3" fmla="*/ 330 h 1727"/>
                <a:gd name="T4" fmla="*/ 1031 w 1090"/>
                <a:gd name="T5" fmla="*/ 378 h 1727"/>
                <a:gd name="T6" fmla="*/ 1021 w 1090"/>
                <a:gd name="T7" fmla="*/ 437 h 1727"/>
                <a:gd name="T8" fmla="*/ 1014 w 1090"/>
                <a:gd name="T9" fmla="*/ 508 h 1727"/>
                <a:gd name="T10" fmla="*/ 1006 w 1090"/>
                <a:gd name="T11" fmla="*/ 589 h 1727"/>
                <a:gd name="T12" fmla="*/ 1002 w 1090"/>
                <a:gd name="T13" fmla="*/ 677 h 1727"/>
                <a:gd name="T14" fmla="*/ 1002 w 1090"/>
                <a:gd name="T15" fmla="*/ 773 h 1727"/>
                <a:gd name="T16" fmla="*/ 1006 w 1090"/>
                <a:gd name="T17" fmla="*/ 875 h 1727"/>
                <a:gd name="T18" fmla="*/ 1016 w 1090"/>
                <a:gd name="T19" fmla="*/ 984 h 1727"/>
                <a:gd name="T20" fmla="*/ 1033 w 1090"/>
                <a:gd name="T21" fmla="*/ 1098 h 1727"/>
                <a:gd name="T22" fmla="*/ 1058 w 1090"/>
                <a:gd name="T23" fmla="*/ 1215 h 1727"/>
                <a:gd name="T24" fmla="*/ 1090 w 1090"/>
                <a:gd name="T25" fmla="*/ 1336 h 1727"/>
                <a:gd name="T26" fmla="*/ 227 w 1090"/>
                <a:gd name="T27" fmla="*/ 1727 h 1727"/>
                <a:gd name="T28" fmla="*/ 190 w 1090"/>
                <a:gd name="T29" fmla="*/ 1662 h 1727"/>
                <a:gd name="T30" fmla="*/ 135 w 1090"/>
                <a:gd name="T31" fmla="*/ 1529 h 1727"/>
                <a:gd name="T32" fmla="*/ 89 w 1090"/>
                <a:gd name="T33" fmla="*/ 1399 h 1727"/>
                <a:gd name="T34" fmla="*/ 54 w 1090"/>
                <a:gd name="T35" fmla="*/ 1272 h 1727"/>
                <a:gd name="T36" fmla="*/ 29 w 1090"/>
                <a:gd name="T37" fmla="*/ 1147 h 1727"/>
                <a:gd name="T38" fmla="*/ 12 w 1090"/>
                <a:gd name="T39" fmla="*/ 1027 h 1727"/>
                <a:gd name="T40" fmla="*/ 2 w 1090"/>
                <a:gd name="T41" fmla="*/ 910 h 1727"/>
                <a:gd name="T42" fmla="*/ 0 w 1090"/>
                <a:gd name="T43" fmla="*/ 796 h 1727"/>
                <a:gd name="T44" fmla="*/ 2 w 1090"/>
                <a:gd name="T45" fmla="*/ 689 h 1727"/>
                <a:gd name="T46" fmla="*/ 12 w 1090"/>
                <a:gd name="T47" fmla="*/ 587 h 1727"/>
                <a:gd name="T48" fmla="*/ 24 w 1090"/>
                <a:gd name="T49" fmla="*/ 491 h 1727"/>
                <a:gd name="T50" fmla="*/ 41 w 1090"/>
                <a:gd name="T51" fmla="*/ 401 h 1727"/>
                <a:gd name="T52" fmla="*/ 58 w 1090"/>
                <a:gd name="T53" fmla="*/ 320 h 1727"/>
                <a:gd name="T54" fmla="*/ 77 w 1090"/>
                <a:gd name="T55" fmla="*/ 245 h 1727"/>
                <a:gd name="T56" fmla="*/ 98 w 1090"/>
                <a:gd name="T57" fmla="*/ 178 h 1727"/>
                <a:gd name="T58" fmla="*/ 118 w 1090"/>
                <a:gd name="T59" fmla="*/ 119 h 1727"/>
                <a:gd name="T60" fmla="*/ 135 w 1090"/>
                <a:gd name="T61" fmla="*/ 71 h 1727"/>
                <a:gd name="T62" fmla="*/ 152 w 1090"/>
                <a:gd name="T63" fmla="*/ 31 h 1727"/>
                <a:gd name="T64" fmla="*/ 166 w 1090"/>
                <a:gd name="T65" fmla="*/ 0 h 172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1090" h="1727">
                  <a:moveTo>
                    <a:pt x="166" y="0"/>
                  </a:moveTo>
                  <a:lnTo>
                    <a:pt x="1040" y="330"/>
                  </a:lnTo>
                  <a:lnTo>
                    <a:pt x="1031" y="378"/>
                  </a:lnTo>
                  <a:lnTo>
                    <a:pt x="1021" y="437"/>
                  </a:lnTo>
                  <a:lnTo>
                    <a:pt x="1014" y="508"/>
                  </a:lnTo>
                  <a:lnTo>
                    <a:pt x="1006" y="589"/>
                  </a:lnTo>
                  <a:lnTo>
                    <a:pt x="1002" y="677"/>
                  </a:lnTo>
                  <a:lnTo>
                    <a:pt x="1002" y="773"/>
                  </a:lnTo>
                  <a:lnTo>
                    <a:pt x="1006" y="875"/>
                  </a:lnTo>
                  <a:lnTo>
                    <a:pt x="1016" y="984"/>
                  </a:lnTo>
                  <a:lnTo>
                    <a:pt x="1033" y="1098"/>
                  </a:lnTo>
                  <a:lnTo>
                    <a:pt x="1058" y="1215"/>
                  </a:lnTo>
                  <a:lnTo>
                    <a:pt x="1090" y="1336"/>
                  </a:lnTo>
                  <a:lnTo>
                    <a:pt x="227" y="1727"/>
                  </a:lnTo>
                  <a:lnTo>
                    <a:pt x="190" y="1662"/>
                  </a:lnTo>
                  <a:lnTo>
                    <a:pt x="135" y="1529"/>
                  </a:lnTo>
                  <a:lnTo>
                    <a:pt x="89" y="1399"/>
                  </a:lnTo>
                  <a:lnTo>
                    <a:pt x="54" y="1272"/>
                  </a:lnTo>
                  <a:lnTo>
                    <a:pt x="29" y="1147"/>
                  </a:lnTo>
                  <a:lnTo>
                    <a:pt x="12" y="1027"/>
                  </a:lnTo>
                  <a:lnTo>
                    <a:pt x="2" y="910"/>
                  </a:lnTo>
                  <a:lnTo>
                    <a:pt x="0" y="796"/>
                  </a:lnTo>
                  <a:lnTo>
                    <a:pt x="2" y="689"/>
                  </a:lnTo>
                  <a:lnTo>
                    <a:pt x="12" y="587"/>
                  </a:lnTo>
                  <a:lnTo>
                    <a:pt x="24" y="491"/>
                  </a:lnTo>
                  <a:lnTo>
                    <a:pt x="41" y="401"/>
                  </a:lnTo>
                  <a:lnTo>
                    <a:pt x="58" y="320"/>
                  </a:lnTo>
                  <a:lnTo>
                    <a:pt x="77" y="245"/>
                  </a:lnTo>
                  <a:lnTo>
                    <a:pt x="98" y="178"/>
                  </a:lnTo>
                  <a:lnTo>
                    <a:pt x="118" y="119"/>
                  </a:lnTo>
                  <a:lnTo>
                    <a:pt x="135" y="71"/>
                  </a:lnTo>
                  <a:lnTo>
                    <a:pt x="152" y="31"/>
                  </a:lnTo>
                  <a:lnTo>
                    <a:pt x="166" y="0"/>
                  </a:lnTo>
                  <a:close/>
                </a:path>
              </a:pathLst>
            </a:custGeom>
            <a:solidFill>
              <a:srgbClr val="FFC840">
                <a:alpha val="50196"/>
              </a:srgb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grpSp>
      <xdr:grpSp>
        <xdr:nvGrpSpPr>
          <xdr:cNvPr id="33" name="Group 65">
            <a:extLst>
              <a:ext uri="{FF2B5EF4-FFF2-40B4-BE49-F238E27FC236}">
                <a16:creationId xmlns:a16="http://schemas.microsoft.com/office/drawing/2014/main" id="{00000000-0008-0000-0500-000021000000}"/>
              </a:ext>
            </a:extLst>
          </xdr:cNvPr>
          <xdr:cNvGrpSpPr/>
        </xdr:nvGrpSpPr>
        <xdr:grpSpPr>
          <a:xfrm>
            <a:off x="7591425" y="4589150"/>
            <a:ext cx="1378564" cy="1056537"/>
            <a:chOff x="3071819" y="1382241"/>
            <a:chExt cx="1378564" cy="1056537"/>
          </a:xfrm>
        </xdr:grpSpPr>
        <xdr:sp macro="[0]!Hoja12.PIC" textlink="">
          <xdr:nvSpPr>
            <xdr:cNvPr id="34" name="TextBox 66">
              <a:extLst>
                <a:ext uri="{FF2B5EF4-FFF2-40B4-BE49-F238E27FC236}">
                  <a16:creationId xmlns:a16="http://schemas.microsoft.com/office/drawing/2014/main" id="{00000000-0008-0000-0500-000022000000}"/>
                </a:ext>
              </a:extLst>
            </xdr:cNvPr>
            <xdr:cNvSpPr txBox="1"/>
          </xdr:nvSpPr>
          <xdr:spPr>
            <a:xfrm rot="175767">
              <a:off x="3497513" y="1382241"/>
              <a:ext cx="527709" cy="473084"/>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04</a:t>
              </a:r>
            </a:p>
          </xdr:txBody>
        </xdr:sp>
        <xdr:sp macro="[0]!Hoja12.PIC" textlink="">
          <xdr:nvSpPr>
            <xdr:cNvPr id="35" name="TextBox 121">
              <a:hlinkClick xmlns:r="http://schemas.openxmlformats.org/officeDocument/2006/relationships" r:id="rId3" tooltip="Redirecciona a la hoja Plan Institucional de Capacitación"/>
              <a:extLst>
                <a:ext uri="{FF2B5EF4-FFF2-40B4-BE49-F238E27FC236}">
                  <a16:creationId xmlns:a16="http://schemas.microsoft.com/office/drawing/2014/main" id="{00000000-0008-0000-0500-000023000000}"/>
                </a:ext>
              </a:extLst>
            </xdr:cNvPr>
            <xdr:cNvSpPr txBox="1"/>
          </xdr:nvSpPr>
          <xdr:spPr>
            <a:xfrm rot="175767">
              <a:off x="3071819" y="1815338"/>
              <a:ext cx="1378564" cy="623440"/>
            </a:xfrm>
            <a:prstGeom prst="rect">
              <a:avLst/>
            </a:prstGeom>
            <a:no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200" b="1" kern="0">
                  <a:solidFill>
                    <a:schemeClr val="bg1"/>
                  </a:solidFill>
                  <a:latin typeface="Arial" pitchFamily="34" charset="0"/>
                  <a:cs typeface="Arial" pitchFamily="34" charset="0"/>
                </a:rPr>
                <a:t>Plan Institucional de Capacitación</a:t>
              </a:r>
            </a:p>
          </xdr:txBody>
        </xdr:sp>
        <xdr:cxnSp macro="[0]!Hoja12.PIC">
          <xdr:nvCxnSpPr>
            <xdr:cNvPr id="36" name="Straight Connector 68">
              <a:extLst>
                <a:ext uri="{FF2B5EF4-FFF2-40B4-BE49-F238E27FC236}">
                  <a16:creationId xmlns:a16="http://schemas.microsoft.com/office/drawing/2014/main" id="{00000000-0008-0000-0500-000024000000}"/>
                </a:ext>
              </a:extLst>
            </xdr:cNvPr>
            <xdr:cNvCxnSpPr/>
          </xdr:nvCxnSpPr>
          <xdr:spPr>
            <a:xfrm rot="175767">
              <a:off x="3304471" y="1793714"/>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13</xdr:col>
      <xdr:colOff>133154</xdr:colOff>
      <xdr:row>26</xdr:row>
      <xdr:rowOff>36333</xdr:rowOff>
    </xdr:from>
    <xdr:to>
      <xdr:col>15</xdr:col>
      <xdr:colOff>531656</xdr:colOff>
      <xdr:row>36</xdr:row>
      <xdr:rowOff>1229</xdr:rowOff>
    </xdr:to>
    <xdr:grpSp>
      <xdr:nvGrpSpPr>
        <xdr:cNvPr id="39" name="Grupo 38" title="Item 3">
          <a:hlinkClick xmlns:r="http://schemas.openxmlformats.org/officeDocument/2006/relationships" r:id="rId4"/>
          <a:extLst>
            <a:ext uri="{FF2B5EF4-FFF2-40B4-BE49-F238E27FC236}">
              <a16:creationId xmlns:a16="http://schemas.microsoft.com/office/drawing/2014/main" id="{00000000-0008-0000-0500-000027000000}"/>
            </a:ext>
          </a:extLst>
        </xdr:cNvPr>
        <xdr:cNvGrpSpPr/>
      </xdr:nvGrpSpPr>
      <xdr:grpSpPr>
        <a:xfrm rot="21452275">
          <a:off x="6399773" y="5745653"/>
          <a:ext cx="2063056" cy="1822929"/>
          <a:chOff x="6642407" y="5891468"/>
          <a:chExt cx="1922502" cy="1858690"/>
        </a:xfrm>
      </xdr:grpSpPr>
      <xdr:grpSp>
        <xdr:nvGrpSpPr>
          <xdr:cNvPr id="40" name="Grupo 39">
            <a:extLst>
              <a:ext uri="{FF2B5EF4-FFF2-40B4-BE49-F238E27FC236}">
                <a16:creationId xmlns:a16="http://schemas.microsoft.com/office/drawing/2014/main" id="{00000000-0008-0000-0500-000028000000}"/>
              </a:ext>
            </a:extLst>
          </xdr:cNvPr>
          <xdr:cNvGrpSpPr/>
        </xdr:nvGrpSpPr>
        <xdr:grpSpPr>
          <a:xfrm>
            <a:off x="6642407" y="5891468"/>
            <a:ext cx="1922502" cy="1858690"/>
            <a:chOff x="6642407" y="5891468"/>
            <a:chExt cx="1922502" cy="1858690"/>
          </a:xfrm>
        </xdr:grpSpPr>
        <xdr:sp macro="[0]!Hoja13.Plan_de_Incentivos" textlink="">
          <xdr:nvSpPr>
            <xdr:cNvPr id="45" name="Freeform 10">
              <a:extLst>
                <a:ext uri="{FF2B5EF4-FFF2-40B4-BE49-F238E27FC236}">
                  <a16:creationId xmlns:a16="http://schemas.microsoft.com/office/drawing/2014/main" id="{00000000-0008-0000-0500-00002D000000}"/>
                </a:ext>
              </a:extLst>
            </xdr:cNvPr>
            <xdr:cNvSpPr>
              <a:spLocks/>
            </xdr:cNvSpPr>
          </xdr:nvSpPr>
          <xdr:spPr bwMode="auto">
            <a:xfrm flipH="1">
              <a:off x="6642407" y="5891468"/>
              <a:ext cx="1922502" cy="1858690"/>
            </a:xfrm>
            <a:custGeom>
              <a:avLst/>
              <a:gdLst>
                <a:gd name="T0" fmla="*/ 1003 w 1661"/>
                <a:gd name="T1" fmla="*/ 0 h 1629"/>
                <a:gd name="T2" fmla="*/ 1007 w 1661"/>
                <a:gd name="T3" fmla="*/ 3 h 1629"/>
                <a:gd name="T4" fmla="*/ 1015 w 1661"/>
                <a:gd name="T5" fmla="*/ 17 h 1629"/>
                <a:gd name="T6" fmla="*/ 1030 w 1661"/>
                <a:gd name="T7" fmla="*/ 36 h 1629"/>
                <a:gd name="T8" fmla="*/ 1051 w 1661"/>
                <a:gd name="T9" fmla="*/ 61 h 1629"/>
                <a:gd name="T10" fmla="*/ 1078 w 1661"/>
                <a:gd name="T11" fmla="*/ 94 h 1629"/>
                <a:gd name="T12" fmla="*/ 1109 w 1661"/>
                <a:gd name="T13" fmla="*/ 130 h 1629"/>
                <a:gd name="T14" fmla="*/ 1145 w 1661"/>
                <a:gd name="T15" fmla="*/ 169 h 1629"/>
                <a:gd name="T16" fmla="*/ 1185 w 1661"/>
                <a:gd name="T17" fmla="*/ 213 h 1629"/>
                <a:gd name="T18" fmla="*/ 1230 w 1661"/>
                <a:gd name="T19" fmla="*/ 259 h 1629"/>
                <a:gd name="T20" fmla="*/ 1400 w 1661"/>
                <a:gd name="T21" fmla="*/ 213 h 1629"/>
                <a:gd name="T22" fmla="*/ 1377 w 1661"/>
                <a:gd name="T23" fmla="*/ 391 h 1629"/>
                <a:gd name="T24" fmla="*/ 1466 w 1661"/>
                <a:gd name="T25" fmla="*/ 460 h 1629"/>
                <a:gd name="T26" fmla="*/ 1562 w 1661"/>
                <a:gd name="T27" fmla="*/ 525 h 1629"/>
                <a:gd name="T28" fmla="*/ 1661 w 1661"/>
                <a:gd name="T29" fmla="*/ 585 h 1629"/>
                <a:gd name="T30" fmla="*/ 1608 w 1661"/>
                <a:gd name="T31" fmla="*/ 735 h 1629"/>
                <a:gd name="T32" fmla="*/ 1289 w 1661"/>
                <a:gd name="T33" fmla="*/ 1629 h 1629"/>
                <a:gd name="T34" fmla="*/ 1216 w 1661"/>
                <a:gd name="T35" fmla="*/ 1608 h 1629"/>
                <a:gd name="T36" fmla="*/ 387 w 1661"/>
                <a:gd name="T37" fmla="*/ 1383 h 1629"/>
                <a:gd name="T38" fmla="*/ 0 w 1661"/>
                <a:gd name="T39" fmla="*/ 474 h 1629"/>
                <a:gd name="T40" fmla="*/ 5 w 1661"/>
                <a:gd name="T41" fmla="*/ 472 h 1629"/>
                <a:gd name="T42" fmla="*/ 852 w 1661"/>
                <a:gd name="T43" fmla="*/ 71 h 1629"/>
                <a:gd name="T44" fmla="*/ 1003 w 1661"/>
                <a:gd name="T45" fmla="*/ 0 h 16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661" h="1629">
                  <a:moveTo>
                    <a:pt x="1003" y="0"/>
                  </a:moveTo>
                  <a:lnTo>
                    <a:pt x="1007" y="3"/>
                  </a:lnTo>
                  <a:lnTo>
                    <a:pt x="1015" y="17"/>
                  </a:lnTo>
                  <a:lnTo>
                    <a:pt x="1030" y="36"/>
                  </a:lnTo>
                  <a:lnTo>
                    <a:pt x="1051" y="61"/>
                  </a:lnTo>
                  <a:lnTo>
                    <a:pt x="1078" y="94"/>
                  </a:lnTo>
                  <a:lnTo>
                    <a:pt x="1109" y="130"/>
                  </a:lnTo>
                  <a:lnTo>
                    <a:pt x="1145" y="169"/>
                  </a:lnTo>
                  <a:lnTo>
                    <a:pt x="1185" y="213"/>
                  </a:lnTo>
                  <a:lnTo>
                    <a:pt x="1230" y="259"/>
                  </a:lnTo>
                  <a:lnTo>
                    <a:pt x="1400" y="213"/>
                  </a:lnTo>
                  <a:lnTo>
                    <a:pt x="1377" y="391"/>
                  </a:lnTo>
                  <a:lnTo>
                    <a:pt x="1466" y="460"/>
                  </a:lnTo>
                  <a:lnTo>
                    <a:pt x="1562" y="525"/>
                  </a:lnTo>
                  <a:lnTo>
                    <a:pt x="1661" y="585"/>
                  </a:lnTo>
                  <a:lnTo>
                    <a:pt x="1608" y="735"/>
                  </a:lnTo>
                  <a:lnTo>
                    <a:pt x="1289" y="1629"/>
                  </a:lnTo>
                  <a:lnTo>
                    <a:pt x="1216" y="1608"/>
                  </a:lnTo>
                  <a:lnTo>
                    <a:pt x="387" y="1383"/>
                  </a:lnTo>
                  <a:lnTo>
                    <a:pt x="0" y="474"/>
                  </a:lnTo>
                  <a:lnTo>
                    <a:pt x="5" y="472"/>
                  </a:lnTo>
                  <a:lnTo>
                    <a:pt x="852" y="71"/>
                  </a:lnTo>
                  <a:lnTo>
                    <a:pt x="1003" y="0"/>
                  </a:lnTo>
                  <a:close/>
                </a:path>
              </a:pathLst>
            </a:custGeom>
            <a:solidFill>
              <a:srgbClr val="FA7902"/>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sp macro="[0]!Hoja13.Plan_de_Incentivos" textlink="">
          <xdr:nvSpPr>
            <xdr:cNvPr id="46" name="Freeform 11">
              <a:extLst>
                <a:ext uri="{FF2B5EF4-FFF2-40B4-BE49-F238E27FC236}">
                  <a16:creationId xmlns:a16="http://schemas.microsoft.com/office/drawing/2014/main" id="{00000000-0008-0000-0500-00002E000000}"/>
                </a:ext>
              </a:extLst>
            </xdr:cNvPr>
            <xdr:cNvSpPr>
              <a:spLocks/>
            </xdr:cNvSpPr>
          </xdr:nvSpPr>
          <xdr:spPr bwMode="auto">
            <a:xfrm flipH="1">
              <a:off x="6703751" y="5972479"/>
              <a:ext cx="1855370" cy="1777678"/>
            </a:xfrm>
            <a:custGeom>
              <a:avLst/>
              <a:gdLst>
                <a:gd name="T0" fmla="*/ 847 w 1603"/>
                <a:gd name="T1" fmla="*/ 0 h 1558"/>
                <a:gd name="T2" fmla="*/ 872 w 1603"/>
                <a:gd name="T3" fmla="*/ 38 h 1558"/>
                <a:gd name="T4" fmla="*/ 904 w 1603"/>
                <a:gd name="T5" fmla="*/ 80 h 1558"/>
                <a:gd name="T6" fmla="*/ 944 w 1603"/>
                <a:gd name="T7" fmla="*/ 130 h 1558"/>
                <a:gd name="T8" fmla="*/ 990 w 1603"/>
                <a:gd name="T9" fmla="*/ 184 h 1558"/>
                <a:gd name="T10" fmla="*/ 1042 w 1603"/>
                <a:gd name="T11" fmla="*/ 243 h 1558"/>
                <a:gd name="T12" fmla="*/ 1102 w 1603"/>
                <a:gd name="T13" fmla="*/ 303 h 1558"/>
                <a:gd name="T14" fmla="*/ 1169 w 1603"/>
                <a:gd name="T15" fmla="*/ 366 h 1558"/>
                <a:gd name="T16" fmla="*/ 1242 w 1603"/>
                <a:gd name="T17" fmla="*/ 428 h 1558"/>
                <a:gd name="T18" fmla="*/ 1322 w 1603"/>
                <a:gd name="T19" fmla="*/ 491 h 1558"/>
                <a:gd name="T20" fmla="*/ 1409 w 1603"/>
                <a:gd name="T21" fmla="*/ 552 h 1558"/>
                <a:gd name="T22" fmla="*/ 1503 w 1603"/>
                <a:gd name="T23" fmla="*/ 610 h 1558"/>
                <a:gd name="T24" fmla="*/ 1603 w 1603"/>
                <a:gd name="T25" fmla="*/ 664 h 1558"/>
                <a:gd name="T26" fmla="*/ 1284 w 1603"/>
                <a:gd name="T27" fmla="*/ 1558 h 1558"/>
                <a:gd name="T28" fmla="*/ 1211 w 1603"/>
                <a:gd name="T29" fmla="*/ 1537 h 1558"/>
                <a:gd name="T30" fmla="*/ 1090 w 1603"/>
                <a:gd name="T31" fmla="*/ 1493 h 1558"/>
                <a:gd name="T32" fmla="*/ 975 w 1603"/>
                <a:gd name="T33" fmla="*/ 1441 h 1558"/>
                <a:gd name="T34" fmla="*/ 870 w 1603"/>
                <a:gd name="T35" fmla="*/ 1385 h 1558"/>
                <a:gd name="T36" fmla="*/ 770 w 1603"/>
                <a:gd name="T37" fmla="*/ 1324 h 1558"/>
                <a:gd name="T38" fmla="*/ 678 w 1603"/>
                <a:gd name="T39" fmla="*/ 1261 h 1558"/>
                <a:gd name="T40" fmla="*/ 593 w 1603"/>
                <a:gd name="T41" fmla="*/ 1195 h 1558"/>
                <a:gd name="T42" fmla="*/ 515 w 1603"/>
                <a:gd name="T43" fmla="*/ 1126 h 1558"/>
                <a:gd name="T44" fmla="*/ 442 w 1603"/>
                <a:gd name="T45" fmla="*/ 1057 h 1558"/>
                <a:gd name="T46" fmla="*/ 375 w 1603"/>
                <a:gd name="T47" fmla="*/ 988 h 1558"/>
                <a:gd name="T48" fmla="*/ 315 w 1603"/>
                <a:gd name="T49" fmla="*/ 919 h 1558"/>
                <a:gd name="T50" fmla="*/ 261 w 1603"/>
                <a:gd name="T51" fmla="*/ 850 h 1558"/>
                <a:gd name="T52" fmla="*/ 211 w 1603"/>
                <a:gd name="T53" fmla="*/ 783 h 1558"/>
                <a:gd name="T54" fmla="*/ 169 w 1603"/>
                <a:gd name="T55" fmla="*/ 719 h 1558"/>
                <a:gd name="T56" fmla="*/ 131 w 1603"/>
                <a:gd name="T57" fmla="*/ 658 h 1558"/>
                <a:gd name="T58" fmla="*/ 98 w 1603"/>
                <a:gd name="T59" fmla="*/ 602 h 1558"/>
                <a:gd name="T60" fmla="*/ 69 w 1603"/>
                <a:gd name="T61" fmla="*/ 549 h 1558"/>
                <a:gd name="T62" fmla="*/ 46 w 1603"/>
                <a:gd name="T63" fmla="*/ 502 h 1558"/>
                <a:gd name="T64" fmla="*/ 27 w 1603"/>
                <a:gd name="T65" fmla="*/ 460 h 1558"/>
                <a:gd name="T66" fmla="*/ 12 w 1603"/>
                <a:gd name="T67" fmla="*/ 428 h 1558"/>
                <a:gd name="T68" fmla="*/ 0 w 1603"/>
                <a:gd name="T69" fmla="*/ 401 h 1558"/>
                <a:gd name="T70" fmla="*/ 847 w 1603"/>
                <a:gd name="T71" fmla="*/ 0 h 155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1603" h="1558">
                  <a:moveTo>
                    <a:pt x="847" y="0"/>
                  </a:moveTo>
                  <a:lnTo>
                    <a:pt x="872" y="38"/>
                  </a:lnTo>
                  <a:lnTo>
                    <a:pt x="904" y="80"/>
                  </a:lnTo>
                  <a:lnTo>
                    <a:pt x="944" y="130"/>
                  </a:lnTo>
                  <a:lnTo>
                    <a:pt x="990" y="184"/>
                  </a:lnTo>
                  <a:lnTo>
                    <a:pt x="1042" y="243"/>
                  </a:lnTo>
                  <a:lnTo>
                    <a:pt x="1102" y="303"/>
                  </a:lnTo>
                  <a:lnTo>
                    <a:pt x="1169" y="366"/>
                  </a:lnTo>
                  <a:lnTo>
                    <a:pt x="1242" y="428"/>
                  </a:lnTo>
                  <a:lnTo>
                    <a:pt x="1322" y="491"/>
                  </a:lnTo>
                  <a:lnTo>
                    <a:pt x="1409" y="552"/>
                  </a:lnTo>
                  <a:lnTo>
                    <a:pt x="1503" y="610"/>
                  </a:lnTo>
                  <a:lnTo>
                    <a:pt x="1603" y="664"/>
                  </a:lnTo>
                  <a:lnTo>
                    <a:pt x="1284" y="1558"/>
                  </a:lnTo>
                  <a:lnTo>
                    <a:pt x="1211" y="1537"/>
                  </a:lnTo>
                  <a:lnTo>
                    <a:pt x="1090" y="1493"/>
                  </a:lnTo>
                  <a:lnTo>
                    <a:pt x="975" y="1441"/>
                  </a:lnTo>
                  <a:lnTo>
                    <a:pt x="870" y="1385"/>
                  </a:lnTo>
                  <a:lnTo>
                    <a:pt x="770" y="1324"/>
                  </a:lnTo>
                  <a:lnTo>
                    <a:pt x="678" y="1261"/>
                  </a:lnTo>
                  <a:lnTo>
                    <a:pt x="593" y="1195"/>
                  </a:lnTo>
                  <a:lnTo>
                    <a:pt x="515" y="1126"/>
                  </a:lnTo>
                  <a:lnTo>
                    <a:pt x="442" y="1057"/>
                  </a:lnTo>
                  <a:lnTo>
                    <a:pt x="375" y="988"/>
                  </a:lnTo>
                  <a:lnTo>
                    <a:pt x="315" y="919"/>
                  </a:lnTo>
                  <a:lnTo>
                    <a:pt x="261" y="850"/>
                  </a:lnTo>
                  <a:lnTo>
                    <a:pt x="211" y="783"/>
                  </a:lnTo>
                  <a:lnTo>
                    <a:pt x="169" y="719"/>
                  </a:lnTo>
                  <a:lnTo>
                    <a:pt x="131" y="658"/>
                  </a:lnTo>
                  <a:lnTo>
                    <a:pt x="98" y="602"/>
                  </a:lnTo>
                  <a:lnTo>
                    <a:pt x="69" y="549"/>
                  </a:lnTo>
                  <a:lnTo>
                    <a:pt x="46" y="502"/>
                  </a:lnTo>
                  <a:lnTo>
                    <a:pt x="27" y="460"/>
                  </a:lnTo>
                  <a:lnTo>
                    <a:pt x="12" y="428"/>
                  </a:lnTo>
                  <a:lnTo>
                    <a:pt x="0" y="401"/>
                  </a:lnTo>
                  <a:lnTo>
                    <a:pt x="847" y="0"/>
                  </a:lnTo>
                  <a:close/>
                </a:path>
              </a:pathLst>
            </a:custGeom>
            <a:solidFill>
              <a:srgbClr val="FEAF65">
                <a:alpha val="49804"/>
              </a:srgb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grpSp>
      <xdr:grpSp>
        <xdr:nvGrpSpPr>
          <xdr:cNvPr id="41" name="Group 69">
            <a:extLst>
              <a:ext uri="{FF2B5EF4-FFF2-40B4-BE49-F238E27FC236}">
                <a16:creationId xmlns:a16="http://schemas.microsoft.com/office/drawing/2014/main" id="{00000000-0008-0000-0500-000029000000}"/>
              </a:ext>
            </a:extLst>
          </xdr:cNvPr>
          <xdr:cNvGrpSpPr/>
        </xdr:nvGrpSpPr>
        <xdr:grpSpPr>
          <a:xfrm>
            <a:off x="6817873" y="6139631"/>
            <a:ext cx="1370082" cy="1125502"/>
            <a:chOff x="3055004" y="1508570"/>
            <a:chExt cx="1370082" cy="1125502"/>
          </a:xfrm>
        </xdr:grpSpPr>
        <xdr:sp macro="[0]!Hoja13.Plan_de_Incentivos" textlink="">
          <xdr:nvSpPr>
            <xdr:cNvPr id="42" name="TextBox 70">
              <a:extLst>
                <a:ext uri="{FF2B5EF4-FFF2-40B4-BE49-F238E27FC236}">
                  <a16:creationId xmlns:a16="http://schemas.microsoft.com/office/drawing/2014/main" id="{00000000-0008-0000-0500-00002A000000}"/>
                </a:ext>
              </a:extLst>
            </xdr:cNvPr>
            <xdr:cNvSpPr txBox="1"/>
          </xdr:nvSpPr>
          <xdr:spPr>
            <a:xfrm rot="147725">
              <a:off x="3523126" y="1508570"/>
              <a:ext cx="599482" cy="471813"/>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03</a:t>
              </a:r>
            </a:p>
          </xdr:txBody>
        </xdr:sp>
        <xdr:sp macro="[0]!Hoja13.Plan_de_Incentivos" textlink="">
          <xdr:nvSpPr>
            <xdr:cNvPr id="43" name="TextBox 121">
              <a:hlinkClick xmlns:r="http://schemas.openxmlformats.org/officeDocument/2006/relationships" r:id="rId4" tooltip="Redirecciona a la hoja Plan de Incentivos Institucionales"/>
              <a:extLst>
                <a:ext uri="{FF2B5EF4-FFF2-40B4-BE49-F238E27FC236}">
                  <a16:creationId xmlns:a16="http://schemas.microsoft.com/office/drawing/2014/main" id="{00000000-0008-0000-0500-00002B000000}"/>
                </a:ext>
              </a:extLst>
            </xdr:cNvPr>
            <xdr:cNvSpPr txBox="1"/>
          </xdr:nvSpPr>
          <xdr:spPr>
            <a:xfrm rot="147725">
              <a:off x="3055004" y="1966582"/>
              <a:ext cx="1370082" cy="667490"/>
            </a:xfrm>
            <a:prstGeom prst="rect">
              <a:avLst/>
            </a:prstGeom>
            <a:no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Plan de Incentivos Institucionales</a:t>
              </a:r>
            </a:p>
          </xdr:txBody>
        </xdr:sp>
        <xdr:cxnSp macro="[0]!Hoja13.Plan_de_Incentivos">
          <xdr:nvCxnSpPr>
            <xdr:cNvPr id="44" name="Straight Connector 72">
              <a:extLst>
                <a:ext uri="{FF2B5EF4-FFF2-40B4-BE49-F238E27FC236}">
                  <a16:creationId xmlns:a16="http://schemas.microsoft.com/office/drawing/2014/main" id="{00000000-0008-0000-0500-00002C000000}"/>
                </a:ext>
              </a:extLst>
            </xdr:cNvPr>
            <xdr:cNvCxnSpPr/>
          </xdr:nvCxnSpPr>
          <xdr:spPr>
            <a:xfrm rot="147725">
              <a:off x="3206290" y="1953486"/>
              <a:ext cx="1017043"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oneCellAnchor>
    <xdr:from>
      <xdr:col>2</xdr:col>
      <xdr:colOff>9526</xdr:colOff>
      <xdr:row>12</xdr:row>
      <xdr:rowOff>136214</xdr:rowOff>
    </xdr:from>
    <xdr:ext cx="8020050" cy="968686"/>
    <xdr:sp macro="" textlink="">
      <xdr:nvSpPr>
        <xdr:cNvPr id="47" name="CuadroTexto 46">
          <a:extLst>
            <a:ext uri="{FF2B5EF4-FFF2-40B4-BE49-F238E27FC236}">
              <a16:creationId xmlns:a16="http://schemas.microsoft.com/office/drawing/2014/main" id="{00000000-0008-0000-0500-00002F000000}"/>
            </a:ext>
          </a:extLst>
        </xdr:cNvPr>
        <xdr:cNvSpPr txBox="1"/>
      </xdr:nvSpPr>
      <xdr:spPr>
        <a:xfrm>
          <a:off x="752476" y="2307914"/>
          <a:ext cx="8020050" cy="9686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noAutofit/>
        </a:bodyPr>
        <a:lstStyle/>
        <a:p>
          <a:pPr algn="l"/>
          <a:r>
            <a:rPr lang="es-CO" sz="1400" baseline="0">
              <a:latin typeface="Arial" panose="020B0604020202020204" pitchFamily="34" charset="0"/>
              <a:cs typeface="Arial" panose="020B0604020202020204" pitchFamily="34" charset="0"/>
            </a:rPr>
            <a:t>A continuación haga clic sobre el Plan que desee consultar en detalle. </a:t>
          </a:r>
          <a:endParaRPr lang="es-CO" sz="1400">
            <a:latin typeface="Arial" panose="020B0604020202020204" pitchFamily="34" charset="0"/>
            <a:cs typeface="Arial" panose="020B0604020202020204" pitchFamily="34" charset="0"/>
          </a:endParaRPr>
        </a:p>
      </xdr:txBody>
    </xdr:sp>
    <xdr:clientData/>
  </xdr:oneCellAnchor>
  <xdr:twoCellAnchor>
    <xdr:from>
      <xdr:col>2</xdr:col>
      <xdr:colOff>295852</xdr:colOff>
      <xdr:row>0</xdr:row>
      <xdr:rowOff>0</xdr:rowOff>
    </xdr:from>
    <xdr:to>
      <xdr:col>20</xdr:col>
      <xdr:colOff>0</xdr:colOff>
      <xdr:row>11</xdr:row>
      <xdr:rowOff>71438</xdr:rowOff>
    </xdr:to>
    <xdr:sp macro="" textlink="">
      <xdr:nvSpPr>
        <xdr:cNvPr id="50" name="Rectángulo redondeado 49" title="Plan Institucional de Capacitación , Incentivos y SSTA">
          <a:hlinkClick xmlns:r="http://schemas.openxmlformats.org/officeDocument/2006/relationships" r:id="rId2" tooltip="Plan Institucional de Capacitación , Incentivos y SSTA"/>
          <a:extLst>
            <a:ext uri="{FF2B5EF4-FFF2-40B4-BE49-F238E27FC236}">
              <a16:creationId xmlns:a16="http://schemas.microsoft.com/office/drawing/2014/main" id="{00000000-0008-0000-0500-000032000000}"/>
            </a:ext>
          </a:extLst>
        </xdr:cNvPr>
        <xdr:cNvSpPr/>
      </xdr:nvSpPr>
      <xdr:spPr>
        <a:xfrm>
          <a:off x="1010227" y="0"/>
          <a:ext cx="10149898" cy="2166938"/>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editAs="oneCell">
    <xdr:from>
      <xdr:col>1</xdr:col>
      <xdr:colOff>367393</xdr:colOff>
      <xdr:row>0</xdr:row>
      <xdr:rowOff>176893</xdr:rowOff>
    </xdr:from>
    <xdr:to>
      <xdr:col>8</xdr:col>
      <xdr:colOff>261372</xdr:colOff>
      <xdr:row>6</xdr:row>
      <xdr:rowOff>158581</xdr:rowOff>
    </xdr:to>
    <xdr:pic macro="[0]!Hoja17.Integración_PAA">
      <xdr:nvPicPr>
        <xdr:cNvPr id="48" name="Imagen 47" title="Hoja Integración">
          <a:hlinkClick xmlns:r="http://schemas.openxmlformats.org/officeDocument/2006/relationships" r:id="rId5" tooltip="Redirecciona a la hoja Integración Plan de Acción Anual"/>
          <a:extLst>
            <a:ext uri="{FF2B5EF4-FFF2-40B4-BE49-F238E27FC236}">
              <a16:creationId xmlns:a16="http://schemas.microsoft.com/office/drawing/2014/main" id="{00000000-0008-0000-0200-000004000000}"/>
            </a:ext>
          </a:extLst>
        </xdr:cNvPr>
        <xdr:cNvPicPr>
          <a:picLocks noChangeAspect="1"/>
        </xdr:cNvPicPr>
      </xdr:nvPicPr>
      <xdr:blipFill rotWithShape="1">
        <a:blip xmlns:r="http://schemas.openxmlformats.org/officeDocument/2006/relationships" r:embed="rId6"/>
        <a:srcRect l="4961"/>
        <a:stretch/>
      </xdr:blipFill>
      <xdr:spPr>
        <a:xfrm>
          <a:off x="503464" y="176893"/>
          <a:ext cx="1771765" cy="204543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250031</xdr:colOff>
      <xdr:row>0</xdr:row>
      <xdr:rowOff>178593</xdr:rowOff>
    </xdr:from>
    <xdr:to>
      <xdr:col>0</xdr:col>
      <xdr:colOff>2019302</xdr:colOff>
      <xdr:row>12</xdr:row>
      <xdr:rowOff>42582</xdr:rowOff>
    </xdr:to>
    <xdr:pic macro="[0]!Hoja17.Integración_PAA">
      <xdr:nvPicPr>
        <xdr:cNvPr id="2" name="Imagen 1" title="Hoja Integración">
          <a:hlinkClick xmlns:r="http://schemas.openxmlformats.org/officeDocument/2006/relationships" r:id="rId1" tooltip="Redirecciona a la hoja Integración Plan de Acción Anual"/>
          <a:extLst>
            <a:ext uri="{FF2B5EF4-FFF2-40B4-BE49-F238E27FC236}">
              <a16:creationId xmlns:a16="http://schemas.microsoft.com/office/drawing/2014/main" id="{00000000-0008-0000-0800-000005000000}"/>
            </a:ext>
          </a:extLst>
        </xdr:cNvPr>
        <xdr:cNvPicPr>
          <a:picLocks noChangeAspect="1"/>
        </xdr:cNvPicPr>
      </xdr:nvPicPr>
      <xdr:blipFill rotWithShape="1">
        <a:blip xmlns:r="http://schemas.openxmlformats.org/officeDocument/2006/relationships" r:embed="rId2"/>
        <a:srcRect l="4961"/>
        <a:stretch/>
      </xdr:blipFill>
      <xdr:spPr>
        <a:xfrm>
          <a:off x="250031" y="178593"/>
          <a:ext cx="1769271" cy="1872970"/>
        </a:xfrm>
        <a:prstGeom prst="rect">
          <a:avLst/>
        </a:prstGeom>
      </xdr:spPr>
    </xdr:pic>
    <xdr:clientData/>
  </xdr:twoCellAnchor>
  <xdr:twoCellAnchor>
    <xdr:from>
      <xdr:col>0</xdr:col>
      <xdr:colOff>71436</xdr:colOff>
      <xdr:row>0</xdr:row>
      <xdr:rowOff>130972</xdr:rowOff>
    </xdr:from>
    <xdr:to>
      <xdr:col>5</xdr:col>
      <xdr:colOff>23811</xdr:colOff>
      <xdr:row>12</xdr:row>
      <xdr:rowOff>47629</xdr:rowOff>
    </xdr:to>
    <xdr:sp macro="" textlink="">
      <xdr:nvSpPr>
        <xdr:cNvPr id="3" name="Rectángulo redondeado 2" title="Plan Institucional de Capacitación - PIC">
          <a:hlinkClick xmlns:r="http://schemas.openxmlformats.org/officeDocument/2006/relationships" r:id="rId1" tooltip="Plan Institucional de Capacitación - PIC"/>
          <a:extLst>
            <a:ext uri="{FF2B5EF4-FFF2-40B4-BE49-F238E27FC236}">
              <a16:creationId xmlns:a16="http://schemas.microsoft.com/office/drawing/2014/main" id="{00000000-0008-0000-0800-000006000000}"/>
            </a:ext>
          </a:extLst>
        </xdr:cNvPr>
        <xdr:cNvSpPr/>
      </xdr:nvSpPr>
      <xdr:spPr>
        <a:xfrm>
          <a:off x="71436" y="130972"/>
          <a:ext cx="18526125" cy="2250282"/>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238125</xdr:colOff>
      <xdr:row>1</xdr:row>
      <xdr:rowOff>59531</xdr:rowOff>
    </xdr:from>
    <xdr:to>
      <xdr:col>3</xdr:col>
      <xdr:colOff>202408</xdr:colOff>
      <xdr:row>11</xdr:row>
      <xdr:rowOff>275151</xdr:rowOff>
    </xdr:to>
    <xdr:pic macro="[0]!Hoja17.Integración_PAA">
      <xdr:nvPicPr>
        <xdr:cNvPr id="5" name="Imagen 4" title="Hoja Integración">
          <a:hlinkClick xmlns:r="http://schemas.openxmlformats.org/officeDocument/2006/relationships" r:id="rId1" tooltip="Redirecciona a la hoja Integración Plan de Acción Anual"/>
          <a:extLst>
            <a:ext uri="{FF2B5EF4-FFF2-40B4-BE49-F238E27FC236}">
              <a16:creationId xmlns:a16="http://schemas.microsoft.com/office/drawing/2014/main" id="{00000000-0008-0000-0800-000005000000}"/>
            </a:ext>
          </a:extLst>
        </xdr:cNvPr>
        <xdr:cNvPicPr>
          <a:picLocks noChangeAspect="1"/>
        </xdr:cNvPicPr>
      </xdr:nvPicPr>
      <xdr:blipFill rotWithShape="1">
        <a:blip xmlns:r="http://schemas.openxmlformats.org/officeDocument/2006/relationships" r:embed="rId2"/>
        <a:srcRect l="4961"/>
        <a:stretch/>
      </xdr:blipFill>
      <xdr:spPr>
        <a:xfrm>
          <a:off x="333375" y="226219"/>
          <a:ext cx="1774033" cy="1977745"/>
        </a:xfrm>
        <a:prstGeom prst="rect">
          <a:avLst/>
        </a:prstGeom>
      </xdr:spPr>
    </xdr:pic>
    <xdr:clientData/>
  </xdr:twoCellAnchor>
  <xdr:twoCellAnchor>
    <xdr:from>
      <xdr:col>0</xdr:col>
      <xdr:colOff>59530</xdr:colOff>
      <xdr:row>0</xdr:row>
      <xdr:rowOff>95255</xdr:rowOff>
    </xdr:from>
    <xdr:to>
      <xdr:col>11</xdr:col>
      <xdr:colOff>450054</xdr:colOff>
      <xdr:row>12</xdr:row>
      <xdr:rowOff>11912</xdr:rowOff>
    </xdr:to>
    <xdr:sp macro="" textlink="">
      <xdr:nvSpPr>
        <xdr:cNvPr id="6" name="Rectángulo redondeado 5" title="Plan de Estímulos y Beneficios ">
          <a:hlinkClick xmlns:r="http://schemas.openxmlformats.org/officeDocument/2006/relationships" r:id="rId1" tooltip="Plan de Estímulos y Beneficios"/>
          <a:extLst>
            <a:ext uri="{FF2B5EF4-FFF2-40B4-BE49-F238E27FC236}">
              <a16:creationId xmlns:a16="http://schemas.microsoft.com/office/drawing/2014/main" id="{00000000-0008-0000-0800-000006000000}"/>
            </a:ext>
          </a:extLst>
        </xdr:cNvPr>
        <xdr:cNvSpPr/>
      </xdr:nvSpPr>
      <xdr:spPr>
        <a:xfrm>
          <a:off x="59530" y="95255"/>
          <a:ext cx="13963649" cy="2166938"/>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3</xdr:col>
      <xdr:colOff>57150</xdr:colOff>
      <xdr:row>8</xdr:row>
      <xdr:rowOff>142875</xdr:rowOff>
    </xdr:from>
    <xdr:to>
      <xdr:col>5</xdr:col>
      <xdr:colOff>457966</xdr:colOff>
      <xdr:row>18</xdr:row>
      <xdr:rowOff>96565</xdr:rowOff>
    </xdr:to>
    <xdr:sp macro="[0]!Hoja14.PSST" textlink="">
      <xdr:nvSpPr>
        <xdr:cNvPr id="2" name="Freeform 16">
          <a:extLst>
            <a:ext uri="{FF2B5EF4-FFF2-40B4-BE49-F238E27FC236}">
              <a16:creationId xmlns:a16="http://schemas.microsoft.com/office/drawing/2014/main" id="{00000000-0008-0000-0500-000018000000}"/>
            </a:ext>
          </a:extLst>
        </xdr:cNvPr>
        <xdr:cNvSpPr>
          <a:spLocks/>
        </xdr:cNvSpPr>
      </xdr:nvSpPr>
      <xdr:spPr bwMode="auto">
        <a:xfrm rot="19135110" flipH="1">
          <a:off x="2343150" y="1666875"/>
          <a:ext cx="1924816" cy="1858690"/>
        </a:xfrm>
        <a:custGeom>
          <a:avLst/>
          <a:gdLst>
            <a:gd name="T0" fmla="*/ 660 w 1663"/>
            <a:gd name="T1" fmla="*/ 0 h 1629"/>
            <a:gd name="T2" fmla="*/ 811 w 1663"/>
            <a:gd name="T3" fmla="*/ 71 h 1629"/>
            <a:gd name="T4" fmla="*/ 1658 w 1663"/>
            <a:gd name="T5" fmla="*/ 472 h 1629"/>
            <a:gd name="T6" fmla="*/ 1663 w 1663"/>
            <a:gd name="T7" fmla="*/ 474 h 1629"/>
            <a:gd name="T8" fmla="*/ 1274 w 1663"/>
            <a:gd name="T9" fmla="*/ 1383 h 1629"/>
            <a:gd name="T10" fmla="*/ 447 w 1663"/>
            <a:gd name="T11" fmla="*/ 1608 h 1629"/>
            <a:gd name="T12" fmla="*/ 374 w 1663"/>
            <a:gd name="T13" fmla="*/ 1629 h 1629"/>
            <a:gd name="T14" fmla="*/ 55 w 1663"/>
            <a:gd name="T15" fmla="*/ 735 h 1629"/>
            <a:gd name="T16" fmla="*/ 0 w 1663"/>
            <a:gd name="T17" fmla="*/ 585 h 1629"/>
            <a:gd name="T18" fmla="*/ 101 w 1663"/>
            <a:gd name="T19" fmla="*/ 525 h 1629"/>
            <a:gd name="T20" fmla="*/ 197 w 1663"/>
            <a:gd name="T21" fmla="*/ 460 h 1629"/>
            <a:gd name="T22" fmla="*/ 286 w 1663"/>
            <a:gd name="T23" fmla="*/ 391 h 1629"/>
            <a:gd name="T24" fmla="*/ 261 w 1663"/>
            <a:gd name="T25" fmla="*/ 213 h 1629"/>
            <a:gd name="T26" fmla="*/ 431 w 1663"/>
            <a:gd name="T27" fmla="*/ 259 h 1629"/>
            <a:gd name="T28" fmla="*/ 478 w 1663"/>
            <a:gd name="T29" fmla="*/ 213 h 1629"/>
            <a:gd name="T30" fmla="*/ 518 w 1663"/>
            <a:gd name="T31" fmla="*/ 169 h 1629"/>
            <a:gd name="T32" fmla="*/ 554 w 1663"/>
            <a:gd name="T33" fmla="*/ 130 h 1629"/>
            <a:gd name="T34" fmla="*/ 585 w 1663"/>
            <a:gd name="T35" fmla="*/ 94 h 1629"/>
            <a:gd name="T36" fmla="*/ 612 w 1663"/>
            <a:gd name="T37" fmla="*/ 61 h 1629"/>
            <a:gd name="T38" fmla="*/ 631 w 1663"/>
            <a:gd name="T39" fmla="*/ 36 h 1629"/>
            <a:gd name="T40" fmla="*/ 646 w 1663"/>
            <a:gd name="T41" fmla="*/ 17 h 1629"/>
            <a:gd name="T42" fmla="*/ 656 w 1663"/>
            <a:gd name="T43" fmla="*/ 3 h 1629"/>
            <a:gd name="T44" fmla="*/ 660 w 1663"/>
            <a:gd name="T45" fmla="*/ 0 h 16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663" h="1629">
              <a:moveTo>
                <a:pt x="660" y="0"/>
              </a:moveTo>
              <a:lnTo>
                <a:pt x="811" y="71"/>
              </a:lnTo>
              <a:lnTo>
                <a:pt x="1658" y="472"/>
              </a:lnTo>
              <a:lnTo>
                <a:pt x="1663" y="474"/>
              </a:lnTo>
              <a:lnTo>
                <a:pt x="1274" y="1383"/>
              </a:lnTo>
              <a:lnTo>
                <a:pt x="447" y="1608"/>
              </a:lnTo>
              <a:lnTo>
                <a:pt x="374" y="1629"/>
              </a:lnTo>
              <a:lnTo>
                <a:pt x="55" y="735"/>
              </a:lnTo>
              <a:lnTo>
                <a:pt x="0" y="585"/>
              </a:lnTo>
              <a:lnTo>
                <a:pt x="101" y="525"/>
              </a:lnTo>
              <a:lnTo>
                <a:pt x="197" y="460"/>
              </a:lnTo>
              <a:lnTo>
                <a:pt x="286" y="391"/>
              </a:lnTo>
              <a:lnTo>
                <a:pt x="261" y="213"/>
              </a:lnTo>
              <a:lnTo>
                <a:pt x="431" y="259"/>
              </a:lnTo>
              <a:lnTo>
                <a:pt x="478" y="213"/>
              </a:lnTo>
              <a:lnTo>
                <a:pt x="518" y="169"/>
              </a:lnTo>
              <a:lnTo>
                <a:pt x="554" y="130"/>
              </a:lnTo>
              <a:lnTo>
                <a:pt x="585" y="94"/>
              </a:lnTo>
              <a:lnTo>
                <a:pt x="612" y="61"/>
              </a:lnTo>
              <a:lnTo>
                <a:pt x="631" y="36"/>
              </a:lnTo>
              <a:lnTo>
                <a:pt x="646" y="17"/>
              </a:lnTo>
              <a:lnTo>
                <a:pt x="656" y="3"/>
              </a:lnTo>
              <a:lnTo>
                <a:pt x="660" y="0"/>
              </a:lnTo>
              <a:close/>
            </a:path>
          </a:pathLst>
        </a:custGeom>
        <a:solidFill>
          <a:srgbClr val="7A012B"/>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clientData/>
  </xdr:twoCellAnchor>
  <xdr:twoCellAnchor>
    <xdr:from>
      <xdr:col>9</xdr:col>
      <xdr:colOff>657225</xdr:colOff>
      <xdr:row>9</xdr:row>
      <xdr:rowOff>1</xdr:rowOff>
    </xdr:from>
    <xdr:to>
      <xdr:col>12</xdr:col>
      <xdr:colOff>296041</xdr:colOff>
      <xdr:row>18</xdr:row>
      <xdr:rowOff>144191</xdr:rowOff>
    </xdr:to>
    <xdr:sp macro="[0]!Hoja14.PSST" textlink="">
      <xdr:nvSpPr>
        <xdr:cNvPr id="3" name="Freeform 16">
          <a:extLst>
            <a:ext uri="{FF2B5EF4-FFF2-40B4-BE49-F238E27FC236}">
              <a16:creationId xmlns:a16="http://schemas.microsoft.com/office/drawing/2014/main" id="{00000000-0008-0000-0500-000018000000}"/>
            </a:ext>
          </a:extLst>
        </xdr:cNvPr>
        <xdr:cNvSpPr>
          <a:spLocks/>
        </xdr:cNvSpPr>
      </xdr:nvSpPr>
      <xdr:spPr bwMode="auto">
        <a:xfrm rot="19135110" flipH="1">
          <a:off x="7515225" y="1714501"/>
          <a:ext cx="1924816" cy="1858690"/>
        </a:xfrm>
        <a:custGeom>
          <a:avLst/>
          <a:gdLst>
            <a:gd name="T0" fmla="*/ 660 w 1663"/>
            <a:gd name="T1" fmla="*/ 0 h 1629"/>
            <a:gd name="T2" fmla="*/ 811 w 1663"/>
            <a:gd name="T3" fmla="*/ 71 h 1629"/>
            <a:gd name="T4" fmla="*/ 1658 w 1663"/>
            <a:gd name="T5" fmla="*/ 472 h 1629"/>
            <a:gd name="T6" fmla="*/ 1663 w 1663"/>
            <a:gd name="T7" fmla="*/ 474 h 1629"/>
            <a:gd name="T8" fmla="*/ 1274 w 1663"/>
            <a:gd name="T9" fmla="*/ 1383 h 1629"/>
            <a:gd name="T10" fmla="*/ 447 w 1663"/>
            <a:gd name="T11" fmla="*/ 1608 h 1629"/>
            <a:gd name="T12" fmla="*/ 374 w 1663"/>
            <a:gd name="T13" fmla="*/ 1629 h 1629"/>
            <a:gd name="T14" fmla="*/ 55 w 1663"/>
            <a:gd name="T15" fmla="*/ 735 h 1629"/>
            <a:gd name="T16" fmla="*/ 0 w 1663"/>
            <a:gd name="T17" fmla="*/ 585 h 1629"/>
            <a:gd name="T18" fmla="*/ 101 w 1663"/>
            <a:gd name="T19" fmla="*/ 525 h 1629"/>
            <a:gd name="T20" fmla="*/ 197 w 1663"/>
            <a:gd name="T21" fmla="*/ 460 h 1629"/>
            <a:gd name="T22" fmla="*/ 286 w 1663"/>
            <a:gd name="T23" fmla="*/ 391 h 1629"/>
            <a:gd name="T24" fmla="*/ 261 w 1663"/>
            <a:gd name="T25" fmla="*/ 213 h 1629"/>
            <a:gd name="T26" fmla="*/ 431 w 1663"/>
            <a:gd name="T27" fmla="*/ 259 h 1629"/>
            <a:gd name="T28" fmla="*/ 478 w 1663"/>
            <a:gd name="T29" fmla="*/ 213 h 1629"/>
            <a:gd name="T30" fmla="*/ 518 w 1663"/>
            <a:gd name="T31" fmla="*/ 169 h 1629"/>
            <a:gd name="T32" fmla="*/ 554 w 1663"/>
            <a:gd name="T33" fmla="*/ 130 h 1629"/>
            <a:gd name="T34" fmla="*/ 585 w 1663"/>
            <a:gd name="T35" fmla="*/ 94 h 1629"/>
            <a:gd name="T36" fmla="*/ 612 w 1663"/>
            <a:gd name="T37" fmla="*/ 61 h 1629"/>
            <a:gd name="T38" fmla="*/ 631 w 1663"/>
            <a:gd name="T39" fmla="*/ 36 h 1629"/>
            <a:gd name="T40" fmla="*/ 646 w 1663"/>
            <a:gd name="T41" fmla="*/ 17 h 1629"/>
            <a:gd name="T42" fmla="*/ 656 w 1663"/>
            <a:gd name="T43" fmla="*/ 3 h 1629"/>
            <a:gd name="T44" fmla="*/ 660 w 1663"/>
            <a:gd name="T45" fmla="*/ 0 h 16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663" h="1629">
              <a:moveTo>
                <a:pt x="660" y="0"/>
              </a:moveTo>
              <a:lnTo>
                <a:pt x="811" y="71"/>
              </a:lnTo>
              <a:lnTo>
                <a:pt x="1658" y="472"/>
              </a:lnTo>
              <a:lnTo>
                <a:pt x="1663" y="474"/>
              </a:lnTo>
              <a:lnTo>
                <a:pt x="1274" y="1383"/>
              </a:lnTo>
              <a:lnTo>
                <a:pt x="447" y="1608"/>
              </a:lnTo>
              <a:lnTo>
                <a:pt x="374" y="1629"/>
              </a:lnTo>
              <a:lnTo>
                <a:pt x="55" y="735"/>
              </a:lnTo>
              <a:lnTo>
                <a:pt x="0" y="585"/>
              </a:lnTo>
              <a:lnTo>
                <a:pt x="101" y="525"/>
              </a:lnTo>
              <a:lnTo>
                <a:pt x="197" y="460"/>
              </a:lnTo>
              <a:lnTo>
                <a:pt x="286" y="391"/>
              </a:lnTo>
              <a:lnTo>
                <a:pt x="261" y="213"/>
              </a:lnTo>
              <a:lnTo>
                <a:pt x="431" y="259"/>
              </a:lnTo>
              <a:lnTo>
                <a:pt x="478" y="213"/>
              </a:lnTo>
              <a:lnTo>
                <a:pt x="518" y="169"/>
              </a:lnTo>
              <a:lnTo>
                <a:pt x="554" y="130"/>
              </a:lnTo>
              <a:lnTo>
                <a:pt x="585" y="94"/>
              </a:lnTo>
              <a:lnTo>
                <a:pt x="612" y="61"/>
              </a:lnTo>
              <a:lnTo>
                <a:pt x="631" y="36"/>
              </a:lnTo>
              <a:lnTo>
                <a:pt x="646" y="17"/>
              </a:lnTo>
              <a:lnTo>
                <a:pt x="656" y="3"/>
              </a:lnTo>
              <a:lnTo>
                <a:pt x="660" y="0"/>
              </a:lnTo>
              <a:close/>
            </a:path>
          </a:pathLst>
        </a:custGeom>
        <a:solidFill>
          <a:srgbClr val="7A012B"/>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clientData/>
  </xdr:twoCellAnchor>
  <xdr:twoCellAnchor>
    <xdr:from>
      <xdr:col>6</xdr:col>
      <xdr:colOff>419099</xdr:colOff>
      <xdr:row>9</xdr:row>
      <xdr:rowOff>47625</xdr:rowOff>
    </xdr:from>
    <xdr:to>
      <xdr:col>9</xdr:col>
      <xdr:colOff>57915</xdr:colOff>
      <xdr:row>19</xdr:row>
      <xdr:rowOff>1315</xdr:rowOff>
    </xdr:to>
    <xdr:sp macro="[0]!Hoja14.PSST" textlink="">
      <xdr:nvSpPr>
        <xdr:cNvPr id="4" name="Freeform 16">
          <a:extLst>
            <a:ext uri="{FF2B5EF4-FFF2-40B4-BE49-F238E27FC236}">
              <a16:creationId xmlns:a16="http://schemas.microsoft.com/office/drawing/2014/main" id="{00000000-0008-0000-0500-000018000000}"/>
            </a:ext>
          </a:extLst>
        </xdr:cNvPr>
        <xdr:cNvSpPr>
          <a:spLocks/>
        </xdr:cNvSpPr>
      </xdr:nvSpPr>
      <xdr:spPr bwMode="auto">
        <a:xfrm rot="19135110" flipH="1">
          <a:off x="4991099" y="1762125"/>
          <a:ext cx="1924816" cy="1858690"/>
        </a:xfrm>
        <a:custGeom>
          <a:avLst/>
          <a:gdLst>
            <a:gd name="T0" fmla="*/ 660 w 1663"/>
            <a:gd name="T1" fmla="*/ 0 h 1629"/>
            <a:gd name="T2" fmla="*/ 811 w 1663"/>
            <a:gd name="T3" fmla="*/ 71 h 1629"/>
            <a:gd name="T4" fmla="*/ 1658 w 1663"/>
            <a:gd name="T5" fmla="*/ 472 h 1629"/>
            <a:gd name="T6" fmla="*/ 1663 w 1663"/>
            <a:gd name="T7" fmla="*/ 474 h 1629"/>
            <a:gd name="T8" fmla="*/ 1274 w 1663"/>
            <a:gd name="T9" fmla="*/ 1383 h 1629"/>
            <a:gd name="T10" fmla="*/ 447 w 1663"/>
            <a:gd name="T11" fmla="*/ 1608 h 1629"/>
            <a:gd name="T12" fmla="*/ 374 w 1663"/>
            <a:gd name="T13" fmla="*/ 1629 h 1629"/>
            <a:gd name="T14" fmla="*/ 55 w 1663"/>
            <a:gd name="T15" fmla="*/ 735 h 1629"/>
            <a:gd name="T16" fmla="*/ 0 w 1663"/>
            <a:gd name="T17" fmla="*/ 585 h 1629"/>
            <a:gd name="T18" fmla="*/ 101 w 1663"/>
            <a:gd name="T19" fmla="*/ 525 h 1629"/>
            <a:gd name="T20" fmla="*/ 197 w 1663"/>
            <a:gd name="T21" fmla="*/ 460 h 1629"/>
            <a:gd name="T22" fmla="*/ 286 w 1663"/>
            <a:gd name="T23" fmla="*/ 391 h 1629"/>
            <a:gd name="T24" fmla="*/ 261 w 1663"/>
            <a:gd name="T25" fmla="*/ 213 h 1629"/>
            <a:gd name="T26" fmla="*/ 431 w 1663"/>
            <a:gd name="T27" fmla="*/ 259 h 1629"/>
            <a:gd name="T28" fmla="*/ 478 w 1663"/>
            <a:gd name="T29" fmla="*/ 213 h 1629"/>
            <a:gd name="T30" fmla="*/ 518 w 1663"/>
            <a:gd name="T31" fmla="*/ 169 h 1629"/>
            <a:gd name="T32" fmla="*/ 554 w 1663"/>
            <a:gd name="T33" fmla="*/ 130 h 1629"/>
            <a:gd name="T34" fmla="*/ 585 w 1663"/>
            <a:gd name="T35" fmla="*/ 94 h 1629"/>
            <a:gd name="T36" fmla="*/ 612 w 1663"/>
            <a:gd name="T37" fmla="*/ 61 h 1629"/>
            <a:gd name="T38" fmla="*/ 631 w 1663"/>
            <a:gd name="T39" fmla="*/ 36 h 1629"/>
            <a:gd name="T40" fmla="*/ 646 w 1663"/>
            <a:gd name="T41" fmla="*/ 17 h 1629"/>
            <a:gd name="T42" fmla="*/ 656 w 1663"/>
            <a:gd name="T43" fmla="*/ 3 h 1629"/>
            <a:gd name="T44" fmla="*/ 660 w 1663"/>
            <a:gd name="T45" fmla="*/ 0 h 16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663" h="1629">
              <a:moveTo>
                <a:pt x="660" y="0"/>
              </a:moveTo>
              <a:lnTo>
                <a:pt x="811" y="71"/>
              </a:lnTo>
              <a:lnTo>
                <a:pt x="1658" y="472"/>
              </a:lnTo>
              <a:lnTo>
                <a:pt x="1663" y="474"/>
              </a:lnTo>
              <a:lnTo>
                <a:pt x="1274" y="1383"/>
              </a:lnTo>
              <a:lnTo>
                <a:pt x="447" y="1608"/>
              </a:lnTo>
              <a:lnTo>
                <a:pt x="374" y="1629"/>
              </a:lnTo>
              <a:lnTo>
                <a:pt x="55" y="735"/>
              </a:lnTo>
              <a:lnTo>
                <a:pt x="0" y="585"/>
              </a:lnTo>
              <a:lnTo>
                <a:pt x="101" y="525"/>
              </a:lnTo>
              <a:lnTo>
                <a:pt x="197" y="460"/>
              </a:lnTo>
              <a:lnTo>
                <a:pt x="286" y="391"/>
              </a:lnTo>
              <a:lnTo>
                <a:pt x="261" y="213"/>
              </a:lnTo>
              <a:lnTo>
                <a:pt x="431" y="259"/>
              </a:lnTo>
              <a:lnTo>
                <a:pt x="478" y="213"/>
              </a:lnTo>
              <a:lnTo>
                <a:pt x="518" y="169"/>
              </a:lnTo>
              <a:lnTo>
                <a:pt x="554" y="130"/>
              </a:lnTo>
              <a:lnTo>
                <a:pt x="585" y="94"/>
              </a:lnTo>
              <a:lnTo>
                <a:pt x="612" y="61"/>
              </a:lnTo>
              <a:lnTo>
                <a:pt x="631" y="36"/>
              </a:lnTo>
              <a:lnTo>
                <a:pt x="646" y="17"/>
              </a:lnTo>
              <a:lnTo>
                <a:pt x="656" y="3"/>
              </a:lnTo>
              <a:lnTo>
                <a:pt x="660" y="0"/>
              </a:lnTo>
              <a:close/>
            </a:path>
          </a:pathLst>
        </a:custGeom>
        <a:solidFill>
          <a:srgbClr val="7A012B"/>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clientData/>
  </xdr:twoCellAnchor>
  <xdr:oneCellAnchor>
    <xdr:from>
      <xdr:col>3</xdr:col>
      <xdr:colOff>197195</xdr:colOff>
      <xdr:row>12</xdr:row>
      <xdr:rowOff>142875</xdr:rowOff>
    </xdr:from>
    <xdr:ext cx="1707805" cy="374141"/>
    <xdr:sp macro="" textlink="">
      <xdr:nvSpPr>
        <xdr:cNvPr id="5" name="Rectángulo 4">
          <a:hlinkClick xmlns:r="http://schemas.openxmlformats.org/officeDocument/2006/relationships" r:id="rId1"/>
        </xdr:cNvPr>
        <xdr:cNvSpPr/>
      </xdr:nvSpPr>
      <xdr:spPr>
        <a:xfrm>
          <a:off x="2483195" y="2438400"/>
          <a:ext cx="1707805" cy="374141"/>
        </a:xfrm>
        <a:prstGeom prst="rect">
          <a:avLst/>
        </a:prstGeom>
        <a:noFill/>
      </xdr:spPr>
      <xdr:txBody>
        <a:bodyPr wrap="square" lIns="91440" tIns="45720" rIns="91440" bIns="45720">
          <a:spAutoFit/>
        </a:bodyPr>
        <a:lstStyle/>
        <a:p>
          <a:pPr algn="ctr"/>
          <a:r>
            <a:rPr lang="es-ES" sz="1800" b="0" cap="none" spc="0">
              <a:ln w="0"/>
              <a:solidFill>
                <a:schemeClr val="bg1"/>
              </a:solidFill>
              <a:effectLst>
                <a:outerShdw blurRad="38100" dist="19050" dir="2700000" algn="tl" rotWithShape="0">
                  <a:schemeClr val="dk1">
                    <a:alpha val="40000"/>
                  </a:schemeClr>
                </a:outerShdw>
              </a:effectLst>
            </a:rPr>
            <a:t>Actividades</a:t>
          </a:r>
        </a:p>
      </xdr:txBody>
    </xdr:sp>
    <xdr:clientData/>
  </xdr:oneCellAnchor>
  <xdr:oneCellAnchor>
    <xdr:from>
      <xdr:col>6</xdr:col>
      <xdr:colOff>523875</xdr:colOff>
      <xdr:row>12</xdr:row>
      <xdr:rowOff>171450</xdr:rowOff>
    </xdr:from>
    <xdr:ext cx="1707805" cy="374141"/>
    <xdr:sp macro="" textlink="">
      <xdr:nvSpPr>
        <xdr:cNvPr id="8" name="Rectángulo 7">
          <a:hlinkClick xmlns:r="http://schemas.openxmlformats.org/officeDocument/2006/relationships" r:id="rId2"/>
        </xdr:cNvPr>
        <xdr:cNvSpPr/>
      </xdr:nvSpPr>
      <xdr:spPr>
        <a:xfrm>
          <a:off x="5095875" y="2466975"/>
          <a:ext cx="1707805" cy="374141"/>
        </a:xfrm>
        <a:prstGeom prst="rect">
          <a:avLst/>
        </a:prstGeom>
        <a:noFill/>
      </xdr:spPr>
      <xdr:txBody>
        <a:bodyPr wrap="square" lIns="91440" tIns="45720" rIns="91440" bIns="45720">
          <a:spAutoFit/>
        </a:bodyPr>
        <a:lstStyle/>
        <a:p>
          <a:pPr algn="ctr"/>
          <a:r>
            <a:rPr lang="es-ES" sz="1800" b="0" cap="none" spc="0">
              <a:ln w="0"/>
              <a:solidFill>
                <a:schemeClr val="bg1"/>
              </a:solidFill>
              <a:effectLst>
                <a:outerShdw blurRad="38100" dist="19050" dir="2700000" algn="tl" rotWithShape="0">
                  <a:schemeClr val="dk1">
                    <a:alpha val="40000"/>
                  </a:schemeClr>
                </a:outerShdw>
              </a:effectLst>
            </a:rPr>
            <a:t>Inspecciones</a:t>
          </a:r>
        </a:p>
      </xdr:txBody>
    </xdr:sp>
    <xdr:clientData/>
  </xdr:oneCellAnchor>
  <xdr:oneCellAnchor>
    <xdr:from>
      <xdr:col>10</xdr:col>
      <xdr:colOff>19050</xdr:colOff>
      <xdr:row>12</xdr:row>
      <xdr:rowOff>133350</xdr:rowOff>
    </xdr:from>
    <xdr:ext cx="1707805" cy="374141"/>
    <xdr:sp macro="" textlink="">
      <xdr:nvSpPr>
        <xdr:cNvPr id="10" name="Rectángulo 9">
          <a:hlinkClick xmlns:r="http://schemas.openxmlformats.org/officeDocument/2006/relationships" r:id="rId3"/>
        </xdr:cNvPr>
        <xdr:cNvSpPr/>
      </xdr:nvSpPr>
      <xdr:spPr>
        <a:xfrm>
          <a:off x="7639050" y="2428875"/>
          <a:ext cx="1707805" cy="374141"/>
        </a:xfrm>
        <a:prstGeom prst="rect">
          <a:avLst/>
        </a:prstGeom>
        <a:noFill/>
      </xdr:spPr>
      <xdr:txBody>
        <a:bodyPr wrap="square" lIns="91440" tIns="45720" rIns="91440" bIns="45720">
          <a:spAutoFit/>
        </a:bodyPr>
        <a:lstStyle/>
        <a:p>
          <a:pPr algn="ctr"/>
          <a:r>
            <a:rPr lang="es-ES" sz="1800" b="0" cap="none" spc="0">
              <a:ln w="0"/>
              <a:solidFill>
                <a:schemeClr val="bg1"/>
              </a:solidFill>
              <a:effectLst>
                <a:outerShdw blurRad="38100" dist="19050" dir="2700000" algn="tl" rotWithShape="0">
                  <a:schemeClr val="dk1">
                    <a:alpha val="40000"/>
                  </a:schemeClr>
                </a:outerShdw>
              </a:effectLst>
            </a:rPr>
            <a:t>Capacitación</a:t>
          </a:r>
        </a:p>
      </xdr:txBody>
    </xdr:sp>
    <xdr:clientData/>
  </xdr:oneCellAnchor>
  <xdr:twoCellAnchor>
    <xdr:from>
      <xdr:col>1</xdr:col>
      <xdr:colOff>304800</xdr:colOff>
      <xdr:row>0</xdr:row>
      <xdr:rowOff>0</xdr:rowOff>
    </xdr:from>
    <xdr:to>
      <xdr:col>16</xdr:col>
      <xdr:colOff>276225</xdr:colOff>
      <xdr:row>4</xdr:row>
      <xdr:rowOff>28575</xdr:rowOff>
    </xdr:to>
    <xdr:sp macro="" textlink="">
      <xdr:nvSpPr>
        <xdr:cNvPr id="11" name="Rectángulo redondeado 10" title="Plan de Estímulos y Beneficios ">
          <a:hlinkClick xmlns:r="http://schemas.openxmlformats.org/officeDocument/2006/relationships" r:id="rId4" tooltip="Plan de Estímulos y Beneficios"/>
          <a:extLst>
            <a:ext uri="{FF2B5EF4-FFF2-40B4-BE49-F238E27FC236}">
              <a16:creationId xmlns:a16="http://schemas.microsoft.com/office/drawing/2014/main" id="{00000000-0008-0000-0800-000006000000}"/>
            </a:ext>
          </a:extLst>
        </xdr:cNvPr>
        <xdr:cNvSpPr/>
      </xdr:nvSpPr>
      <xdr:spPr>
        <a:xfrm>
          <a:off x="1066800" y="0"/>
          <a:ext cx="11401425" cy="800100"/>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editAs="oneCell">
    <xdr:from>
      <xdr:col>0</xdr:col>
      <xdr:colOff>57151</xdr:colOff>
      <xdr:row>0</xdr:row>
      <xdr:rowOff>0</xdr:rowOff>
    </xdr:from>
    <xdr:to>
      <xdr:col>1</xdr:col>
      <xdr:colOff>114301</xdr:colOff>
      <xdr:row>4</xdr:row>
      <xdr:rowOff>141688</xdr:rowOff>
    </xdr:to>
    <xdr:pic macro="[0]!Hoja17.Integración_PAA">
      <xdr:nvPicPr>
        <xdr:cNvPr id="12" name="Imagen 11" title="Hoja Integración">
          <a:hlinkClick xmlns:r="http://schemas.openxmlformats.org/officeDocument/2006/relationships" r:id="rId4" tooltip="Redirecciona a la hoja Integración Plan de Acción Anual"/>
          <a:extLst>
            <a:ext uri="{FF2B5EF4-FFF2-40B4-BE49-F238E27FC236}">
              <a16:creationId xmlns:a16="http://schemas.microsoft.com/office/drawing/2014/main" id="{00000000-0008-0000-0800-000005000000}"/>
            </a:ext>
          </a:extLst>
        </xdr:cNvPr>
        <xdr:cNvPicPr>
          <a:picLocks noChangeAspect="1"/>
        </xdr:cNvPicPr>
      </xdr:nvPicPr>
      <xdr:blipFill rotWithShape="1">
        <a:blip xmlns:r="http://schemas.openxmlformats.org/officeDocument/2006/relationships" r:embed="rId5"/>
        <a:srcRect l="4961"/>
        <a:stretch/>
      </xdr:blipFill>
      <xdr:spPr>
        <a:xfrm>
          <a:off x="57151" y="0"/>
          <a:ext cx="819150" cy="913213"/>
        </a:xfrm>
        <a:prstGeom prst="rect">
          <a:avLst/>
        </a:prstGeom>
      </xdr:spPr>
    </xdr:pic>
    <xdr:clientData/>
  </xdr:twoCellAnchor>
  <xdr:twoCellAnchor>
    <xdr:from>
      <xdr:col>4</xdr:col>
      <xdr:colOff>66675</xdr:colOff>
      <xdr:row>9</xdr:row>
      <xdr:rowOff>142875</xdr:rowOff>
    </xdr:from>
    <xdr:to>
      <xdr:col>4</xdr:col>
      <xdr:colOff>561975</xdr:colOff>
      <xdr:row>12</xdr:row>
      <xdr:rowOff>47625</xdr:rowOff>
    </xdr:to>
    <xdr:sp macro="" textlink="">
      <xdr:nvSpPr>
        <xdr:cNvPr id="13" name="Elipse 12"/>
        <xdr:cNvSpPr/>
      </xdr:nvSpPr>
      <xdr:spPr>
        <a:xfrm>
          <a:off x="3114675" y="1866900"/>
          <a:ext cx="495300" cy="476250"/>
        </a:xfrm>
        <a:prstGeom prst="ellipse">
          <a:avLst/>
        </a:prstGeom>
      </xdr:spPr>
      <xdr:style>
        <a:lnRef idx="3">
          <a:schemeClr val="lt1"/>
        </a:lnRef>
        <a:fillRef idx="1">
          <a:schemeClr val="accent3"/>
        </a:fillRef>
        <a:effectRef idx="1">
          <a:schemeClr val="accent3"/>
        </a:effectRef>
        <a:fontRef idx="minor">
          <a:schemeClr val="lt1"/>
        </a:fontRef>
      </xdr:style>
      <xdr:txBody>
        <a:bodyPr vertOverflow="clip" horzOverflow="clip" rtlCol="0" anchor="t"/>
        <a:lstStyle/>
        <a:p>
          <a:pPr algn="ctr"/>
          <a:r>
            <a:rPr lang="es-419" sz="1100" b="1">
              <a:solidFill>
                <a:sysClr val="windowText" lastClr="000000"/>
              </a:solidFill>
            </a:rPr>
            <a:t>1</a:t>
          </a:r>
        </a:p>
      </xdr:txBody>
    </xdr:sp>
    <xdr:clientData/>
  </xdr:twoCellAnchor>
  <xdr:twoCellAnchor>
    <xdr:from>
      <xdr:col>7</xdr:col>
      <xdr:colOff>390525</xdr:colOff>
      <xdr:row>10</xdr:row>
      <xdr:rowOff>28575</xdr:rowOff>
    </xdr:from>
    <xdr:to>
      <xdr:col>8</xdr:col>
      <xdr:colOff>123825</xdr:colOff>
      <xdr:row>12</xdr:row>
      <xdr:rowOff>123825</xdr:rowOff>
    </xdr:to>
    <xdr:sp macro="" textlink="">
      <xdr:nvSpPr>
        <xdr:cNvPr id="14" name="Elipse 13"/>
        <xdr:cNvSpPr/>
      </xdr:nvSpPr>
      <xdr:spPr>
        <a:xfrm>
          <a:off x="5724525" y="1943100"/>
          <a:ext cx="495300" cy="476250"/>
        </a:xfrm>
        <a:prstGeom prst="ellipse">
          <a:avLst/>
        </a:prstGeom>
      </xdr:spPr>
      <xdr:style>
        <a:lnRef idx="3">
          <a:schemeClr val="lt1"/>
        </a:lnRef>
        <a:fillRef idx="1">
          <a:schemeClr val="accent3"/>
        </a:fillRef>
        <a:effectRef idx="1">
          <a:schemeClr val="accent3"/>
        </a:effectRef>
        <a:fontRef idx="minor">
          <a:schemeClr val="lt1"/>
        </a:fontRef>
      </xdr:style>
      <xdr:txBody>
        <a:bodyPr vertOverflow="clip" horzOverflow="clip" rtlCol="0" anchor="t"/>
        <a:lstStyle/>
        <a:p>
          <a:pPr algn="ctr"/>
          <a:r>
            <a:rPr lang="es-419" sz="1100" b="1">
              <a:solidFill>
                <a:sysClr val="windowText" lastClr="000000"/>
              </a:solidFill>
            </a:rPr>
            <a:t>2</a:t>
          </a:r>
        </a:p>
      </xdr:txBody>
    </xdr:sp>
    <xdr:clientData/>
  </xdr:twoCellAnchor>
  <xdr:twoCellAnchor>
    <xdr:from>
      <xdr:col>10</xdr:col>
      <xdr:colOff>685800</xdr:colOff>
      <xdr:row>10</xdr:row>
      <xdr:rowOff>19050</xdr:rowOff>
    </xdr:from>
    <xdr:to>
      <xdr:col>11</xdr:col>
      <xdr:colOff>419100</xdr:colOff>
      <xdr:row>12</xdr:row>
      <xdr:rowOff>114300</xdr:rowOff>
    </xdr:to>
    <xdr:sp macro="" textlink="">
      <xdr:nvSpPr>
        <xdr:cNvPr id="16" name="Elipse 15"/>
        <xdr:cNvSpPr/>
      </xdr:nvSpPr>
      <xdr:spPr>
        <a:xfrm>
          <a:off x="8305800" y="1933575"/>
          <a:ext cx="495300" cy="476250"/>
        </a:xfrm>
        <a:prstGeom prst="ellipse">
          <a:avLst/>
        </a:prstGeom>
      </xdr:spPr>
      <xdr:style>
        <a:lnRef idx="3">
          <a:schemeClr val="lt1"/>
        </a:lnRef>
        <a:fillRef idx="1">
          <a:schemeClr val="accent3"/>
        </a:fillRef>
        <a:effectRef idx="1">
          <a:schemeClr val="accent3"/>
        </a:effectRef>
        <a:fontRef idx="minor">
          <a:schemeClr val="lt1"/>
        </a:fontRef>
      </xdr:style>
      <xdr:txBody>
        <a:bodyPr vertOverflow="clip" horzOverflow="clip" rtlCol="0" anchor="t"/>
        <a:lstStyle/>
        <a:p>
          <a:pPr algn="ctr"/>
          <a:r>
            <a:rPr lang="es-419" sz="1100" b="1">
              <a:solidFill>
                <a:sysClr val="windowText" lastClr="000000"/>
              </a:solidFill>
            </a:rPr>
            <a:t>3</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invemarsantamarta-my.sharepoint.com/Users/JUAN%20Y%20ANA/Documents/ANA%20MILENA/EMPRESAS/EMPRESAS/VISION%20SOLIDARIA/Asociados_(2)(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U:\OAP\Plan_Estrategica\Nuevo%20Esquema%20Repositorio%20Planeaci&#243;n\1)%20Planes%20Estrat&#233;gicos%20Institucionales\5.15)%20Planes%20institucionales%20(PEI%20-%20PAA)\PEI%202019-2022\Consolidado%20PEI%20-%20PA.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invemarsantamarta-my.sharepoint.com/Users/maria.herrera/Downloads/DT-GH-PL-06%20PLAN%20DE%20TRABAJO%20ANUAL%202021%20PG-CAP.%20REVISADO%20(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usrpla01/Downloads/3393%20(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ACTIVOS"/>
      <sheetName val="INACTIVOS"/>
      <sheetName val="MATRICES"/>
    </sheetNames>
    <sheetDataSet>
      <sheetData sheetId="0">
        <row r="2">
          <cell r="A2">
            <v>8430150</v>
          </cell>
        </row>
        <row r="3">
          <cell r="A3">
            <v>70661054</v>
          </cell>
        </row>
        <row r="4">
          <cell r="A4">
            <v>70505720</v>
          </cell>
        </row>
        <row r="5">
          <cell r="A5">
            <v>4561404</v>
          </cell>
        </row>
        <row r="6">
          <cell r="A6">
            <v>75056851</v>
          </cell>
        </row>
        <row r="7">
          <cell r="A7">
            <v>3400105</v>
          </cell>
        </row>
        <row r="8">
          <cell r="A8">
            <v>14273730</v>
          </cell>
        </row>
        <row r="9">
          <cell r="A9">
            <v>71272709</v>
          </cell>
        </row>
        <row r="10">
          <cell r="A10">
            <v>98630919</v>
          </cell>
        </row>
        <row r="11">
          <cell r="A11">
            <v>3321260</v>
          </cell>
        </row>
        <row r="12">
          <cell r="A12">
            <v>98637489</v>
          </cell>
        </row>
        <row r="13">
          <cell r="A13">
            <v>70113424</v>
          </cell>
        </row>
        <row r="14">
          <cell r="A14">
            <v>15531093</v>
          </cell>
        </row>
        <row r="15">
          <cell r="A15">
            <v>73124971</v>
          </cell>
        </row>
        <row r="16">
          <cell r="A16">
            <v>98486186</v>
          </cell>
        </row>
        <row r="17">
          <cell r="A17">
            <v>71765450</v>
          </cell>
        </row>
        <row r="18">
          <cell r="A18">
            <v>91442133</v>
          </cell>
        </row>
        <row r="19">
          <cell r="A19">
            <v>98521691</v>
          </cell>
        </row>
        <row r="20">
          <cell r="A20">
            <v>70062234</v>
          </cell>
        </row>
        <row r="21">
          <cell r="A21">
            <v>70504097</v>
          </cell>
        </row>
        <row r="22">
          <cell r="A22">
            <v>70512586</v>
          </cell>
        </row>
        <row r="23">
          <cell r="A23">
            <v>43596650</v>
          </cell>
        </row>
        <row r="24">
          <cell r="A24">
            <v>11799916</v>
          </cell>
        </row>
        <row r="25">
          <cell r="A25">
            <v>98640760</v>
          </cell>
        </row>
        <row r="26">
          <cell r="A26">
            <v>98623628</v>
          </cell>
        </row>
        <row r="27">
          <cell r="A27">
            <v>3402104</v>
          </cell>
        </row>
        <row r="28">
          <cell r="A28">
            <v>11803518</v>
          </cell>
        </row>
        <row r="29">
          <cell r="A29">
            <v>98699862</v>
          </cell>
        </row>
        <row r="30">
          <cell r="A30">
            <v>70508008</v>
          </cell>
        </row>
        <row r="31">
          <cell r="A31">
            <v>11040759</v>
          </cell>
        </row>
        <row r="32">
          <cell r="A32">
            <v>71737234</v>
          </cell>
        </row>
        <row r="33">
          <cell r="A33">
            <v>71793952</v>
          </cell>
        </row>
        <row r="34">
          <cell r="A34">
            <v>71687652</v>
          </cell>
        </row>
        <row r="35">
          <cell r="A35">
            <v>71338705</v>
          </cell>
        </row>
        <row r="36">
          <cell r="A36">
            <v>98593518</v>
          </cell>
        </row>
        <row r="37">
          <cell r="A37">
            <v>71271963</v>
          </cell>
        </row>
        <row r="38">
          <cell r="A38">
            <v>71494973</v>
          </cell>
        </row>
        <row r="39">
          <cell r="A39">
            <v>71610825</v>
          </cell>
        </row>
        <row r="40">
          <cell r="A40">
            <v>71214271</v>
          </cell>
        </row>
        <row r="41">
          <cell r="A41">
            <v>15346122</v>
          </cell>
        </row>
        <row r="42">
          <cell r="A42">
            <v>15450662</v>
          </cell>
        </row>
        <row r="43">
          <cell r="A43">
            <v>8394147</v>
          </cell>
        </row>
        <row r="44">
          <cell r="A44">
            <v>98647241</v>
          </cell>
        </row>
        <row r="45">
          <cell r="A45">
            <v>71770354</v>
          </cell>
        </row>
        <row r="46">
          <cell r="A46">
            <v>71732819</v>
          </cell>
        </row>
        <row r="47">
          <cell r="A47">
            <v>71271754</v>
          </cell>
        </row>
        <row r="48">
          <cell r="A48">
            <v>43534332</v>
          </cell>
        </row>
        <row r="49">
          <cell r="A49">
            <v>98583152</v>
          </cell>
        </row>
        <row r="50">
          <cell r="A50">
            <v>70256806</v>
          </cell>
        </row>
        <row r="51">
          <cell r="A51">
            <v>71799851</v>
          </cell>
        </row>
        <row r="52">
          <cell r="A52">
            <v>98636036</v>
          </cell>
        </row>
        <row r="53">
          <cell r="A53">
            <v>71716986</v>
          </cell>
        </row>
        <row r="54">
          <cell r="A54">
            <v>98534298</v>
          </cell>
        </row>
        <row r="55">
          <cell r="A55">
            <v>16052420</v>
          </cell>
        </row>
        <row r="56">
          <cell r="A56">
            <v>15513693</v>
          </cell>
        </row>
        <row r="57">
          <cell r="A57">
            <v>8268224</v>
          </cell>
        </row>
        <row r="58">
          <cell r="A58">
            <v>3428132</v>
          </cell>
        </row>
        <row r="59">
          <cell r="A59">
            <v>70100742</v>
          </cell>
        </row>
        <row r="60">
          <cell r="A60">
            <v>71766516</v>
          </cell>
        </row>
        <row r="61">
          <cell r="A61">
            <v>71262749</v>
          </cell>
        </row>
        <row r="62">
          <cell r="A62">
            <v>70074615</v>
          </cell>
        </row>
        <row r="63">
          <cell r="A63">
            <v>71588481</v>
          </cell>
        </row>
        <row r="64">
          <cell r="A64">
            <v>70194960</v>
          </cell>
        </row>
        <row r="65">
          <cell r="A65">
            <v>8412899</v>
          </cell>
        </row>
        <row r="66">
          <cell r="A66">
            <v>98647261</v>
          </cell>
        </row>
        <row r="67">
          <cell r="A67">
            <v>70414254</v>
          </cell>
        </row>
        <row r="68">
          <cell r="A68">
            <v>71318882</v>
          </cell>
        </row>
        <row r="69">
          <cell r="A69">
            <v>15286557</v>
          </cell>
        </row>
        <row r="70">
          <cell r="A70">
            <v>98648382</v>
          </cell>
        </row>
        <row r="71">
          <cell r="A71">
            <v>71212268</v>
          </cell>
        </row>
        <row r="72">
          <cell r="A72">
            <v>15256563</v>
          </cell>
        </row>
        <row r="73">
          <cell r="A73">
            <v>8060438</v>
          </cell>
        </row>
        <row r="74">
          <cell r="A74">
            <v>71988390</v>
          </cell>
        </row>
        <row r="75">
          <cell r="A75">
            <v>32182111</v>
          </cell>
        </row>
        <row r="76">
          <cell r="A76">
            <v>98537788</v>
          </cell>
        </row>
        <row r="77">
          <cell r="A77">
            <v>42793747</v>
          </cell>
        </row>
        <row r="78">
          <cell r="A78">
            <v>1039022069</v>
          </cell>
        </row>
        <row r="79">
          <cell r="A79">
            <v>43840892</v>
          </cell>
        </row>
        <row r="80">
          <cell r="A80">
            <v>15930697</v>
          </cell>
        </row>
        <row r="81">
          <cell r="A81">
            <v>42791561</v>
          </cell>
        </row>
        <row r="82">
          <cell r="A82">
            <v>70951735</v>
          </cell>
        </row>
        <row r="83">
          <cell r="A83">
            <v>71717968</v>
          </cell>
        </row>
        <row r="84">
          <cell r="A84">
            <v>71421562</v>
          </cell>
        </row>
        <row r="85">
          <cell r="A85">
            <v>98638168</v>
          </cell>
        </row>
        <row r="86">
          <cell r="A86">
            <v>15531432</v>
          </cell>
        </row>
        <row r="87">
          <cell r="A87">
            <v>8359717</v>
          </cell>
        </row>
        <row r="88">
          <cell r="A88">
            <v>71317910</v>
          </cell>
        </row>
        <row r="89">
          <cell r="A89">
            <v>1026132258</v>
          </cell>
        </row>
        <row r="90">
          <cell r="A90">
            <v>16803449</v>
          </cell>
        </row>
        <row r="91">
          <cell r="A91">
            <v>8032684</v>
          </cell>
        </row>
        <row r="92">
          <cell r="A92">
            <v>42771211</v>
          </cell>
        </row>
        <row r="93">
          <cell r="A93">
            <v>11814716</v>
          </cell>
        </row>
        <row r="94">
          <cell r="A94">
            <v>70046380</v>
          </cell>
        </row>
        <row r="95">
          <cell r="A95">
            <v>71270396</v>
          </cell>
        </row>
        <row r="96">
          <cell r="A96">
            <v>71385193</v>
          </cell>
        </row>
        <row r="97">
          <cell r="A97">
            <v>98521156</v>
          </cell>
        </row>
        <row r="98">
          <cell r="A98">
            <v>15959994</v>
          </cell>
        </row>
        <row r="99">
          <cell r="A99">
            <v>71666503</v>
          </cell>
        </row>
        <row r="100">
          <cell r="A100">
            <v>8434633</v>
          </cell>
        </row>
        <row r="101">
          <cell r="A101">
            <v>98624308</v>
          </cell>
        </row>
        <row r="102">
          <cell r="A102">
            <v>1036608655</v>
          </cell>
        </row>
        <row r="103">
          <cell r="A103">
            <v>70515831</v>
          </cell>
        </row>
        <row r="104">
          <cell r="A104">
            <v>98633315</v>
          </cell>
        </row>
        <row r="105">
          <cell r="A105">
            <v>1036605239</v>
          </cell>
        </row>
        <row r="106">
          <cell r="A106">
            <v>71220719</v>
          </cell>
        </row>
        <row r="107">
          <cell r="A107">
            <v>32144258</v>
          </cell>
        </row>
        <row r="108">
          <cell r="A108">
            <v>98530352</v>
          </cell>
        </row>
        <row r="109">
          <cell r="A109">
            <v>70731302</v>
          </cell>
        </row>
        <row r="110">
          <cell r="A110">
            <v>98566068</v>
          </cell>
        </row>
        <row r="111">
          <cell r="A111">
            <v>8071809</v>
          </cell>
        </row>
        <row r="112">
          <cell r="A112">
            <v>71272164</v>
          </cell>
        </row>
        <row r="113">
          <cell r="A113">
            <v>8430457</v>
          </cell>
        </row>
        <row r="114">
          <cell r="A114">
            <v>9992895</v>
          </cell>
        </row>
        <row r="115">
          <cell r="A115">
            <v>98572291</v>
          </cell>
        </row>
        <row r="116">
          <cell r="A116">
            <v>71664379</v>
          </cell>
        </row>
        <row r="117">
          <cell r="A117">
            <v>43679923</v>
          </cell>
        </row>
        <row r="118">
          <cell r="A118">
            <v>98527529</v>
          </cell>
        </row>
        <row r="119">
          <cell r="A119">
            <v>76297200</v>
          </cell>
        </row>
        <row r="120">
          <cell r="A120">
            <v>98633700</v>
          </cell>
        </row>
        <row r="121">
          <cell r="A121">
            <v>71278679</v>
          </cell>
        </row>
        <row r="122">
          <cell r="A122">
            <v>71394770</v>
          </cell>
        </row>
        <row r="123">
          <cell r="A123">
            <v>70878105</v>
          </cell>
        </row>
        <row r="124">
          <cell r="A124">
            <v>8356542</v>
          </cell>
        </row>
        <row r="125">
          <cell r="A125">
            <v>8061258</v>
          </cell>
        </row>
        <row r="126">
          <cell r="A126">
            <v>71398666</v>
          </cell>
        </row>
        <row r="127">
          <cell r="A127">
            <v>1026131330</v>
          </cell>
        </row>
        <row r="128">
          <cell r="A128">
            <v>98708967</v>
          </cell>
        </row>
        <row r="129">
          <cell r="A129">
            <v>15506978</v>
          </cell>
        </row>
        <row r="130">
          <cell r="A130">
            <v>70085351</v>
          </cell>
        </row>
        <row r="131">
          <cell r="A131">
            <v>71668373</v>
          </cell>
        </row>
        <row r="132">
          <cell r="A132">
            <v>15931657</v>
          </cell>
        </row>
        <row r="133">
          <cell r="A133">
            <v>71290971</v>
          </cell>
        </row>
        <row r="134">
          <cell r="A134">
            <v>8389787</v>
          </cell>
        </row>
        <row r="135">
          <cell r="A135">
            <v>71634734</v>
          </cell>
        </row>
        <row r="136">
          <cell r="A136">
            <v>42777364</v>
          </cell>
        </row>
        <row r="137">
          <cell r="A137">
            <v>42792283</v>
          </cell>
        </row>
        <row r="138">
          <cell r="A138">
            <v>1017127763</v>
          </cell>
        </row>
        <row r="139">
          <cell r="A139">
            <v>15329738</v>
          </cell>
        </row>
        <row r="140">
          <cell r="A140">
            <v>3593559</v>
          </cell>
        </row>
        <row r="141">
          <cell r="A141">
            <v>71685148</v>
          </cell>
        </row>
        <row r="142">
          <cell r="A142">
            <v>8431455</v>
          </cell>
        </row>
        <row r="143">
          <cell r="A143">
            <v>70133623</v>
          </cell>
        </row>
        <row r="144">
          <cell r="A144">
            <v>71781014</v>
          </cell>
        </row>
        <row r="145">
          <cell r="A145">
            <v>71332066</v>
          </cell>
        </row>
        <row r="146">
          <cell r="A146">
            <v>98631765</v>
          </cell>
        </row>
        <row r="147">
          <cell r="A147">
            <v>70300559</v>
          </cell>
        </row>
        <row r="148">
          <cell r="A148">
            <v>8461158</v>
          </cell>
        </row>
        <row r="149">
          <cell r="A149">
            <v>71799826</v>
          </cell>
        </row>
        <row r="150">
          <cell r="A150">
            <v>71279097</v>
          </cell>
        </row>
        <row r="151">
          <cell r="A151">
            <v>8430576</v>
          </cell>
        </row>
        <row r="152">
          <cell r="A152">
            <v>1040733759</v>
          </cell>
        </row>
        <row r="153">
          <cell r="A153">
            <v>98520049</v>
          </cell>
        </row>
        <row r="154">
          <cell r="A154">
            <v>71712391</v>
          </cell>
        </row>
        <row r="155">
          <cell r="A155">
            <v>71315662</v>
          </cell>
        </row>
        <row r="156">
          <cell r="A156">
            <v>1037368013</v>
          </cell>
        </row>
        <row r="157">
          <cell r="A157">
            <v>71378766</v>
          </cell>
        </row>
        <row r="158">
          <cell r="A158">
            <v>8431677</v>
          </cell>
        </row>
        <row r="159">
          <cell r="A159">
            <v>42778761</v>
          </cell>
        </row>
        <row r="160">
          <cell r="A160">
            <v>71397246</v>
          </cell>
        </row>
        <row r="161">
          <cell r="A161">
            <v>8434916</v>
          </cell>
        </row>
        <row r="162">
          <cell r="A162">
            <v>71185923</v>
          </cell>
        </row>
        <row r="163">
          <cell r="A163">
            <v>98696680</v>
          </cell>
        </row>
        <row r="164">
          <cell r="A164">
            <v>98622348</v>
          </cell>
        </row>
        <row r="165">
          <cell r="A165">
            <v>14326184</v>
          </cell>
        </row>
        <row r="166">
          <cell r="A166">
            <v>71374877</v>
          </cell>
        </row>
        <row r="167">
          <cell r="A167">
            <v>15373026</v>
          </cell>
        </row>
        <row r="168">
          <cell r="A168">
            <v>70565041</v>
          </cell>
        </row>
        <row r="169">
          <cell r="A169">
            <v>43975249</v>
          </cell>
        </row>
        <row r="170">
          <cell r="A170">
            <v>98536236</v>
          </cell>
        </row>
        <row r="171">
          <cell r="A171">
            <v>98772715</v>
          </cell>
        </row>
        <row r="172">
          <cell r="A172">
            <v>71360366</v>
          </cell>
        </row>
        <row r="173">
          <cell r="A173">
            <v>70786273</v>
          </cell>
        </row>
        <row r="174">
          <cell r="A174">
            <v>1036606046</v>
          </cell>
        </row>
        <row r="175">
          <cell r="A175">
            <v>98711247</v>
          </cell>
        </row>
        <row r="176">
          <cell r="A176">
            <v>43687318</v>
          </cell>
        </row>
        <row r="177">
          <cell r="A177">
            <v>98457156</v>
          </cell>
        </row>
        <row r="178">
          <cell r="A178">
            <v>71399016</v>
          </cell>
        </row>
        <row r="179">
          <cell r="A179">
            <v>5991331</v>
          </cell>
        </row>
        <row r="180">
          <cell r="A180">
            <v>70780242</v>
          </cell>
        </row>
        <row r="181">
          <cell r="A181">
            <v>98525711</v>
          </cell>
        </row>
        <row r="182">
          <cell r="A182">
            <v>71310508</v>
          </cell>
        </row>
        <row r="183">
          <cell r="A183">
            <v>1128384288</v>
          </cell>
        </row>
        <row r="184">
          <cell r="A184">
            <v>85166921</v>
          </cell>
        </row>
        <row r="185">
          <cell r="A185">
            <v>71264393</v>
          </cell>
        </row>
        <row r="186">
          <cell r="A186">
            <v>6321383</v>
          </cell>
        </row>
        <row r="187">
          <cell r="A187">
            <v>1036604443</v>
          </cell>
        </row>
        <row r="188">
          <cell r="A188">
            <v>98715313</v>
          </cell>
        </row>
        <row r="189">
          <cell r="A189">
            <v>98646865</v>
          </cell>
        </row>
        <row r="190">
          <cell r="A190">
            <v>8358768</v>
          </cell>
        </row>
        <row r="191">
          <cell r="A191">
            <v>98707829</v>
          </cell>
        </row>
        <row r="192">
          <cell r="A192">
            <v>15534784</v>
          </cell>
        </row>
        <row r="193">
          <cell r="A193">
            <v>98506799</v>
          </cell>
        </row>
        <row r="194">
          <cell r="A194">
            <v>9924036</v>
          </cell>
        </row>
        <row r="195">
          <cell r="A195">
            <v>98459854</v>
          </cell>
        </row>
        <row r="196">
          <cell r="A196">
            <v>71667825</v>
          </cell>
        </row>
        <row r="197">
          <cell r="A197">
            <v>1036624374</v>
          </cell>
        </row>
        <row r="198">
          <cell r="A198">
            <v>98524607</v>
          </cell>
        </row>
        <row r="199">
          <cell r="A199">
            <v>71394448</v>
          </cell>
        </row>
        <row r="200">
          <cell r="A200">
            <v>71272260</v>
          </cell>
        </row>
        <row r="201">
          <cell r="A201">
            <v>70422443</v>
          </cell>
        </row>
        <row r="202">
          <cell r="A202">
            <v>1036600650</v>
          </cell>
        </row>
        <row r="203">
          <cell r="A203">
            <v>1036612146</v>
          </cell>
        </row>
        <row r="204">
          <cell r="A204">
            <v>71291902</v>
          </cell>
        </row>
        <row r="205">
          <cell r="A205">
            <v>98589697</v>
          </cell>
        </row>
        <row r="206">
          <cell r="A206">
            <v>71271435</v>
          </cell>
        </row>
        <row r="207">
          <cell r="A207">
            <v>71274247</v>
          </cell>
        </row>
        <row r="208">
          <cell r="A208">
            <v>43971585</v>
          </cell>
        </row>
        <row r="209">
          <cell r="A209">
            <v>8466122</v>
          </cell>
        </row>
        <row r="210">
          <cell r="A210">
            <v>94381920</v>
          </cell>
        </row>
        <row r="211">
          <cell r="A211">
            <v>71022482</v>
          </cell>
        </row>
        <row r="212">
          <cell r="A212">
            <v>71776458</v>
          </cell>
        </row>
        <row r="213">
          <cell r="A213">
            <v>71713620</v>
          </cell>
        </row>
        <row r="214">
          <cell r="A214">
            <v>1036616458</v>
          </cell>
        </row>
        <row r="215">
          <cell r="A215">
            <v>9924303</v>
          </cell>
        </row>
        <row r="216">
          <cell r="A216">
            <v>71384019</v>
          </cell>
        </row>
        <row r="217">
          <cell r="A217">
            <v>75074012</v>
          </cell>
        </row>
        <row r="218">
          <cell r="A218">
            <v>1004200264</v>
          </cell>
        </row>
        <row r="219">
          <cell r="A219">
            <v>71293901</v>
          </cell>
        </row>
        <row r="220">
          <cell r="A220">
            <v>71227376</v>
          </cell>
        </row>
        <row r="221">
          <cell r="A221">
            <v>8125451</v>
          </cell>
        </row>
        <row r="222">
          <cell r="A222">
            <v>71724645</v>
          </cell>
        </row>
        <row r="223">
          <cell r="A223">
            <v>98715647</v>
          </cell>
        </row>
        <row r="224">
          <cell r="A224">
            <v>98506797</v>
          </cell>
        </row>
        <row r="225">
          <cell r="A225">
            <v>98646673</v>
          </cell>
        </row>
        <row r="226">
          <cell r="A226">
            <v>70508029</v>
          </cell>
        </row>
        <row r="227">
          <cell r="A227">
            <v>44006022</v>
          </cell>
        </row>
        <row r="228">
          <cell r="A228">
            <v>71799786</v>
          </cell>
        </row>
        <row r="229">
          <cell r="A229">
            <v>1017139782</v>
          </cell>
        </row>
        <row r="230">
          <cell r="A230">
            <v>71228305</v>
          </cell>
        </row>
        <row r="231">
          <cell r="A231">
            <v>32144324</v>
          </cell>
        </row>
        <row r="232">
          <cell r="A232">
            <v>70056964</v>
          </cell>
        </row>
        <row r="233">
          <cell r="A233">
            <v>39450354</v>
          </cell>
        </row>
        <row r="234">
          <cell r="A234">
            <v>70783273</v>
          </cell>
        </row>
        <row r="235">
          <cell r="A235">
            <v>1040732697</v>
          </cell>
        </row>
        <row r="236">
          <cell r="A236">
            <v>98493299</v>
          </cell>
        </row>
        <row r="237">
          <cell r="A237">
            <v>98624864</v>
          </cell>
        </row>
        <row r="238">
          <cell r="A238">
            <v>78110909</v>
          </cell>
        </row>
        <row r="239">
          <cell r="A239">
            <v>1036608457</v>
          </cell>
        </row>
        <row r="240">
          <cell r="A240">
            <v>70730201</v>
          </cell>
        </row>
        <row r="241">
          <cell r="A241">
            <v>71399217</v>
          </cell>
        </row>
        <row r="242">
          <cell r="A242">
            <v>71975949</v>
          </cell>
        </row>
        <row r="243">
          <cell r="A243">
            <v>15258093</v>
          </cell>
        </row>
        <row r="244">
          <cell r="A244">
            <v>71531273</v>
          </cell>
        </row>
        <row r="245">
          <cell r="A245">
            <v>98625967</v>
          </cell>
        </row>
        <row r="246">
          <cell r="A246">
            <v>71271037</v>
          </cell>
        </row>
        <row r="247">
          <cell r="A247">
            <v>98534841</v>
          </cell>
        </row>
        <row r="248">
          <cell r="A248">
            <v>1036612156</v>
          </cell>
        </row>
        <row r="249">
          <cell r="A249">
            <v>98701500</v>
          </cell>
        </row>
        <row r="250">
          <cell r="A250">
            <v>42692771</v>
          </cell>
        </row>
        <row r="251">
          <cell r="A251">
            <v>71118237</v>
          </cell>
        </row>
        <row r="252">
          <cell r="A252">
            <v>1128269703</v>
          </cell>
        </row>
        <row r="253">
          <cell r="A253">
            <v>15374511</v>
          </cell>
        </row>
        <row r="254">
          <cell r="A254">
            <v>98649251</v>
          </cell>
        </row>
        <row r="255">
          <cell r="A255">
            <v>43974689</v>
          </cell>
        </row>
        <row r="256">
          <cell r="A256">
            <v>43829522</v>
          </cell>
        </row>
        <row r="257">
          <cell r="A257">
            <v>8102615</v>
          </cell>
        </row>
        <row r="258">
          <cell r="A258">
            <v>1128268495</v>
          </cell>
        </row>
        <row r="259">
          <cell r="A259">
            <v>71296246</v>
          </cell>
        </row>
        <row r="260">
          <cell r="A260">
            <v>71295602</v>
          </cell>
        </row>
        <row r="261">
          <cell r="A261">
            <v>8464827</v>
          </cell>
        </row>
        <row r="262">
          <cell r="A262">
            <v>1020404493</v>
          </cell>
        </row>
        <row r="263">
          <cell r="A263">
            <v>1017138009</v>
          </cell>
        </row>
        <row r="264">
          <cell r="A264">
            <v>71750036</v>
          </cell>
        </row>
        <row r="265">
          <cell r="A265">
            <v>98573956</v>
          </cell>
        </row>
        <row r="266">
          <cell r="A266">
            <v>10030568</v>
          </cell>
        </row>
        <row r="267">
          <cell r="A267">
            <v>1087992502</v>
          </cell>
        </row>
        <row r="268">
          <cell r="A268">
            <v>42163800</v>
          </cell>
        </row>
        <row r="269">
          <cell r="A269">
            <v>9873251</v>
          </cell>
        </row>
        <row r="270">
          <cell r="A270">
            <v>10031407</v>
          </cell>
        </row>
        <row r="271">
          <cell r="A271">
            <v>10004320</v>
          </cell>
        </row>
        <row r="272">
          <cell r="A272">
            <v>25102419</v>
          </cell>
        </row>
        <row r="273">
          <cell r="A273">
            <v>42014860</v>
          </cell>
        </row>
        <row r="274">
          <cell r="A274">
            <v>42018471</v>
          </cell>
        </row>
        <row r="275">
          <cell r="A275">
            <v>39651441</v>
          </cell>
        </row>
        <row r="276">
          <cell r="A276">
            <v>8782700</v>
          </cell>
        </row>
        <row r="277">
          <cell r="A277">
            <v>6102442</v>
          </cell>
        </row>
        <row r="278">
          <cell r="A278">
            <v>10185831</v>
          </cell>
        </row>
        <row r="279">
          <cell r="A279">
            <v>98763677</v>
          </cell>
        </row>
        <row r="280">
          <cell r="A280">
            <v>16053871</v>
          </cell>
        </row>
        <row r="281">
          <cell r="A281">
            <v>98636867</v>
          </cell>
        </row>
        <row r="282">
          <cell r="A282">
            <v>43155344</v>
          </cell>
        </row>
        <row r="283">
          <cell r="A283">
            <v>98634481</v>
          </cell>
        </row>
        <row r="284">
          <cell r="A284">
            <v>71290265</v>
          </cell>
        </row>
        <row r="285">
          <cell r="A285">
            <v>43468384</v>
          </cell>
        </row>
        <row r="286">
          <cell r="A286">
            <v>71229222</v>
          </cell>
        </row>
        <row r="287">
          <cell r="A287">
            <v>1128465189</v>
          </cell>
        </row>
        <row r="288">
          <cell r="A288">
            <v>71294985</v>
          </cell>
        </row>
        <row r="289">
          <cell r="A289">
            <v>98715428</v>
          </cell>
        </row>
        <row r="290">
          <cell r="A290">
            <v>18521671</v>
          </cell>
        </row>
        <row r="291">
          <cell r="A291">
            <v>71224211</v>
          </cell>
        </row>
        <row r="292">
          <cell r="A292">
            <v>71715834</v>
          </cell>
        </row>
        <row r="293">
          <cell r="A293">
            <v>42771023</v>
          </cell>
        </row>
        <row r="294">
          <cell r="A294">
            <v>70502741</v>
          </cell>
        </row>
        <row r="295">
          <cell r="A295">
            <v>98556901</v>
          </cell>
        </row>
        <row r="296">
          <cell r="A296">
            <v>8401050</v>
          </cell>
        </row>
        <row r="297">
          <cell r="A297">
            <v>71876164</v>
          </cell>
        </row>
        <row r="298">
          <cell r="A298">
            <v>8397668</v>
          </cell>
        </row>
        <row r="299">
          <cell r="A299">
            <v>6789946</v>
          </cell>
        </row>
        <row r="300">
          <cell r="A300">
            <v>15456606</v>
          </cell>
        </row>
        <row r="301">
          <cell r="A301">
            <v>98477020</v>
          </cell>
        </row>
        <row r="302">
          <cell r="A302">
            <v>71531042</v>
          </cell>
        </row>
        <row r="303">
          <cell r="A303">
            <v>98763124</v>
          </cell>
        </row>
        <row r="304">
          <cell r="A304">
            <v>71635515</v>
          </cell>
        </row>
        <row r="305">
          <cell r="A305">
            <v>5824953</v>
          </cell>
        </row>
        <row r="306">
          <cell r="A306">
            <v>98577148</v>
          </cell>
        </row>
        <row r="307">
          <cell r="A307">
            <v>44001789</v>
          </cell>
        </row>
        <row r="308">
          <cell r="A308">
            <v>71712064</v>
          </cell>
        </row>
        <row r="309">
          <cell r="A309">
            <v>71292284</v>
          </cell>
        </row>
        <row r="310">
          <cell r="A310">
            <v>98628822</v>
          </cell>
        </row>
        <row r="311">
          <cell r="A311">
            <v>94532609</v>
          </cell>
        </row>
        <row r="312">
          <cell r="A312">
            <v>18414266</v>
          </cell>
        </row>
        <row r="313">
          <cell r="A313">
            <v>1128269053</v>
          </cell>
        </row>
        <row r="314">
          <cell r="A314">
            <v>98472180</v>
          </cell>
        </row>
        <row r="315">
          <cell r="A315">
            <v>43254548</v>
          </cell>
        </row>
        <row r="316">
          <cell r="A316">
            <v>71316409</v>
          </cell>
        </row>
        <row r="317">
          <cell r="A317">
            <v>15258300</v>
          </cell>
        </row>
        <row r="318">
          <cell r="A318">
            <v>43517859</v>
          </cell>
        </row>
        <row r="319">
          <cell r="A319">
            <v>98622877</v>
          </cell>
        </row>
        <row r="320">
          <cell r="A320">
            <v>71746913</v>
          </cell>
        </row>
        <row r="321">
          <cell r="A321">
            <v>1036604910</v>
          </cell>
        </row>
        <row r="322">
          <cell r="A322">
            <v>8348185</v>
          </cell>
        </row>
        <row r="323">
          <cell r="A323">
            <v>8404244</v>
          </cell>
        </row>
        <row r="324">
          <cell r="A324">
            <v>43163655</v>
          </cell>
        </row>
        <row r="325">
          <cell r="A325">
            <v>70043649</v>
          </cell>
        </row>
        <row r="326">
          <cell r="A326">
            <v>1128465911</v>
          </cell>
        </row>
        <row r="327">
          <cell r="A327">
            <v>15504589</v>
          </cell>
        </row>
        <row r="328">
          <cell r="A328">
            <v>70581204</v>
          </cell>
        </row>
        <row r="329">
          <cell r="A329">
            <v>70510901</v>
          </cell>
        </row>
        <row r="330">
          <cell r="A330">
            <v>98462864</v>
          </cell>
        </row>
        <row r="331">
          <cell r="A331">
            <v>3393913</v>
          </cell>
        </row>
        <row r="332">
          <cell r="A332">
            <v>71782886</v>
          </cell>
        </row>
        <row r="333">
          <cell r="A333">
            <v>70084839</v>
          </cell>
        </row>
        <row r="334">
          <cell r="A334">
            <v>98592427</v>
          </cell>
        </row>
        <row r="335">
          <cell r="A335">
            <v>98626925</v>
          </cell>
        </row>
        <row r="336">
          <cell r="A336">
            <v>98492945</v>
          </cell>
        </row>
        <row r="337">
          <cell r="A337">
            <v>70663785</v>
          </cell>
        </row>
        <row r="338">
          <cell r="A338">
            <v>70663031</v>
          </cell>
        </row>
        <row r="339">
          <cell r="A339">
            <v>1020402804</v>
          </cell>
        </row>
        <row r="340">
          <cell r="A340">
            <v>98451521</v>
          </cell>
        </row>
        <row r="341">
          <cell r="A341">
            <v>71705394</v>
          </cell>
        </row>
        <row r="342">
          <cell r="A342">
            <v>70660781</v>
          </cell>
        </row>
        <row r="343">
          <cell r="A343">
            <v>98520400</v>
          </cell>
        </row>
        <row r="344">
          <cell r="A344">
            <v>80819205</v>
          </cell>
        </row>
        <row r="345">
          <cell r="A345">
            <v>19709360</v>
          </cell>
        </row>
        <row r="346">
          <cell r="A346">
            <v>42682129</v>
          </cell>
        </row>
        <row r="347">
          <cell r="A347">
            <v>98488192</v>
          </cell>
        </row>
        <row r="348">
          <cell r="A348">
            <v>98453574</v>
          </cell>
        </row>
        <row r="349">
          <cell r="A349">
            <v>9043144</v>
          </cell>
        </row>
        <row r="350">
          <cell r="A350">
            <v>71610694</v>
          </cell>
        </row>
        <row r="351">
          <cell r="A351">
            <v>71650884</v>
          </cell>
        </row>
        <row r="352">
          <cell r="A352">
            <v>71753447</v>
          </cell>
        </row>
        <row r="353">
          <cell r="A353">
            <v>98476802</v>
          </cell>
        </row>
        <row r="354">
          <cell r="A354">
            <v>71700221</v>
          </cell>
        </row>
        <row r="355">
          <cell r="A355">
            <v>71525305</v>
          </cell>
        </row>
        <row r="356">
          <cell r="A356">
            <v>8029513</v>
          </cell>
        </row>
        <row r="357">
          <cell r="A357">
            <v>70143002</v>
          </cell>
        </row>
        <row r="358">
          <cell r="A358">
            <v>43563871</v>
          </cell>
        </row>
        <row r="359">
          <cell r="A359">
            <v>71371692</v>
          </cell>
        </row>
        <row r="360">
          <cell r="A360">
            <v>1026130348</v>
          </cell>
        </row>
        <row r="361">
          <cell r="A361">
            <v>98593304</v>
          </cell>
        </row>
        <row r="362">
          <cell r="A362">
            <v>71390760</v>
          </cell>
        </row>
        <row r="363">
          <cell r="A363">
            <v>98630026</v>
          </cell>
        </row>
        <row r="364">
          <cell r="A364">
            <v>70117771</v>
          </cell>
        </row>
        <row r="365">
          <cell r="A365">
            <v>1037570038</v>
          </cell>
        </row>
        <row r="366">
          <cell r="A366">
            <v>98550361</v>
          </cell>
        </row>
        <row r="367">
          <cell r="A367">
            <v>98455567</v>
          </cell>
        </row>
        <row r="368">
          <cell r="A368">
            <v>1036601238</v>
          </cell>
        </row>
        <row r="369">
          <cell r="A369">
            <v>98658161</v>
          </cell>
        </row>
        <row r="370">
          <cell r="A370">
            <v>71271833</v>
          </cell>
        </row>
        <row r="371">
          <cell r="A371">
            <v>98698965</v>
          </cell>
        </row>
        <row r="372">
          <cell r="A372">
            <v>71264831</v>
          </cell>
        </row>
        <row r="373">
          <cell r="A373">
            <v>43154338</v>
          </cell>
        </row>
        <row r="374">
          <cell r="A374">
            <v>15516363</v>
          </cell>
        </row>
        <row r="375">
          <cell r="A375">
            <v>71589288</v>
          </cell>
        </row>
        <row r="376">
          <cell r="A376">
            <v>98515994</v>
          </cell>
        </row>
        <row r="377">
          <cell r="A377">
            <v>98532980</v>
          </cell>
        </row>
        <row r="378">
          <cell r="A378">
            <v>43737851</v>
          </cell>
        </row>
        <row r="379">
          <cell r="A379">
            <v>1026130834</v>
          </cell>
        </row>
        <row r="380">
          <cell r="A380">
            <v>8127617</v>
          </cell>
        </row>
        <row r="381">
          <cell r="A381">
            <v>71530689</v>
          </cell>
        </row>
        <row r="382">
          <cell r="A382">
            <v>43684537</v>
          </cell>
        </row>
        <row r="383">
          <cell r="A383">
            <v>15514640</v>
          </cell>
        </row>
        <row r="384">
          <cell r="A384">
            <v>71992129</v>
          </cell>
        </row>
        <row r="385">
          <cell r="A385">
            <v>98669259</v>
          </cell>
        </row>
        <row r="386">
          <cell r="A386">
            <v>85166467</v>
          </cell>
        </row>
        <row r="387">
          <cell r="A387">
            <v>71382657</v>
          </cell>
        </row>
        <row r="388">
          <cell r="A388">
            <v>71293791</v>
          </cell>
        </row>
        <row r="389">
          <cell r="A389">
            <v>10174374</v>
          </cell>
        </row>
        <row r="390">
          <cell r="A390">
            <v>98483465</v>
          </cell>
        </row>
        <row r="391">
          <cell r="A391">
            <v>70541030</v>
          </cell>
        </row>
        <row r="392">
          <cell r="A392">
            <v>70555591</v>
          </cell>
        </row>
        <row r="393">
          <cell r="A393">
            <v>1128405247</v>
          </cell>
        </row>
        <row r="394">
          <cell r="A394">
            <v>98450331</v>
          </cell>
        </row>
        <row r="395">
          <cell r="A395">
            <v>85165946</v>
          </cell>
        </row>
        <row r="396">
          <cell r="A396">
            <v>15516939</v>
          </cell>
        </row>
        <row r="397">
          <cell r="A397">
            <v>98539068</v>
          </cell>
        </row>
        <row r="398">
          <cell r="A398">
            <v>71395281</v>
          </cell>
        </row>
        <row r="399">
          <cell r="A399">
            <v>98624861</v>
          </cell>
        </row>
        <row r="400">
          <cell r="A400">
            <v>98529884</v>
          </cell>
        </row>
        <row r="401">
          <cell r="A401">
            <v>64588206</v>
          </cell>
        </row>
        <row r="402">
          <cell r="A402">
            <v>10009498</v>
          </cell>
        </row>
        <row r="403">
          <cell r="A403">
            <v>25101029</v>
          </cell>
        </row>
        <row r="404">
          <cell r="A404">
            <v>1017135377</v>
          </cell>
        </row>
        <row r="405">
          <cell r="A405">
            <v>43766982</v>
          </cell>
        </row>
        <row r="406">
          <cell r="A406">
            <v>71616086</v>
          </cell>
        </row>
        <row r="407">
          <cell r="A407">
            <v>24396867</v>
          </cell>
        </row>
        <row r="408">
          <cell r="A408">
            <v>4515430</v>
          </cell>
        </row>
        <row r="409">
          <cell r="A409">
            <v>1020428111</v>
          </cell>
        </row>
        <row r="410">
          <cell r="A410">
            <v>1087989737</v>
          </cell>
        </row>
        <row r="411">
          <cell r="A411">
            <v>8026349</v>
          </cell>
        </row>
        <row r="412">
          <cell r="A412">
            <v>8026033</v>
          </cell>
        </row>
        <row r="413">
          <cell r="A413">
            <v>1128445168</v>
          </cell>
        </row>
        <row r="414">
          <cell r="A414">
            <v>71369515</v>
          </cell>
        </row>
        <row r="415">
          <cell r="A415">
            <v>98525113</v>
          </cell>
        </row>
        <row r="416">
          <cell r="A416">
            <v>71392271</v>
          </cell>
        </row>
        <row r="417">
          <cell r="A417">
            <v>1087991988</v>
          </cell>
        </row>
        <row r="418">
          <cell r="A418">
            <v>1038436816</v>
          </cell>
        </row>
        <row r="419">
          <cell r="A419">
            <v>98523380</v>
          </cell>
        </row>
        <row r="420">
          <cell r="A420">
            <v>71764570</v>
          </cell>
        </row>
        <row r="421">
          <cell r="A421">
            <v>98518392</v>
          </cell>
        </row>
        <row r="422">
          <cell r="A422">
            <v>98517361</v>
          </cell>
        </row>
        <row r="423">
          <cell r="A423">
            <v>8434467</v>
          </cell>
        </row>
        <row r="424">
          <cell r="A424">
            <v>71703488</v>
          </cell>
        </row>
        <row r="425">
          <cell r="A425">
            <v>71651496</v>
          </cell>
        </row>
        <row r="426">
          <cell r="A426">
            <v>98531583</v>
          </cell>
        </row>
        <row r="427">
          <cell r="A427">
            <v>71374411</v>
          </cell>
        </row>
        <row r="428">
          <cell r="A428">
            <v>71270847</v>
          </cell>
        </row>
        <row r="429">
          <cell r="A429">
            <v>11807403</v>
          </cell>
        </row>
        <row r="430">
          <cell r="A430">
            <v>3556907</v>
          </cell>
        </row>
        <row r="431">
          <cell r="A431">
            <v>71227898</v>
          </cell>
        </row>
        <row r="432">
          <cell r="A432">
            <v>43343971</v>
          </cell>
        </row>
        <row r="433">
          <cell r="A433">
            <v>1023748834</v>
          </cell>
        </row>
        <row r="434">
          <cell r="A434">
            <v>8012018</v>
          </cell>
        </row>
        <row r="435">
          <cell r="A435">
            <v>1047966056</v>
          </cell>
        </row>
        <row r="436">
          <cell r="A436">
            <v>8402455</v>
          </cell>
        </row>
        <row r="437">
          <cell r="A437">
            <v>15259041</v>
          </cell>
        </row>
        <row r="438">
          <cell r="A438">
            <v>98556601</v>
          </cell>
        </row>
        <row r="439">
          <cell r="A439">
            <v>8013867</v>
          </cell>
        </row>
        <row r="440">
          <cell r="A440">
            <v>98585370</v>
          </cell>
        </row>
        <row r="441">
          <cell r="A441">
            <v>1017182086</v>
          </cell>
        </row>
        <row r="442">
          <cell r="A442">
            <v>43919303</v>
          </cell>
        </row>
        <row r="443">
          <cell r="A443">
            <v>71936485</v>
          </cell>
        </row>
        <row r="444">
          <cell r="A444">
            <v>98586777</v>
          </cell>
        </row>
        <row r="445">
          <cell r="A445">
            <v>1036604551</v>
          </cell>
        </row>
        <row r="446">
          <cell r="A446">
            <v>98638877</v>
          </cell>
        </row>
        <row r="447">
          <cell r="A447">
            <v>1040180065</v>
          </cell>
        </row>
        <row r="448">
          <cell r="A448">
            <v>98633801</v>
          </cell>
        </row>
      </sheetData>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Estratégico"/>
      <sheetName val="PEI 2019 - 2022"/>
      <sheetName val="Plan de Acción Anual_2019"/>
      <sheetName val="PAAC2019"/>
      <sheetName val="Desplegables"/>
      <sheetName val="Hoja1"/>
      <sheetName val="PETI"/>
    </sheetNames>
    <sheetDataSet>
      <sheetData sheetId="0"/>
      <sheetData sheetId="1"/>
      <sheetData sheetId="2"/>
      <sheetData sheetId="3"/>
      <sheetData sheetId="4">
        <row r="14">
          <cell r="A14" t="str">
            <v xml:space="preserve">1. Gestión del Riesgo de Corrupción - Mapa de Riesgos de Corrupción </v>
          </cell>
        </row>
      </sheetData>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trabajo"/>
      <sheetName val="Indicador PTA Semanal"/>
      <sheetName val="Seguridad Vial"/>
      <sheetName val="Trabajo en Alturas"/>
      <sheetName val="Orden y Aseo"/>
      <sheetName val="Sustancias quimicas"/>
      <sheetName val="PVE Musculoesqueletico"/>
      <sheetName val="Tareas de alto riesgo - Planta"/>
      <sheetName val="PVE Auditivo"/>
      <sheetName val="PVE Visual"/>
      <sheetName val="PVE Psicosocial"/>
      <sheetName val="Salud Publica"/>
      <sheetName val="No alcohol, no droga, no tabaco"/>
      <sheetName val="Atencion de emergencias"/>
      <sheetName val="Ambiental"/>
      <sheetName val="Programa Capacitación"/>
      <sheetName val="PVE CV y EVS"/>
      <sheetName val="Inspecciones"/>
      <sheetName val="Desempeños PVE y PG"/>
      <sheetName val="Control Cambio Plan trabajo"/>
      <sheetName val="Control Cambios PG's"/>
      <sheetName val="Control Cambios PVE´s"/>
      <sheetName val="Control Cambios PG Ambiental"/>
      <sheetName val="Control de Cambios PG Capacit."/>
    </sheetNames>
    <sheetDataSet>
      <sheetData sheetId="0">
        <row r="289">
          <cell r="BG289" t="str">
            <v>Total Participantes</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gración_PAA"/>
      <sheetName val="Plan_de_Acción_Anual_2019"/>
      <sheetName val="PINAR"/>
      <sheetName val="PETH"/>
      <sheetName val="Informe de actividades"/>
      <sheetName val="Plan de participación ciudadana"/>
      <sheetName val="Plan estratégico TH"/>
      <sheetName val="PIC"/>
      <sheetName val="Plan_de_Incentivos"/>
      <sheetName val="PSST"/>
      <sheetName val="PETI"/>
      <sheetName val="PAAC"/>
      <sheetName val="Tratamiento_de_riesgos"/>
      <sheetName val="Seguridad_de_Información"/>
      <sheetName val="Gobierno digital"/>
      <sheetName val="Eficiencia administrativa"/>
      <sheetName val="Mapa de riesgos"/>
      <sheetName val="Riesgos"/>
      <sheetName val="Trámites"/>
      <sheetName val="Rendición_de_Cuentas"/>
      <sheetName val="Transparencia"/>
      <sheetName val="Atención_al_Ciudadano"/>
      <sheetName val="Otras"/>
      <sheetName val="3393 (1)"/>
    </sheetNames>
    <definedNames>
      <definedName name="Hoja2.PAAC"/>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omments" Target="../comments4.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1.xml"/><Relationship Id="rId1" Type="http://schemas.openxmlformats.org/officeDocument/2006/relationships/printerSettings" Target="../printerSettings/printerSettings11.bin"/><Relationship Id="rId4" Type="http://schemas.openxmlformats.org/officeDocument/2006/relationships/comments" Target="../comments5.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3.xml"/><Relationship Id="rId1" Type="http://schemas.openxmlformats.org/officeDocument/2006/relationships/printerSettings" Target="../printerSettings/printerSettings13.bin"/><Relationship Id="rId4" Type="http://schemas.openxmlformats.org/officeDocument/2006/relationships/comments" Target="../comments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4.xml"/><Relationship Id="rId1" Type="http://schemas.openxmlformats.org/officeDocument/2006/relationships/printerSettings" Target="../printerSettings/printerSettings14.bin"/><Relationship Id="rId4" Type="http://schemas.openxmlformats.org/officeDocument/2006/relationships/comments" Target="../comments7.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8.xml"/><Relationship Id="rId1" Type="http://schemas.openxmlformats.org/officeDocument/2006/relationships/printerSettings" Target="../printerSettings/printerSettings18.bin"/><Relationship Id="rId4" Type="http://schemas.openxmlformats.org/officeDocument/2006/relationships/comments" Target="../comments8.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9.xml"/><Relationship Id="rId1" Type="http://schemas.openxmlformats.org/officeDocument/2006/relationships/printerSettings" Target="../printerSettings/printerSettings19.bin"/><Relationship Id="rId4" Type="http://schemas.openxmlformats.org/officeDocument/2006/relationships/comments" Target="../comments9.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20.xml"/><Relationship Id="rId1" Type="http://schemas.openxmlformats.org/officeDocument/2006/relationships/printerSettings" Target="../printerSettings/printerSettings20.bin"/><Relationship Id="rId4" Type="http://schemas.openxmlformats.org/officeDocument/2006/relationships/comments" Target="../comments10.xml"/></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25.xml"/><Relationship Id="rId1" Type="http://schemas.openxmlformats.org/officeDocument/2006/relationships/printerSettings" Target="../printerSettings/printerSettings25.bin"/><Relationship Id="rId4" Type="http://schemas.openxmlformats.org/officeDocument/2006/relationships/comments" Target="../comments11.xml"/></Relationships>
</file>

<file path=xl/worksheets/_rels/sheet27.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26.xml"/><Relationship Id="rId1" Type="http://schemas.openxmlformats.org/officeDocument/2006/relationships/printerSettings" Target="../printerSettings/printerSettings26.bin"/><Relationship Id="rId4" Type="http://schemas.openxmlformats.org/officeDocument/2006/relationships/comments" Target="../comments12.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invemar.org.co/inf-actividades"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53"/>
  <sheetViews>
    <sheetView topLeftCell="A22" workbookViewId="0">
      <selection activeCell="B59" sqref="B59"/>
    </sheetView>
  </sheetViews>
  <sheetFormatPr baseColWidth="10" defaultRowHeight="15" x14ac:dyDescent="0.25"/>
  <cols>
    <col min="2" max="2" width="50.85546875" bestFit="1" customWidth="1"/>
  </cols>
  <sheetData>
    <row r="3" spans="2:2" x14ac:dyDescent="0.25">
      <c r="B3" t="s">
        <v>318</v>
      </c>
    </row>
    <row r="4" spans="2:2" x14ac:dyDescent="0.25">
      <c r="B4" s="92" t="s">
        <v>307</v>
      </c>
    </row>
    <row r="5" spans="2:2" x14ac:dyDescent="0.25">
      <c r="B5" s="92" t="s">
        <v>303</v>
      </c>
    </row>
    <row r="6" spans="2:2" x14ac:dyDescent="0.25">
      <c r="B6" s="92" t="s">
        <v>299</v>
      </c>
    </row>
    <row r="7" spans="2:2" x14ac:dyDescent="0.25">
      <c r="B7" s="92" t="s">
        <v>304</v>
      </c>
    </row>
    <row r="8" spans="2:2" x14ac:dyDescent="0.25">
      <c r="B8" s="92" t="s">
        <v>306</v>
      </c>
    </row>
    <row r="9" spans="2:2" x14ac:dyDescent="0.25">
      <c r="B9" s="92" t="s">
        <v>305</v>
      </c>
    </row>
    <row r="10" spans="2:2" x14ac:dyDescent="0.25">
      <c r="B10" s="92" t="s">
        <v>300</v>
      </c>
    </row>
    <row r="11" spans="2:2" x14ac:dyDescent="0.25">
      <c r="B11" s="92" t="s">
        <v>308</v>
      </c>
    </row>
    <row r="12" spans="2:2" x14ac:dyDescent="0.25">
      <c r="B12" s="92" t="s">
        <v>301</v>
      </c>
    </row>
    <row r="13" spans="2:2" x14ac:dyDescent="0.25">
      <c r="B13" s="92" t="s">
        <v>302</v>
      </c>
    </row>
    <row r="14" spans="2:2" x14ac:dyDescent="0.25">
      <c r="B14" s="92" t="s">
        <v>310</v>
      </c>
    </row>
    <row r="15" spans="2:2" x14ac:dyDescent="0.25">
      <c r="B15" s="92" t="s">
        <v>311</v>
      </c>
    </row>
    <row r="16" spans="2:2" x14ac:dyDescent="0.25">
      <c r="B16" s="92" t="s">
        <v>297</v>
      </c>
    </row>
    <row r="17" spans="1:2" x14ac:dyDescent="0.25">
      <c r="B17" s="92" t="s">
        <v>295</v>
      </c>
    </row>
    <row r="18" spans="1:2" x14ac:dyDescent="0.25">
      <c r="B18" s="92" t="s">
        <v>296</v>
      </c>
    </row>
    <row r="19" spans="1:2" x14ac:dyDescent="0.25">
      <c r="B19" s="92" t="s">
        <v>298</v>
      </c>
    </row>
    <row r="20" spans="1:2" x14ac:dyDescent="0.25">
      <c r="B20" s="92" t="s">
        <v>309</v>
      </c>
    </row>
    <row r="21" spans="1:2" x14ac:dyDescent="0.25">
      <c r="B21" s="92" t="s">
        <v>314</v>
      </c>
    </row>
    <row r="22" spans="1:2" x14ac:dyDescent="0.25">
      <c r="B22" s="92" t="s">
        <v>313</v>
      </c>
    </row>
    <row r="23" spans="1:2" x14ac:dyDescent="0.25">
      <c r="B23" s="92" t="s">
        <v>315</v>
      </c>
    </row>
    <row r="24" spans="1:2" x14ac:dyDescent="0.25">
      <c r="B24" s="92" t="s">
        <v>254</v>
      </c>
    </row>
    <row r="25" spans="1:2" x14ac:dyDescent="0.25">
      <c r="B25" s="92" t="s">
        <v>319</v>
      </c>
    </row>
    <row r="26" spans="1:2" ht="15" customHeight="1" x14ac:dyDescent="0.25">
      <c r="B26" s="92" t="s">
        <v>312</v>
      </c>
    </row>
    <row r="27" spans="1:2" ht="15" customHeight="1" x14ac:dyDescent="0.25"/>
    <row r="28" spans="1:2" ht="15" customHeight="1" x14ac:dyDescent="0.25"/>
    <row r="29" spans="1:2" ht="15" customHeight="1" x14ac:dyDescent="0.25">
      <c r="A29" t="s">
        <v>317</v>
      </c>
      <c r="B29" t="s">
        <v>320</v>
      </c>
    </row>
    <row r="30" spans="1:2" x14ac:dyDescent="0.25">
      <c r="B30" s="93" t="s">
        <v>321</v>
      </c>
    </row>
    <row r="31" spans="1:2" x14ac:dyDescent="0.25">
      <c r="B31" s="94" t="s">
        <v>322</v>
      </c>
    </row>
    <row r="32" spans="1:2" x14ac:dyDescent="0.25">
      <c r="B32" s="94" t="s">
        <v>323</v>
      </c>
    </row>
    <row r="33" spans="2:2" x14ac:dyDescent="0.25">
      <c r="B33" s="94" t="s">
        <v>324</v>
      </c>
    </row>
    <row r="34" spans="2:2" x14ac:dyDescent="0.25">
      <c r="B34" s="94" t="s">
        <v>325</v>
      </c>
    </row>
    <row r="35" spans="2:2" x14ac:dyDescent="0.25">
      <c r="B35" s="94" t="s">
        <v>326</v>
      </c>
    </row>
    <row r="36" spans="2:2" x14ac:dyDescent="0.25">
      <c r="B36" s="94" t="s">
        <v>327</v>
      </c>
    </row>
    <row r="37" spans="2:2" x14ac:dyDescent="0.25">
      <c r="B37" s="94" t="s">
        <v>328</v>
      </c>
    </row>
    <row r="38" spans="2:2" x14ac:dyDescent="0.25">
      <c r="B38" s="94" t="s">
        <v>329</v>
      </c>
    </row>
    <row r="39" spans="2:2" x14ac:dyDescent="0.25">
      <c r="B39" s="94" t="s">
        <v>330</v>
      </c>
    </row>
    <row r="40" spans="2:2" x14ac:dyDescent="0.25">
      <c r="B40" s="94" t="s">
        <v>331</v>
      </c>
    </row>
    <row r="41" spans="2:2" x14ac:dyDescent="0.25">
      <c r="B41" s="94" t="s">
        <v>333</v>
      </c>
    </row>
    <row r="42" spans="2:2" x14ac:dyDescent="0.25">
      <c r="B42" s="94" t="s">
        <v>334</v>
      </c>
    </row>
    <row r="48" spans="2:2" x14ac:dyDescent="0.25">
      <c r="B48" t="s">
        <v>338</v>
      </c>
    </row>
    <row r="49" spans="2:2" x14ac:dyDescent="0.25">
      <c r="B49" t="s">
        <v>335</v>
      </c>
    </row>
    <row r="50" spans="2:2" x14ac:dyDescent="0.25">
      <c r="B50" t="s">
        <v>336</v>
      </c>
    </row>
    <row r="51" spans="2:2" x14ac:dyDescent="0.25">
      <c r="B51" t="s">
        <v>339</v>
      </c>
    </row>
    <row r="52" spans="2:2" x14ac:dyDescent="0.25">
      <c r="B52" t="s">
        <v>337</v>
      </c>
    </row>
    <row r="53" spans="2:2" x14ac:dyDescent="0.25">
      <c r="B53" t="s">
        <v>341</v>
      </c>
    </row>
  </sheetData>
  <sortState ref="B4:B24">
    <sortCondition ref="B4"/>
  </sortState>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XEX23"/>
  <sheetViews>
    <sheetView showGridLines="0" tabSelected="1" view="pageBreakPreview" zoomScale="60" zoomScaleNormal="100" workbookViewId="0">
      <selection activeCell="P26" sqref="P26"/>
    </sheetView>
  </sheetViews>
  <sheetFormatPr baseColWidth="10" defaultRowHeight="15" x14ac:dyDescent="0.25"/>
  <cols>
    <col min="1" max="3" width="11.42578125" customWidth="1"/>
    <col min="5" max="6" width="11.42578125" customWidth="1"/>
    <col min="8" max="8" width="11.42578125" customWidth="1"/>
  </cols>
  <sheetData>
    <row r="1" spans="1:18 16378:16378" ht="15" customHeight="1" x14ac:dyDescent="0.25">
      <c r="A1" s="591" t="s">
        <v>922</v>
      </c>
      <c r="B1" s="592"/>
      <c r="C1" s="592"/>
      <c r="D1" s="592"/>
      <c r="E1" s="592"/>
      <c r="F1" s="592"/>
      <c r="G1" s="592"/>
      <c r="H1" s="592"/>
      <c r="I1" s="592"/>
      <c r="J1" s="592"/>
      <c r="K1" s="592"/>
      <c r="L1" s="592"/>
      <c r="M1" s="592"/>
      <c r="N1" s="592"/>
      <c r="O1" s="592"/>
      <c r="P1" s="592"/>
      <c r="Q1" s="592"/>
      <c r="R1" s="186"/>
    </row>
    <row r="2" spans="1:18 16378:16378" ht="15.75" customHeight="1" x14ac:dyDescent="0.45">
      <c r="A2" s="593"/>
      <c r="B2" s="594"/>
      <c r="C2" s="594"/>
      <c r="D2" s="594"/>
      <c r="E2" s="594"/>
      <c r="F2" s="594"/>
      <c r="G2" s="594"/>
      <c r="H2" s="594"/>
      <c r="I2" s="594"/>
      <c r="J2" s="594"/>
      <c r="K2" s="594"/>
      <c r="L2" s="594"/>
      <c r="M2" s="594"/>
      <c r="N2" s="594"/>
      <c r="O2" s="594"/>
      <c r="P2" s="594"/>
      <c r="Q2" s="594"/>
      <c r="R2" s="192"/>
      <c r="XEX2" s="1232" t="s">
        <v>1408</v>
      </c>
    </row>
    <row r="3" spans="1:18 16378:16378" x14ac:dyDescent="0.25">
      <c r="A3" s="187"/>
      <c r="B3" s="47"/>
      <c r="C3" s="47"/>
      <c r="D3" s="47"/>
      <c r="E3" s="47"/>
      <c r="F3" s="47"/>
      <c r="G3" s="47"/>
      <c r="H3" s="47"/>
      <c r="I3" s="47"/>
      <c r="J3" s="47"/>
      <c r="K3" s="47"/>
      <c r="L3" s="47"/>
      <c r="M3" s="47"/>
      <c r="N3" s="47"/>
      <c r="O3" s="47"/>
      <c r="P3" s="47"/>
      <c r="Q3" s="47"/>
      <c r="R3" s="188"/>
    </row>
    <row r="4" spans="1:18 16378:16378" x14ac:dyDescent="0.25">
      <c r="A4" s="187"/>
      <c r="B4" s="47"/>
      <c r="C4" s="47"/>
      <c r="D4" s="47"/>
      <c r="E4" s="47"/>
      <c r="F4" s="47"/>
      <c r="G4" s="47"/>
      <c r="H4" s="47"/>
      <c r="I4" s="47"/>
      <c r="J4" s="47"/>
      <c r="K4" s="47"/>
      <c r="L4" s="47"/>
      <c r="M4" s="47"/>
      <c r="N4" s="47"/>
      <c r="O4" s="47"/>
      <c r="P4" s="47"/>
      <c r="Q4" s="47"/>
      <c r="R4" s="188"/>
    </row>
    <row r="5" spans="1:18 16378:16378" x14ac:dyDescent="0.25">
      <c r="A5" s="187"/>
      <c r="B5" s="47"/>
      <c r="C5" s="47"/>
      <c r="D5" s="47"/>
      <c r="E5" s="47"/>
      <c r="F5" s="47"/>
      <c r="G5" s="47"/>
      <c r="H5" s="47"/>
      <c r="I5" s="47"/>
      <c r="J5" s="47"/>
      <c r="K5" s="47"/>
      <c r="L5" s="47"/>
      <c r="M5" s="47"/>
      <c r="N5" s="47"/>
      <c r="O5" s="47"/>
      <c r="P5" s="47"/>
      <c r="Q5" s="47"/>
      <c r="R5" s="188"/>
    </row>
    <row r="6" spans="1:18 16378:16378" x14ac:dyDescent="0.25">
      <c r="A6" s="187"/>
      <c r="B6" s="47"/>
      <c r="C6" s="47"/>
      <c r="D6" s="47"/>
      <c r="E6" s="47"/>
      <c r="F6" s="47"/>
      <c r="G6" s="47"/>
      <c r="H6" s="47"/>
      <c r="I6" s="47"/>
      <c r="J6" s="47"/>
      <c r="K6" s="47"/>
      <c r="L6" s="47"/>
      <c r="M6" s="47"/>
      <c r="N6" s="47"/>
      <c r="O6" s="47"/>
      <c r="P6" s="47"/>
      <c r="Q6" s="47"/>
      <c r="R6" s="188"/>
    </row>
    <row r="7" spans="1:18 16378:16378" x14ac:dyDescent="0.25">
      <c r="A7" s="187"/>
      <c r="B7" s="47"/>
      <c r="C7" s="47"/>
      <c r="D7" s="47"/>
      <c r="E7" s="47"/>
      <c r="F7" s="47"/>
      <c r="G7" s="47"/>
      <c r="H7" s="47"/>
      <c r="I7" s="47"/>
      <c r="J7" s="47"/>
      <c r="K7" s="47"/>
      <c r="L7" s="47"/>
      <c r="M7" s="47"/>
      <c r="N7" s="47"/>
      <c r="O7" s="47"/>
      <c r="P7" s="47"/>
      <c r="Q7" s="47"/>
      <c r="R7" s="188"/>
    </row>
    <row r="8" spans="1:18 16378:16378" x14ac:dyDescent="0.25">
      <c r="A8" s="187"/>
      <c r="B8" s="47"/>
      <c r="C8" s="47"/>
      <c r="D8" s="47"/>
      <c r="E8" s="47"/>
      <c r="F8" s="47"/>
      <c r="G8" s="47"/>
      <c r="H8" s="47"/>
      <c r="I8" s="47"/>
      <c r="J8" s="47"/>
      <c r="K8" s="47"/>
      <c r="L8" s="47"/>
      <c r="M8" s="47"/>
      <c r="N8" s="47"/>
      <c r="O8" s="47"/>
      <c r="P8" s="47"/>
      <c r="Q8" s="47"/>
      <c r="R8" s="188"/>
    </row>
    <row r="9" spans="1:18 16378:16378" x14ac:dyDescent="0.25">
      <c r="A9" s="187"/>
      <c r="B9" s="47"/>
      <c r="C9" s="47"/>
      <c r="D9" s="47"/>
      <c r="E9" s="47"/>
      <c r="F9" s="47"/>
      <c r="G9" s="47"/>
      <c r="H9" s="47"/>
      <c r="I9" s="47"/>
      <c r="J9" s="47"/>
      <c r="K9" s="47"/>
      <c r="L9" s="47"/>
      <c r="M9" s="47"/>
      <c r="N9" s="47"/>
      <c r="O9" s="47"/>
      <c r="P9" s="47"/>
      <c r="Q9" s="47"/>
      <c r="R9" s="188"/>
    </row>
    <row r="10" spans="1:18 16378:16378" x14ac:dyDescent="0.25">
      <c r="A10" s="187"/>
      <c r="B10" s="47"/>
      <c r="C10" s="47"/>
      <c r="D10" s="47"/>
      <c r="E10" s="47"/>
      <c r="F10" s="47"/>
      <c r="G10" s="47"/>
      <c r="H10" s="47"/>
      <c r="I10" s="47"/>
      <c r="J10" s="47"/>
      <c r="K10" s="47"/>
      <c r="L10" s="47"/>
      <c r="M10" s="47"/>
      <c r="N10" s="47"/>
      <c r="O10" s="47"/>
      <c r="P10" s="47"/>
      <c r="Q10" s="47"/>
      <c r="R10" s="188"/>
    </row>
    <row r="11" spans="1:18 16378:16378" x14ac:dyDescent="0.25">
      <c r="A11" s="187"/>
      <c r="B11" s="47"/>
      <c r="C11" s="47"/>
      <c r="D11" s="47"/>
      <c r="E11" s="47"/>
      <c r="F11" s="47"/>
      <c r="G11" s="47"/>
      <c r="H11" s="47"/>
      <c r="I11" s="47"/>
      <c r="J11" s="47"/>
      <c r="K11" s="47"/>
      <c r="L11" s="47"/>
      <c r="M11" s="47"/>
      <c r="N11" s="47"/>
      <c r="O11" s="47"/>
      <c r="P11" s="47"/>
      <c r="Q11" s="47"/>
      <c r="R11" s="188"/>
    </row>
    <row r="12" spans="1:18 16378:16378" x14ac:dyDescent="0.25">
      <c r="A12" s="187"/>
      <c r="B12" s="47"/>
      <c r="C12" s="47"/>
      <c r="D12" s="47"/>
      <c r="E12" s="47"/>
      <c r="F12" s="47"/>
      <c r="G12" s="47"/>
      <c r="H12" s="47"/>
      <c r="I12" s="47"/>
      <c r="J12" s="47"/>
      <c r="K12" s="47"/>
      <c r="L12" s="47"/>
      <c r="M12" s="47"/>
      <c r="N12" s="47"/>
      <c r="O12" s="47"/>
      <c r="P12" s="47"/>
      <c r="Q12" s="47"/>
      <c r="R12" s="188"/>
    </row>
    <row r="13" spans="1:18 16378:16378" x14ac:dyDescent="0.25">
      <c r="A13" s="187"/>
      <c r="B13" s="47"/>
      <c r="C13" s="47"/>
      <c r="D13" s="47"/>
      <c r="E13" s="47"/>
      <c r="F13" s="47"/>
      <c r="G13" s="47"/>
      <c r="H13" s="47"/>
      <c r="I13" s="47"/>
      <c r="J13" s="47"/>
      <c r="K13" s="47"/>
      <c r="L13" s="47"/>
      <c r="M13" s="47"/>
      <c r="N13" s="47"/>
      <c r="O13" s="47"/>
      <c r="P13" s="47"/>
      <c r="Q13" s="47"/>
      <c r="R13" s="188"/>
    </row>
    <row r="14" spans="1:18 16378:16378" x14ac:dyDescent="0.25">
      <c r="A14" s="187"/>
      <c r="B14" s="47"/>
      <c r="C14" s="47"/>
      <c r="D14" s="47"/>
      <c r="E14" s="47"/>
      <c r="F14" s="47"/>
      <c r="G14" s="47"/>
      <c r="H14" s="47"/>
      <c r="I14" s="47"/>
      <c r="J14" s="47"/>
      <c r="K14" s="47"/>
      <c r="L14" s="47"/>
      <c r="M14" s="47"/>
      <c r="N14" s="47"/>
      <c r="O14" s="47"/>
      <c r="P14" s="47"/>
      <c r="Q14" s="47"/>
      <c r="R14" s="188"/>
    </row>
    <row r="15" spans="1:18 16378:16378" x14ac:dyDescent="0.25">
      <c r="A15" s="187"/>
      <c r="B15" s="47"/>
      <c r="C15" s="47"/>
      <c r="D15" s="47"/>
      <c r="E15" s="47"/>
      <c r="F15" s="47"/>
      <c r="G15" s="47"/>
      <c r="H15" s="47"/>
      <c r="I15" s="47"/>
      <c r="J15" s="47"/>
      <c r="K15" s="47"/>
      <c r="L15" s="47"/>
      <c r="M15" s="47"/>
      <c r="N15" s="47"/>
      <c r="O15" s="47"/>
      <c r="P15" s="47"/>
      <c r="Q15" s="47"/>
      <c r="R15" s="188"/>
    </row>
    <row r="16" spans="1:18 16378:16378" x14ac:dyDescent="0.25">
      <c r="A16" s="187"/>
      <c r="B16" s="47"/>
      <c r="C16" s="47"/>
      <c r="D16" s="47"/>
      <c r="E16" s="47"/>
      <c r="F16" s="47"/>
      <c r="G16" s="47"/>
      <c r="H16" s="47"/>
      <c r="I16" s="47"/>
      <c r="J16" s="47"/>
      <c r="K16" s="47"/>
      <c r="L16" s="47"/>
      <c r="M16" s="47"/>
      <c r="N16" s="47"/>
      <c r="O16" s="47"/>
      <c r="P16" s="47"/>
      <c r="Q16" s="47"/>
      <c r="R16" s="188"/>
    </row>
    <row r="17" spans="1:18" x14ac:dyDescent="0.25">
      <c r="A17" s="187"/>
      <c r="B17" s="47"/>
      <c r="C17" s="47"/>
      <c r="D17" s="47"/>
      <c r="E17" s="47"/>
      <c r="F17" s="47"/>
      <c r="G17" s="47"/>
      <c r="H17" s="47"/>
      <c r="I17" s="47"/>
      <c r="J17" s="47"/>
      <c r="K17" s="47"/>
      <c r="L17" s="47"/>
      <c r="M17" s="47"/>
      <c r="N17" s="47"/>
      <c r="O17" s="47"/>
      <c r="P17" s="47"/>
      <c r="Q17" s="47"/>
      <c r="R17" s="188"/>
    </row>
    <row r="18" spans="1:18" x14ac:dyDescent="0.25">
      <c r="A18" s="187"/>
      <c r="B18" s="47"/>
      <c r="C18" s="47"/>
      <c r="D18" s="47"/>
      <c r="E18" s="47"/>
      <c r="F18" s="47"/>
      <c r="G18" s="47"/>
      <c r="H18" s="47"/>
      <c r="I18" s="47"/>
      <c r="J18" s="47"/>
      <c r="K18" s="47"/>
      <c r="L18" s="47"/>
      <c r="M18" s="47"/>
      <c r="N18" s="47"/>
      <c r="O18" s="47"/>
      <c r="P18" s="47"/>
      <c r="Q18" s="47"/>
      <c r="R18" s="188"/>
    </row>
    <row r="19" spans="1:18" x14ac:dyDescent="0.25">
      <c r="A19" s="187"/>
      <c r="B19" s="47"/>
      <c r="C19" s="47"/>
      <c r="D19" s="47"/>
      <c r="E19" s="47"/>
      <c r="F19" s="47"/>
      <c r="G19" s="47"/>
      <c r="H19" s="47"/>
      <c r="I19" s="47"/>
      <c r="J19" s="47"/>
      <c r="K19" s="47"/>
      <c r="L19" s="47"/>
      <c r="M19" s="47"/>
      <c r="N19" s="47"/>
      <c r="O19" s="47"/>
      <c r="P19" s="47"/>
      <c r="Q19" s="47"/>
      <c r="R19" s="188"/>
    </row>
    <row r="20" spans="1:18" x14ac:dyDescent="0.25">
      <c r="A20" s="187"/>
      <c r="B20" s="47"/>
      <c r="C20" s="47"/>
      <c r="D20" s="47"/>
      <c r="E20" s="47"/>
      <c r="F20" s="47"/>
      <c r="G20" s="47"/>
      <c r="H20" s="47"/>
      <c r="I20" s="47"/>
      <c r="J20" s="47"/>
      <c r="K20" s="47"/>
      <c r="L20" s="47"/>
      <c r="M20" s="47"/>
      <c r="N20" s="47"/>
      <c r="O20" s="47"/>
      <c r="P20" s="47"/>
      <c r="Q20" s="47"/>
      <c r="R20" s="188"/>
    </row>
    <row r="21" spans="1:18" x14ac:dyDescent="0.25">
      <c r="A21" s="187"/>
      <c r="B21" s="47"/>
      <c r="C21" s="47"/>
      <c r="D21" s="47"/>
      <c r="E21" s="47"/>
      <c r="F21" s="47"/>
      <c r="G21" s="47"/>
      <c r="H21" s="47"/>
      <c r="I21" s="47"/>
      <c r="J21" s="47"/>
      <c r="K21" s="47"/>
      <c r="L21" s="47"/>
      <c r="M21" s="47"/>
      <c r="N21" s="47"/>
      <c r="O21" s="47"/>
      <c r="P21" s="47"/>
      <c r="Q21" s="47"/>
      <c r="R21" s="188"/>
    </row>
    <row r="22" spans="1:18" x14ac:dyDescent="0.25">
      <c r="A22" s="187"/>
      <c r="B22" s="47"/>
      <c r="C22" s="47"/>
      <c r="D22" s="47"/>
      <c r="E22" s="47"/>
      <c r="F22" s="47"/>
      <c r="G22" s="47"/>
      <c r="H22" s="47"/>
      <c r="I22" s="47"/>
      <c r="J22" s="47"/>
      <c r="K22" s="47"/>
      <c r="L22" s="47"/>
      <c r="M22" s="47"/>
      <c r="N22" s="47"/>
      <c r="O22" s="47"/>
      <c r="P22" s="47"/>
      <c r="Q22" s="47"/>
      <c r="R22" s="188"/>
    </row>
    <row r="23" spans="1:18" ht="15.75" thickBot="1" x14ac:dyDescent="0.3">
      <c r="A23" s="189"/>
      <c r="B23" s="190"/>
      <c r="C23" s="190"/>
      <c r="D23" s="190"/>
      <c r="E23" s="190"/>
      <c r="F23" s="190"/>
      <c r="G23" s="190"/>
      <c r="H23" s="190"/>
      <c r="I23" s="190"/>
      <c r="J23" s="190"/>
      <c r="K23" s="190"/>
      <c r="L23" s="190"/>
      <c r="M23" s="190"/>
      <c r="N23" s="190"/>
      <c r="O23" s="190"/>
      <c r="P23" s="190"/>
      <c r="Q23" s="190"/>
      <c r="R23" s="191"/>
    </row>
  </sheetData>
  <mergeCells count="1">
    <mergeCell ref="A1:Q2"/>
  </mergeCells>
  <pageMargins left="0.7" right="0.7" top="0.75" bottom="0.75" header="0.3" footer="0.3"/>
  <pageSetup paperSize="9" scale="42" orientation="portrait" r:id="rId1"/>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pageSetUpPr autoPageBreaks="0"/>
  </sheetPr>
  <dimension ref="A1:XEX172"/>
  <sheetViews>
    <sheetView showGridLines="0" tabSelected="1" view="pageBreakPreview" topLeftCell="F1" zoomScale="70" zoomScaleNormal="70" zoomScaleSheetLayoutView="70" workbookViewId="0">
      <selection activeCell="P26" sqref="P26"/>
    </sheetView>
  </sheetViews>
  <sheetFormatPr baseColWidth="10" defaultColWidth="11.42578125" defaultRowHeight="36.75" customHeight="1" x14ac:dyDescent="0.25"/>
  <cols>
    <col min="1" max="1" width="1.5703125" style="199" customWidth="1"/>
    <col min="2" max="2" width="37.42578125" style="254" customWidth="1"/>
    <col min="3" max="3" width="30.28515625" style="255" customWidth="1"/>
    <col min="4" max="4" width="30" style="255" customWidth="1"/>
    <col min="5" max="5" width="29.7109375" style="255" customWidth="1"/>
    <col min="6" max="6" width="27" style="255" customWidth="1"/>
    <col min="7" max="7" width="37.42578125" style="255" customWidth="1"/>
    <col min="8" max="8" width="35.85546875" style="256" customWidth="1"/>
    <col min="9" max="9" width="39.42578125" style="256" customWidth="1"/>
    <col min="10" max="25" width="5.5703125" style="257" customWidth="1"/>
    <col min="26" max="27" width="5.7109375" style="257" customWidth="1"/>
    <col min="28" max="33" width="5.5703125" style="257" customWidth="1"/>
    <col min="34" max="34" width="15.7109375" style="199" customWidth="1"/>
    <col min="35" max="35" width="12.42578125" style="199" customWidth="1"/>
    <col min="36" max="36" width="68.85546875" style="199" customWidth="1"/>
    <col min="37" max="16384" width="11.42578125" style="199"/>
  </cols>
  <sheetData>
    <row r="1" spans="1:37 16378:16378" ht="10.5" customHeight="1" thickBot="1" x14ac:dyDescent="0.3">
      <c r="A1" s="193" t="s">
        <v>1061</v>
      </c>
      <c r="B1" s="194"/>
      <c r="C1" s="195"/>
      <c r="D1" s="195"/>
      <c r="E1" s="195"/>
      <c r="F1" s="195"/>
      <c r="G1" s="195"/>
      <c r="H1" s="196"/>
      <c r="I1" s="196"/>
      <c r="J1" s="197"/>
      <c r="K1" s="197"/>
      <c r="L1" s="197"/>
      <c r="M1" s="197"/>
      <c r="N1" s="197"/>
      <c r="O1" s="197"/>
      <c r="P1" s="197"/>
      <c r="Q1" s="197"/>
      <c r="R1" s="197"/>
      <c r="S1" s="197"/>
      <c r="T1" s="197"/>
      <c r="U1" s="197"/>
      <c r="V1" s="197"/>
      <c r="W1" s="197"/>
      <c r="X1" s="197"/>
      <c r="Y1" s="197"/>
      <c r="Z1" s="197"/>
      <c r="AA1" s="197"/>
      <c r="AB1" s="197"/>
      <c r="AC1" s="197"/>
      <c r="AD1" s="197"/>
      <c r="AE1" s="197"/>
      <c r="AF1" s="197"/>
      <c r="AG1" s="197"/>
      <c r="AH1" s="198"/>
      <c r="AI1" s="198"/>
      <c r="AJ1" s="198"/>
      <c r="AK1" s="198"/>
    </row>
    <row r="2" spans="1:37 16378:16378" s="201" customFormat="1" ht="36.75" customHeight="1" x14ac:dyDescent="0.45">
      <c r="A2" s="200"/>
      <c r="B2" s="783"/>
      <c r="C2" s="784"/>
      <c r="D2" s="784"/>
      <c r="E2" s="784"/>
      <c r="F2" s="591" t="s">
        <v>922</v>
      </c>
      <c r="G2" s="592"/>
      <c r="H2" s="592"/>
      <c r="I2" s="592"/>
      <c r="J2" s="592"/>
      <c r="K2" s="592"/>
      <c r="L2" s="592"/>
      <c r="M2" s="592"/>
      <c r="N2" s="592"/>
      <c r="O2" s="592"/>
      <c r="P2" s="592"/>
      <c r="Q2" s="592"/>
      <c r="R2" s="592"/>
      <c r="S2" s="592"/>
      <c r="T2" s="592"/>
      <c r="U2" s="592"/>
      <c r="V2" s="592"/>
      <c r="W2" s="592"/>
      <c r="X2" s="592"/>
      <c r="Y2" s="592"/>
      <c r="Z2" s="592"/>
      <c r="AA2" s="592"/>
      <c r="AB2" s="592"/>
      <c r="AC2" s="592"/>
      <c r="AD2" s="592"/>
      <c r="AE2" s="592"/>
      <c r="AF2" s="592"/>
      <c r="AG2" s="592"/>
      <c r="AH2" s="592"/>
      <c r="AI2" s="789"/>
      <c r="AJ2" s="793" t="s">
        <v>1059</v>
      </c>
      <c r="AK2" s="200"/>
      <c r="XEX2" s="1235" t="s">
        <v>1408</v>
      </c>
    </row>
    <row r="3" spans="1:37 16378:16378" s="201" customFormat="1" ht="36.75" customHeight="1" thickBot="1" x14ac:dyDescent="0.35">
      <c r="A3" s="200"/>
      <c r="B3" s="785"/>
      <c r="C3" s="786"/>
      <c r="D3" s="786"/>
      <c r="E3" s="786"/>
      <c r="F3" s="790"/>
      <c r="G3" s="791"/>
      <c r="H3" s="791"/>
      <c r="I3" s="791"/>
      <c r="J3" s="791"/>
      <c r="K3" s="791"/>
      <c r="L3" s="791"/>
      <c r="M3" s="791"/>
      <c r="N3" s="791"/>
      <c r="O3" s="791"/>
      <c r="P3" s="791"/>
      <c r="Q3" s="791"/>
      <c r="R3" s="791"/>
      <c r="S3" s="791"/>
      <c r="T3" s="791"/>
      <c r="U3" s="791"/>
      <c r="V3" s="791"/>
      <c r="W3" s="791"/>
      <c r="X3" s="791"/>
      <c r="Y3" s="791"/>
      <c r="Z3" s="791"/>
      <c r="AA3" s="791"/>
      <c r="AB3" s="791"/>
      <c r="AC3" s="791"/>
      <c r="AD3" s="791"/>
      <c r="AE3" s="791"/>
      <c r="AF3" s="791"/>
      <c r="AG3" s="791"/>
      <c r="AH3" s="791"/>
      <c r="AI3" s="792"/>
      <c r="AJ3" s="794"/>
      <c r="AK3" s="200"/>
    </row>
    <row r="4" spans="1:37 16378:16378" s="201" customFormat="1" ht="35.25" customHeight="1" thickBot="1" x14ac:dyDescent="0.35">
      <c r="A4" s="200"/>
      <c r="B4" s="787"/>
      <c r="C4" s="788"/>
      <c r="D4" s="788"/>
      <c r="E4" s="788"/>
      <c r="F4" s="795" t="s">
        <v>1060</v>
      </c>
      <c r="G4" s="796"/>
      <c r="H4" s="796"/>
      <c r="I4" s="796"/>
      <c r="J4" s="796"/>
      <c r="K4" s="796"/>
      <c r="L4" s="796"/>
      <c r="M4" s="796"/>
      <c r="N4" s="796"/>
      <c r="O4" s="796"/>
      <c r="P4" s="796"/>
      <c r="Q4" s="796"/>
      <c r="R4" s="796"/>
      <c r="S4" s="796"/>
      <c r="T4" s="796"/>
      <c r="U4" s="796"/>
      <c r="V4" s="796"/>
      <c r="W4" s="796"/>
      <c r="X4" s="796"/>
      <c r="Y4" s="796"/>
      <c r="Z4" s="796"/>
      <c r="AA4" s="796"/>
      <c r="AB4" s="796"/>
      <c r="AC4" s="796"/>
      <c r="AD4" s="796"/>
      <c r="AE4" s="796"/>
      <c r="AF4" s="796"/>
      <c r="AG4" s="796"/>
      <c r="AH4" s="796"/>
      <c r="AI4" s="796"/>
      <c r="AJ4" s="797"/>
      <c r="AK4" s="200"/>
    </row>
    <row r="5" spans="1:37 16378:16378" s="201" customFormat="1" ht="12.75" customHeight="1" thickBot="1" x14ac:dyDescent="0.35">
      <c r="A5" s="200"/>
      <c r="B5" s="202"/>
      <c r="C5" s="202"/>
      <c r="D5" s="202"/>
      <c r="E5" s="202"/>
      <c r="F5" s="202"/>
      <c r="G5" s="202"/>
      <c r="H5" s="202"/>
      <c r="I5" s="202"/>
      <c r="J5" s="202"/>
      <c r="K5" s="202"/>
      <c r="L5" s="202"/>
      <c r="M5" s="202"/>
      <c r="N5" s="202"/>
      <c r="O5" s="202"/>
      <c r="P5" s="202"/>
      <c r="Q5" s="202"/>
      <c r="R5" s="202"/>
      <c r="S5" s="202"/>
      <c r="T5" s="202"/>
      <c r="U5" s="202"/>
      <c r="V5" s="202"/>
      <c r="W5" s="202"/>
      <c r="X5" s="202"/>
      <c r="Y5" s="202"/>
      <c r="Z5" s="202"/>
      <c r="AA5" s="202"/>
      <c r="AB5" s="202"/>
      <c r="AC5" s="202"/>
      <c r="AD5" s="202"/>
      <c r="AE5" s="202"/>
      <c r="AF5" s="202"/>
      <c r="AG5" s="202"/>
      <c r="AH5" s="202"/>
      <c r="AI5" s="202"/>
      <c r="AJ5" s="203"/>
      <c r="AK5" s="200"/>
    </row>
    <row r="6" spans="1:37 16378:16378" s="201" customFormat="1" ht="24" customHeight="1" x14ac:dyDescent="0.3">
      <c r="A6" s="200"/>
      <c r="B6" s="798" t="s">
        <v>263</v>
      </c>
      <c r="C6" s="799"/>
      <c r="D6" s="800" t="s">
        <v>355</v>
      </c>
      <c r="E6" s="800"/>
      <c r="F6" s="800"/>
      <c r="G6" s="800"/>
      <c r="H6" s="800"/>
      <c r="I6" s="800"/>
      <c r="J6" s="800"/>
      <c r="K6" s="800"/>
      <c r="L6" s="800"/>
      <c r="M6" s="800"/>
      <c r="N6" s="800"/>
      <c r="O6" s="800"/>
      <c r="P6" s="800"/>
      <c r="Q6" s="800"/>
      <c r="R6" s="800"/>
      <c r="S6" s="800"/>
      <c r="T6" s="800"/>
      <c r="U6" s="800"/>
      <c r="V6" s="800"/>
      <c r="W6" s="800"/>
      <c r="X6" s="801" t="s">
        <v>356</v>
      </c>
      <c r="Y6" s="802"/>
      <c r="Z6" s="802"/>
      <c r="AA6" s="802"/>
      <c r="AB6" s="802"/>
      <c r="AC6" s="802"/>
      <c r="AD6" s="802"/>
      <c r="AE6" s="802"/>
      <c r="AF6" s="802"/>
      <c r="AG6" s="802"/>
      <c r="AH6" s="803"/>
      <c r="AI6" s="807">
        <v>45296</v>
      </c>
      <c r="AJ6" s="808"/>
      <c r="AK6" s="200"/>
    </row>
    <row r="7" spans="1:37 16378:16378" s="201" customFormat="1" ht="21.75" customHeight="1" thickBot="1" x14ac:dyDescent="0.35">
      <c r="A7" s="200"/>
      <c r="B7" s="811" t="s">
        <v>264</v>
      </c>
      <c r="C7" s="812"/>
      <c r="D7" s="813" t="s">
        <v>357</v>
      </c>
      <c r="E7" s="813"/>
      <c r="F7" s="813"/>
      <c r="G7" s="813"/>
      <c r="H7" s="813"/>
      <c r="I7" s="813"/>
      <c r="J7" s="813"/>
      <c r="K7" s="813"/>
      <c r="L7" s="813"/>
      <c r="M7" s="813"/>
      <c r="N7" s="813"/>
      <c r="O7" s="813"/>
      <c r="P7" s="813"/>
      <c r="Q7" s="813"/>
      <c r="R7" s="813"/>
      <c r="S7" s="813"/>
      <c r="T7" s="813"/>
      <c r="U7" s="813"/>
      <c r="V7" s="813"/>
      <c r="W7" s="813"/>
      <c r="X7" s="804"/>
      <c r="Y7" s="805"/>
      <c r="Z7" s="805"/>
      <c r="AA7" s="805"/>
      <c r="AB7" s="805"/>
      <c r="AC7" s="805"/>
      <c r="AD7" s="805"/>
      <c r="AE7" s="805"/>
      <c r="AF7" s="805"/>
      <c r="AG7" s="805"/>
      <c r="AH7" s="806"/>
      <c r="AI7" s="809"/>
      <c r="AJ7" s="810"/>
      <c r="AK7" s="200"/>
    </row>
    <row r="8" spans="1:37 16378:16378" ht="8.25" customHeight="1" thickBot="1" x14ac:dyDescent="0.3">
      <c r="A8" s="198"/>
      <c r="B8" s="194"/>
      <c r="C8" s="195"/>
      <c r="D8" s="195"/>
      <c r="E8" s="195"/>
      <c r="F8" s="195"/>
      <c r="G8" s="195"/>
      <c r="H8" s="196"/>
      <c r="I8" s="196"/>
      <c r="J8" s="197"/>
      <c r="K8" s="197"/>
      <c r="L8" s="197"/>
      <c r="M8" s="197"/>
      <c r="N8" s="197"/>
      <c r="O8" s="197"/>
      <c r="P8" s="197"/>
      <c r="Q8" s="197"/>
      <c r="R8" s="197"/>
      <c r="S8" s="197"/>
      <c r="T8" s="197"/>
      <c r="U8" s="197"/>
      <c r="V8" s="197"/>
      <c r="W8" s="197"/>
      <c r="X8" s="197"/>
      <c r="Y8" s="197"/>
      <c r="Z8" s="197"/>
      <c r="AA8" s="197"/>
      <c r="AB8" s="197"/>
      <c r="AC8" s="197"/>
      <c r="AD8" s="197"/>
      <c r="AE8" s="197"/>
      <c r="AF8" s="197"/>
      <c r="AG8" s="197"/>
      <c r="AH8" s="198"/>
      <c r="AI8" s="198"/>
      <c r="AJ8" s="198"/>
      <c r="AK8" s="198"/>
    </row>
    <row r="9" spans="1:37 16378:16378" ht="23.25" customHeight="1" x14ac:dyDescent="0.25">
      <c r="A9" s="198"/>
      <c r="B9" s="194"/>
      <c r="C9" s="195"/>
      <c r="D9" s="195"/>
      <c r="E9" s="195"/>
      <c r="F9" s="195"/>
      <c r="G9" s="195"/>
      <c r="H9" s="767" t="s">
        <v>358</v>
      </c>
      <c r="I9" s="768"/>
      <c r="J9" s="773" t="s">
        <v>359</v>
      </c>
      <c r="K9" s="774"/>
      <c r="L9" s="774"/>
      <c r="M9" s="774"/>
      <c r="N9" s="774"/>
      <c r="O9" s="774"/>
      <c r="P9" s="774"/>
      <c r="Q9" s="774"/>
      <c r="R9" s="774"/>
      <c r="S9" s="774"/>
      <c r="T9" s="774"/>
      <c r="U9" s="774"/>
      <c r="V9" s="774"/>
      <c r="W9" s="197"/>
      <c r="X9" s="197"/>
      <c r="Y9" s="197"/>
      <c r="Z9" s="197"/>
      <c r="AA9" s="197"/>
      <c r="AB9" s="197"/>
      <c r="AC9" s="197"/>
      <c r="AD9" s="197"/>
      <c r="AE9" s="197"/>
      <c r="AF9" s="197"/>
      <c r="AG9" s="197"/>
      <c r="AH9" s="198"/>
      <c r="AI9" s="198"/>
      <c r="AJ9" s="198"/>
      <c r="AK9" s="198"/>
    </row>
    <row r="10" spans="1:37 16378:16378" ht="23.25" customHeight="1" x14ac:dyDescent="0.25">
      <c r="A10" s="198"/>
      <c r="B10" s="194"/>
      <c r="C10" s="195"/>
      <c r="D10" s="195"/>
      <c r="E10" s="204" t="s">
        <v>360</v>
      </c>
      <c r="F10" s="775"/>
      <c r="G10" s="776"/>
      <c r="H10" s="769"/>
      <c r="I10" s="770"/>
      <c r="J10" s="777" t="s">
        <v>361</v>
      </c>
      <c r="K10" s="778"/>
      <c r="L10" s="778"/>
      <c r="M10" s="778"/>
      <c r="N10" s="778"/>
      <c r="O10" s="778"/>
      <c r="P10" s="778"/>
      <c r="Q10" s="778"/>
      <c r="R10" s="778"/>
      <c r="S10" s="778"/>
      <c r="T10" s="778"/>
      <c r="U10" s="778"/>
      <c r="V10" s="778"/>
      <c r="W10" s="197"/>
      <c r="X10" s="197"/>
      <c r="Y10" s="197"/>
      <c r="Z10" s="197"/>
      <c r="AA10" s="197"/>
      <c r="AB10" s="197"/>
      <c r="AC10" s="197"/>
      <c r="AD10" s="197"/>
      <c r="AE10" s="197"/>
      <c r="AF10" s="197"/>
      <c r="AG10" s="197"/>
      <c r="AH10" s="198"/>
      <c r="AI10" s="198"/>
      <c r="AJ10" s="198"/>
      <c r="AK10" s="198"/>
    </row>
    <row r="11" spans="1:37 16378:16378" ht="23.25" customHeight="1" x14ac:dyDescent="0.25">
      <c r="A11" s="198"/>
      <c r="B11" s="194"/>
      <c r="C11" s="195"/>
      <c r="D11" s="195"/>
      <c r="E11" s="204" t="s">
        <v>362</v>
      </c>
      <c r="F11" s="775"/>
      <c r="G11" s="776"/>
      <c r="H11" s="769"/>
      <c r="I11" s="770"/>
      <c r="J11" s="779" t="s">
        <v>363</v>
      </c>
      <c r="K11" s="780"/>
      <c r="L11" s="780"/>
      <c r="M11" s="780"/>
      <c r="N11" s="780"/>
      <c r="O11" s="780"/>
      <c r="P11" s="780"/>
      <c r="Q11" s="780"/>
      <c r="R11" s="780"/>
      <c r="S11" s="780"/>
      <c r="T11" s="780"/>
      <c r="U11" s="780"/>
      <c r="V11" s="780"/>
      <c r="W11" s="197"/>
      <c r="X11" s="197"/>
      <c r="Y11" s="197"/>
      <c r="Z11" s="197"/>
      <c r="AA11" s="197"/>
      <c r="AB11" s="197"/>
      <c r="AC11" s="197"/>
      <c r="AD11" s="197"/>
      <c r="AE11" s="197"/>
      <c r="AF11" s="197"/>
      <c r="AG11" s="197"/>
      <c r="AH11" s="198"/>
      <c r="AI11" s="198"/>
      <c r="AJ11" s="198"/>
      <c r="AK11" s="198"/>
    </row>
    <row r="12" spans="1:37 16378:16378" ht="23.25" customHeight="1" thickBot="1" x14ac:dyDescent="0.3">
      <c r="A12" s="198"/>
      <c r="B12" s="194"/>
      <c r="C12" s="195"/>
      <c r="D12" s="195"/>
      <c r="E12" s="204" t="s">
        <v>221</v>
      </c>
      <c r="F12" s="195"/>
      <c r="G12" s="195"/>
      <c r="H12" s="771"/>
      <c r="I12" s="772"/>
      <c r="J12" s="781" t="s">
        <v>364</v>
      </c>
      <c r="K12" s="782"/>
      <c r="L12" s="782"/>
      <c r="M12" s="782"/>
      <c r="N12" s="782"/>
      <c r="O12" s="782"/>
      <c r="P12" s="782"/>
      <c r="Q12" s="782"/>
      <c r="R12" s="782"/>
      <c r="S12" s="782"/>
      <c r="T12" s="782"/>
      <c r="U12" s="782"/>
      <c r="V12" s="782"/>
      <c r="W12" s="197"/>
      <c r="X12" s="197"/>
      <c r="Y12" s="197"/>
      <c r="Z12" s="197"/>
      <c r="AA12" s="197"/>
      <c r="AB12" s="197"/>
      <c r="AC12" s="197"/>
      <c r="AD12" s="197"/>
      <c r="AE12" s="197"/>
      <c r="AF12" s="197"/>
      <c r="AG12" s="197"/>
      <c r="AH12" s="198"/>
      <c r="AI12" s="198"/>
      <c r="AJ12" s="198"/>
      <c r="AK12" s="198"/>
    </row>
    <row r="13" spans="1:37 16378:16378" ht="8.25" customHeight="1" thickBot="1" x14ac:dyDescent="0.3">
      <c r="A13" s="198"/>
      <c r="B13" s="194"/>
      <c r="C13" s="195"/>
      <c r="D13" s="195"/>
      <c r="E13" s="195"/>
      <c r="F13" s="195"/>
      <c r="G13" s="195"/>
      <c r="H13" s="196"/>
      <c r="I13" s="196"/>
      <c r="J13" s="197"/>
      <c r="K13" s="197"/>
      <c r="L13" s="197"/>
      <c r="M13" s="197"/>
      <c r="N13" s="197"/>
      <c r="O13" s="197"/>
      <c r="P13" s="197"/>
      <c r="Q13" s="197"/>
      <c r="R13" s="197"/>
      <c r="S13" s="197"/>
      <c r="T13" s="197"/>
      <c r="U13" s="197"/>
      <c r="V13" s="197"/>
      <c r="W13" s="197"/>
      <c r="X13" s="197"/>
      <c r="Y13" s="197"/>
      <c r="Z13" s="197"/>
      <c r="AA13" s="197"/>
      <c r="AB13" s="197"/>
      <c r="AC13" s="197"/>
      <c r="AD13" s="197"/>
      <c r="AE13" s="197"/>
      <c r="AF13" s="197"/>
      <c r="AG13" s="197"/>
      <c r="AH13" s="198"/>
      <c r="AI13" s="198"/>
      <c r="AJ13" s="198"/>
      <c r="AK13" s="198"/>
    </row>
    <row r="14" spans="1:37 16378:16378" ht="23.25" customHeight="1" thickBot="1" x14ac:dyDescent="0.3">
      <c r="A14" s="198"/>
      <c r="B14" s="756" t="s">
        <v>262</v>
      </c>
      <c r="C14" s="756" t="s">
        <v>923</v>
      </c>
      <c r="D14" s="756" t="s">
        <v>365</v>
      </c>
      <c r="E14" s="756" t="s">
        <v>366</v>
      </c>
      <c r="F14" s="761" t="s">
        <v>367</v>
      </c>
      <c r="G14" s="762"/>
      <c r="H14" s="756" t="s">
        <v>924</v>
      </c>
      <c r="I14" s="756" t="s">
        <v>368</v>
      </c>
      <c r="J14" s="815" t="s">
        <v>369</v>
      </c>
      <c r="K14" s="816"/>
      <c r="L14" s="816"/>
      <c r="M14" s="816"/>
      <c r="N14" s="816"/>
      <c r="O14" s="816"/>
      <c r="P14" s="816"/>
      <c r="Q14" s="816"/>
      <c r="R14" s="816"/>
      <c r="S14" s="816"/>
      <c r="T14" s="816"/>
      <c r="U14" s="816"/>
      <c r="V14" s="816"/>
      <c r="W14" s="816"/>
      <c r="X14" s="816"/>
      <c r="Y14" s="816"/>
      <c r="Z14" s="816"/>
      <c r="AA14" s="816"/>
      <c r="AB14" s="816"/>
      <c r="AC14" s="816"/>
      <c r="AD14" s="816"/>
      <c r="AE14" s="816"/>
      <c r="AF14" s="816"/>
      <c r="AG14" s="817"/>
      <c r="AH14" s="761" t="s">
        <v>925</v>
      </c>
      <c r="AI14" s="762"/>
      <c r="AJ14" s="821" t="s">
        <v>926</v>
      </c>
      <c r="AK14" s="198"/>
    </row>
    <row r="15" spans="1:37 16378:16378" ht="23.25" customHeight="1" thickBot="1" x14ac:dyDescent="0.3">
      <c r="A15" s="198"/>
      <c r="B15" s="757"/>
      <c r="C15" s="759"/>
      <c r="D15" s="759"/>
      <c r="E15" s="759"/>
      <c r="F15" s="763"/>
      <c r="G15" s="764"/>
      <c r="H15" s="759"/>
      <c r="I15" s="759"/>
      <c r="J15" s="818"/>
      <c r="K15" s="819"/>
      <c r="L15" s="819"/>
      <c r="M15" s="819"/>
      <c r="N15" s="819"/>
      <c r="O15" s="819"/>
      <c r="P15" s="819"/>
      <c r="Q15" s="819"/>
      <c r="R15" s="819"/>
      <c r="S15" s="819"/>
      <c r="T15" s="819"/>
      <c r="U15" s="819"/>
      <c r="V15" s="819"/>
      <c r="W15" s="819"/>
      <c r="X15" s="819"/>
      <c r="Y15" s="819"/>
      <c r="Z15" s="819"/>
      <c r="AA15" s="819"/>
      <c r="AB15" s="819"/>
      <c r="AC15" s="819"/>
      <c r="AD15" s="819"/>
      <c r="AE15" s="819"/>
      <c r="AF15" s="819"/>
      <c r="AG15" s="820"/>
      <c r="AH15" s="763"/>
      <c r="AI15" s="764"/>
      <c r="AJ15" s="821"/>
      <c r="AK15" s="198"/>
    </row>
    <row r="16" spans="1:37 16378:16378" ht="28.5" customHeight="1" thickBot="1" x14ac:dyDescent="0.3">
      <c r="A16" s="198"/>
      <c r="B16" s="758"/>
      <c r="C16" s="760"/>
      <c r="D16" s="760"/>
      <c r="E16" s="760"/>
      <c r="F16" s="765"/>
      <c r="G16" s="766"/>
      <c r="H16" s="760"/>
      <c r="I16" s="760"/>
      <c r="J16" s="754" t="s">
        <v>370</v>
      </c>
      <c r="K16" s="755"/>
      <c r="L16" s="754" t="s">
        <v>371</v>
      </c>
      <c r="M16" s="755"/>
      <c r="N16" s="754" t="s">
        <v>372</v>
      </c>
      <c r="O16" s="755"/>
      <c r="P16" s="754" t="s">
        <v>373</v>
      </c>
      <c r="Q16" s="755"/>
      <c r="R16" s="754" t="s">
        <v>374</v>
      </c>
      <c r="S16" s="755"/>
      <c r="T16" s="754" t="s">
        <v>375</v>
      </c>
      <c r="U16" s="755"/>
      <c r="V16" s="754" t="s">
        <v>376</v>
      </c>
      <c r="W16" s="755"/>
      <c r="X16" s="754" t="s">
        <v>377</v>
      </c>
      <c r="Y16" s="755"/>
      <c r="Z16" s="754" t="s">
        <v>378</v>
      </c>
      <c r="AA16" s="755"/>
      <c r="AB16" s="754" t="s">
        <v>379</v>
      </c>
      <c r="AC16" s="755"/>
      <c r="AD16" s="754" t="s">
        <v>380</v>
      </c>
      <c r="AE16" s="755"/>
      <c r="AF16" s="754" t="s">
        <v>381</v>
      </c>
      <c r="AG16" s="814"/>
      <c r="AH16" s="765"/>
      <c r="AI16" s="766"/>
      <c r="AJ16" s="821"/>
      <c r="AK16" s="198"/>
    </row>
    <row r="17" spans="1:37" ht="39.75" customHeight="1" x14ac:dyDescent="0.25">
      <c r="A17" s="681"/>
      <c r="B17" s="716" t="s">
        <v>382</v>
      </c>
      <c r="C17" s="711">
        <v>1</v>
      </c>
      <c r="D17" s="719" t="s">
        <v>927</v>
      </c>
      <c r="E17" s="667" t="s">
        <v>360</v>
      </c>
      <c r="F17" s="676" t="s">
        <v>1062</v>
      </c>
      <c r="G17" s="677"/>
      <c r="H17" s="672" t="s">
        <v>1063</v>
      </c>
      <c r="I17" s="672" t="s">
        <v>384</v>
      </c>
      <c r="J17" s="652"/>
      <c r="K17" s="645"/>
      <c r="L17" s="645"/>
      <c r="M17" s="645"/>
      <c r="N17" s="652"/>
      <c r="O17" s="645"/>
      <c r="P17" s="645" t="s">
        <v>385</v>
      </c>
      <c r="Q17" s="645"/>
      <c r="R17" s="645"/>
      <c r="S17" s="645"/>
      <c r="T17" s="645"/>
      <c r="U17" s="645"/>
      <c r="V17" s="645"/>
      <c r="W17" s="645"/>
      <c r="X17" s="645"/>
      <c r="Y17" s="645"/>
      <c r="Z17" s="645"/>
      <c r="AA17" s="645"/>
      <c r="AB17" s="645"/>
      <c r="AC17" s="645"/>
      <c r="AD17" s="645"/>
      <c r="AE17" s="645"/>
      <c r="AF17" s="645"/>
      <c r="AG17" s="645"/>
      <c r="AH17" s="205">
        <f t="shared" ref="AH17:AH80" si="0">IFERROR((COUNTIF((J17:AG17),"I")/(COUNTIF((J17:AG17),"P")+COUNTIF((J17:AG17),"I")+COUNTIF((J17:AG17),"NC"))),"")</f>
        <v>0</v>
      </c>
      <c r="AI17" s="206">
        <f t="shared" ref="AI17:AI80" si="1">AH17</f>
        <v>0</v>
      </c>
      <c r="AJ17" s="207"/>
      <c r="AK17" s="198"/>
    </row>
    <row r="18" spans="1:37" ht="39.75" customHeight="1" x14ac:dyDescent="0.25">
      <c r="A18" s="681"/>
      <c r="B18" s="717"/>
      <c r="C18" s="712"/>
      <c r="D18" s="720"/>
      <c r="E18" s="668"/>
      <c r="F18" s="676" t="s">
        <v>1064</v>
      </c>
      <c r="G18" s="677"/>
      <c r="H18" s="673"/>
      <c r="I18" s="673"/>
      <c r="J18" s="652"/>
      <c r="K18" s="645"/>
      <c r="L18" s="645" t="s">
        <v>385</v>
      </c>
      <c r="M18" s="645"/>
      <c r="N18" s="652"/>
      <c r="O18" s="645"/>
      <c r="P18" s="645" t="s">
        <v>385</v>
      </c>
      <c r="Q18" s="645"/>
      <c r="R18" s="645"/>
      <c r="S18" s="645"/>
      <c r="T18" s="645" t="s">
        <v>385</v>
      </c>
      <c r="U18" s="645"/>
      <c r="V18" s="645"/>
      <c r="W18" s="645"/>
      <c r="X18" s="645" t="s">
        <v>385</v>
      </c>
      <c r="Y18" s="645"/>
      <c r="Z18" s="645"/>
      <c r="AA18" s="645"/>
      <c r="AB18" s="645" t="s">
        <v>385</v>
      </c>
      <c r="AC18" s="645"/>
      <c r="AD18" s="645"/>
      <c r="AE18" s="645"/>
      <c r="AF18" s="645" t="s">
        <v>385</v>
      </c>
      <c r="AG18" s="645"/>
      <c r="AH18" s="205">
        <f t="shared" si="0"/>
        <v>0</v>
      </c>
      <c r="AI18" s="206">
        <f t="shared" si="1"/>
        <v>0</v>
      </c>
      <c r="AJ18" s="208"/>
      <c r="AK18" s="198"/>
    </row>
    <row r="19" spans="1:37" ht="39.75" customHeight="1" x14ac:dyDescent="0.25">
      <c r="A19" s="681"/>
      <c r="B19" s="717"/>
      <c r="C19" s="712"/>
      <c r="D19" s="720"/>
      <c r="E19" s="668"/>
      <c r="F19" s="676" t="s">
        <v>1065</v>
      </c>
      <c r="G19" s="677"/>
      <c r="H19" s="673"/>
      <c r="I19" s="673"/>
      <c r="J19" s="652"/>
      <c r="K19" s="645"/>
      <c r="L19" s="645"/>
      <c r="M19" s="645"/>
      <c r="N19" s="652"/>
      <c r="O19" s="645"/>
      <c r="P19" s="645"/>
      <c r="Q19" s="645"/>
      <c r="R19" s="645" t="s">
        <v>385</v>
      </c>
      <c r="S19" s="645"/>
      <c r="T19" s="645"/>
      <c r="U19" s="645"/>
      <c r="V19" s="645"/>
      <c r="W19" s="645"/>
      <c r="X19" s="645"/>
      <c r="Y19" s="645"/>
      <c r="Z19" s="645"/>
      <c r="AA19" s="645"/>
      <c r="AB19" s="645"/>
      <c r="AC19" s="645"/>
      <c r="AD19" s="645"/>
      <c r="AE19" s="645"/>
      <c r="AF19" s="645"/>
      <c r="AG19" s="645"/>
      <c r="AH19" s="205">
        <f t="shared" si="0"/>
        <v>0</v>
      </c>
      <c r="AI19" s="206">
        <f t="shared" si="1"/>
        <v>0</v>
      </c>
      <c r="AJ19" s="208"/>
      <c r="AK19" s="198"/>
    </row>
    <row r="20" spans="1:37" ht="39.75" customHeight="1" x14ac:dyDescent="0.25">
      <c r="A20" s="681"/>
      <c r="B20" s="717"/>
      <c r="C20" s="712"/>
      <c r="D20" s="720"/>
      <c r="E20" s="668"/>
      <c r="F20" s="753" t="s">
        <v>383</v>
      </c>
      <c r="G20" s="753"/>
      <c r="H20" s="673"/>
      <c r="I20" s="673"/>
      <c r="J20" s="645"/>
      <c r="K20" s="645"/>
      <c r="L20" s="652"/>
      <c r="M20" s="645"/>
      <c r="N20" s="652"/>
      <c r="O20" s="645"/>
      <c r="P20" s="645"/>
      <c r="Q20" s="645"/>
      <c r="R20" s="645" t="s">
        <v>385</v>
      </c>
      <c r="S20" s="645"/>
      <c r="T20" s="645"/>
      <c r="U20" s="645"/>
      <c r="V20" s="645"/>
      <c r="W20" s="645"/>
      <c r="X20" s="645"/>
      <c r="Y20" s="645"/>
      <c r="Z20" s="645"/>
      <c r="AA20" s="645"/>
      <c r="AB20" s="645"/>
      <c r="AC20" s="645"/>
      <c r="AD20" s="645"/>
      <c r="AE20" s="645"/>
      <c r="AF20" s="645" t="s">
        <v>385</v>
      </c>
      <c r="AG20" s="645"/>
      <c r="AH20" s="205">
        <f t="shared" si="0"/>
        <v>0</v>
      </c>
      <c r="AI20" s="206">
        <f t="shared" si="1"/>
        <v>0</v>
      </c>
      <c r="AJ20" s="208"/>
      <c r="AK20" s="198"/>
    </row>
    <row r="21" spans="1:37" ht="39.75" customHeight="1" x14ac:dyDescent="0.25">
      <c r="A21" s="681"/>
      <c r="B21" s="717"/>
      <c r="C21" s="712"/>
      <c r="D21" s="720"/>
      <c r="E21" s="668"/>
      <c r="F21" s="676" t="s">
        <v>1066</v>
      </c>
      <c r="G21" s="677"/>
      <c r="H21" s="673"/>
      <c r="I21" s="673"/>
      <c r="J21" s="645" t="s">
        <v>385</v>
      </c>
      <c r="K21" s="645"/>
      <c r="L21" s="652" t="s">
        <v>385</v>
      </c>
      <c r="M21" s="645"/>
      <c r="N21" s="652"/>
      <c r="O21" s="645"/>
      <c r="P21" s="645"/>
      <c r="Q21" s="645"/>
      <c r="R21" s="645"/>
      <c r="S21" s="645"/>
      <c r="T21" s="645"/>
      <c r="U21" s="645"/>
      <c r="V21" s="645"/>
      <c r="W21" s="645"/>
      <c r="X21" s="645"/>
      <c r="Y21" s="645"/>
      <c r="Z21" s="645"/>
      <c r="AA21" s="645"/>
      <c r="AB21" s="645"/>
      <c r="AC21" s="645"/>
      <c r="AD21" s="645"/>
      <c r="AE21" s="645"/>
      <c r="AF21" s="645"/>
      <c r="AG21" s="645"/>
      <c r="AH21" s="205">
        <f t="shared" si="0"/>
        <v>0</v>
      </c>
      <c r="AI21" s="206">
        <f t="shared" si="1"/>
        <v>0</v>
      </c>
      <c r="AJ21" s="208"/>
      <c r="AK21" s="198"/>
    </row>
    <row r="22" spans="1:37" ht="39.75" customHeight="1" x14ac:dyDescent="0.25">
      <c r="A22" s="681"/>
      <c r="B22" s="717"/>
      <c r="C22" s="712"/>
      <c r="D22" s="720"/>
      <c r="E22" s="668"/>
      <c r="F22" s="676" t="s">
        <v>1067</v>
      </c>
      <c r="G22" s="677"/>
      <c r="H22" s="673"/>
      <c r="I22" s="673"/>
      <c r="J22" s="645"/>
      <c r="K22" s="645"/>
      <c r="L22" s="645"/>
      <c r="M22" s="645"/>
      <c r="N22" s="652"/>
      <c r="O22" s="645"/>
      <c r="P22" s="645"/>
      <c r="Q22" s="645"/>
      <c r="R22" s="645"/>
      <c r="S22" s="645"/>
      <c r="T22" s="645"/>
      <c r="U22" s="645"/>
      <c r="V22" s="645" t="s">
        <v>385</v>
      </c>
      <c r="W22" s="645"/>
      <c r="X22" s="652" t="s">
        <v>385</v>
      </c>
      <c r="Y22" s="645"/>
      <c r="Z22" s="652"/>
      <c r="AA22" s="645"/>
      <c r="AB22" s="645"/>
      <c r="AC22" s="645"/>
      <c r="AD22" s="645"/>
      <c r="AE22" s="645"/>
      <c r="AF22" s="645"/>
      <c r="AG22" s="645"/>
      <c r="AH22" s="205">
        <f t="shared" si="0"/>
        <v>0</v>
      </c>
      <c r="AI22" s="206">
        <f t="shared" si="1"/>
        <v>0</v>
      </c>
      <c r="AJ22" s="209"/>
      <c r="AK22" s="198"/>
    </row>
    <row r="23" spans="1:37" ht="39.75" customHeight="1" x14ac:dyDescent="0.25">
      <c r="A23" s="681"/>
      <c r="B23" s="717"/>
      <c r="C23" s="712"/>
      <c r="D23" s="720"/>
      <c r="E23" s="668"/>
      <c r="F23" s="676" t="s">
        <v>928</v>
      </c>
      <c r="G23" s="677"/>
      <c r="H23" s="673"/>
      <c r="I23" s="673"/>
      <c r="J23" s="645"/>
      <c r="K23" s="645"/>
      <c r="L23" s="645"/>
      <c r="M23" s="645"/>
      <c r="N23" s="645"/>
      <c r="O23" s="645"/>
      <c r="P23" s="652"/>
      <c r="Q23" s="645"/>
      <c r="R23" s="652"/>
      <c r="S23" s="645"/>
      <c r="T23" s="652"/>
      <c r="U23" s="645"/>
      <c r="V23" s="652"/>
      <c r="W23" s="645"/>
      <c r="X23" s="652"/>
      <c r="Y23" s="645"/>
      <c r="Z23" s="645" t="s">
        <v>385</v>
      </c>
      <c r="AA23" s="645"/>
      <c r="AB23" s="645" t="s">
        <v>385</v>
      </c>
      <c r="AC23" s="645"/>
      <c r="AD23" s="645"/>
      <c r="AE23" s="645"/>
      <c r="AF23" s="645"/>
      <c r="AG23" s="645"/>
      <c r="AH23" s="205">
        <f t="shared" si="0"/>
        <v>0</v>
      </c>
      <c r="AI23" s="206">
        <f t="shared" si="1"/>
        <v>0</v>
      </c>
      <c r="AJ23" s="209"/>
      <c r="AK23" s="198"/>
    </row>
    <row r="24" spans="1:37" ht="39.75" customHeight="1" x14ac:dyDescent="0.25">
      <c r="A24" s="681"/>
      <c r="B24" s="717"/>
      <c r="C24" s="712"/>
      <c r="D24" s="720"/>
      <c r="E24" s="668"/>
      <c r="F24" s="650" t="s">
        <v>929</v>
      </c>
      <c r="G24" s="651"/>
      <c r="H24" s="673"/>
      <c r="I24" s="673"/>
      <c r="J24" s="645"/>
      <c r="K24" s="645"/>
      <c r="L24" s="645"/>
      <c r="M24" s="645"/>
      <c r="N24" s="645"/>
      <c r="O24" s="645"/>
      <c r="P24" s="645"/>
      <c r="Q24" s="645"/>
      <c r="R24" s="652" t="s">
        <v>385</v>
      </c>
      <c r="S24" s="645"/>
      <c r="T24" s="645"/>
      <c r="U24" s="645"/>
      <c r="V24" s="645"/>
      <c r="W24" s="645"/>
      <c r="X24" s="652"/>
      <c r="Y24" s="645"/>
      <c r="Z24" s="645"/>
      <c r="AA24" s="645"/>
      <c r="AB24" s="645"/>
      <c r="AC24" s="645"/>
      <c r="AD24" s="707"/>
      <c r="AE24" s="707"/>
      <c r="AF24" s="645"/>
      <c r="AG24" s="645"/>
      <c r="AH24" s="205">
        <f t="shared" si="0"/>
        <v>0</v>
      </c>
      <c r="AI24" s="206">
        <f t="shared" si="1"/>
        <v>0</v>
      </c>
      <c r="AJ24" s="210"/>
      <c r="AK24" s="198"/>
    </row>
    <row r="25" spans="1:37" ht="39.75" customHeight="1" x14ac:dyDescent="0.25">
      <c r="A25" s="681"/>
      <c r="B25" s="717"/>
      <c r="C25" s="712"/>
      <c r="D25" s="720"/>
      <c r="E25" s="668"/>
      <c r="F25" s="650" t="s">
        <v>1068</v>
      </c>
      <c r="G25" s="651"/>
      <c r="H25" s="673"/>
      <c r="I25" s="673"/>
      <c r="J25" s="645"/>
      <c r="K25" s="645"/>
      <c r="L25" s="645" t="s">
        <v>385</v>
      </c>
      <c r="M25" s="645"/>
      <c r="N25" s="645"/>
      <c r="O25" s="645"/>
      <c r="P25" s="652"/>
      <c r="Q25" s="645"/>
      <c r="R25" s="645"/>
      <c r="S25" s="645"/>
      <c r="T25" s="645"/>
      <c r="U25" s="645"/>
      <c r="V25" s="645" t="s">
        <v>385</v>
      </c>
      <c r="W25" s="645"/>
      <c r="X25" s="645"/>
      <c r="Y25" s="645"/>
      <c r="Z25" s="652"/>
      <c r="AA25" s="645"/>
      <c r="AB25" s="645"/>
      <c r="AC25" s="645"/>
      <c r="AD25" s="645"/>
      <c r="AE25" s="645"/>
      <c r="AF25" s="645" t="s">
        <v>385</v>
      </c>
      <c r="AG25" s="645"/>
      <c r="AH25" s="205">
        <f t="shared" si="0"/>
        <v>0</v>
      </c>
      <c r="AI25" s="206">
        <f t="shared" si="1"/>
        <v>0</v>
      </c>
      <c r="AJ25" s="210"/>
      <c r="AK25" s="198"/>
    </row>
    <row r="26" spans="1:37" ht="39.75" customHeight="1" x14ac:dyDescent="0.25">
      <c r="A26" s="681"/>
      <c r="B26" s="717"/>
      <c r="C26" s="712"/>
      <c r="D26" s="720"/>
      <c r="E26" s="668"/>
      <c r="F26" s="676" t="s">
        <v>386</v>
      </c>
      <c r="G26" s="677"/>
      <c r="H26" s="673"/>
      <c r="I26" s="673"/>
      <c r="J26" s="645" t="s">
        <v>385</v>
      </c>
      <c r="K26" s="645"/>
      <c r="L26" s="652"/>
      <c r="M26" s="645"/>
      <c r="N26" s="645"/>
      <c r="O26" s="645"/>
      <c r="P26" s="652"/>
      <c r="Q26" s="645"/>
      <c r="R26" s="645"/>
      <c r="S26" s="645"/>
      <c r="T26" s="652"/>
      <c r="U26" s="645"/>
      <c r="V26" s="645"/>
      <c r="W26" s="645"/>
      <c r="X26" s="645"/>
      <c r="Y26" s="645"/>
      <c r="Z26" s="645"/>
      <c r="AA26" s="645"/>
      <c r="AB26" s="645"/>
      <c r="AC26" s="645"/>
      <c r="AD26" s="645"/>
      <c r="AE26" s="645"/>
      <c r="AF26" s="645"/>
      <c r="AG26" s="645"/>
      <c r="AH26" s="205">
        <f t="shared" si="0"/>
        <v>0</v>
      </c>
      <c r="AI26" s="206">
        <f t="shared" si="1"/>
        <v>0</v>
      </c>
      <c r="AJ26" s="210"/>
      <c r="AK26" s="198"/>
    </row>
    <row r="27" spans="1:37" ht="39.75" customHeight="1" thickBot="1" x14ac:dyDescent="0.3">
      <c r="A27" s="681"/>
      <c r="B27" s="718"/>
      <c r="C27" s="713"/>
      <c r="D27" s="721"/>
      <c r="E27" s="669"/>
      <c r="F27" s="738" t="s">
        <v>387</v>
      </c>
      <c r="G27" s="739"/>
      <c r="H27" s="674"/>
      <c r="I27" s="674"/>
      <c r="J27" s="643" t="s">
        <v>385</v>
      </c>
      <c r="K27" s="644"/>
      <c r="L27" s="643" t="s">
        <v>385</v>
      </c>
      <c r="M27" s="644"/>
      <c r="N27" s="643" t="s">
        <v>385</v>
      </c>
      <c r="O27" s="644"/>
      <c r="P27" s="643" t="s">
        <v>385</v>
      </c>
      <c r="Q27" s="644"/>
      <c r="R27" s="643" t="s">
        <v>385</v>
      </c>
      <c r="S27" s="644"/>
      <c r="T27" s="643" t="s">
        <v>385</v>
      </c>
      <c r="U27" s="644"/>
      <c r="V27" s="643" t="s">
        <v>385</v>
      </c>
      <c r="W27" s="644"/>
      <c r="X27" s="643" t="s">
        <v>385</v>
      </c>
      <c r="Y27" s="644"/>
      <c r="Z27" s="643" t="s">
        <v>385</v>
      </c>
      <c r="AA27" s="644"/>
      <c r="AB27" s="643" t="s">
        <v>385</v>
      </c>
      <c r="AC27" s="644"/>
      <c r="AD27" s="643" t="s">
        <v>385</v>
      </c>
      <c r="AE27" s="644"/>
      <c r="AF27" s="643" t="s">
        <v>385</v>
      </c>
      <c r="AG27" s="644"/>
      <c r="AH27" s="211">
        <f t="shared" si="0"/>
        <v>0</v>
      </c>
      <c r="AI27" s="212">
        <f t="shared" si="1"/>
        <v>0</v>
      </c>
      <c r="AJ27" s="213"/>
      <c r="AK27" s="198"/>
    </row>
    <row r="28" spans="1:37" ht="43.5" customHeight="1" x14ac:dyDescent="0.25">
      <c r="A28" s="681"/>
      <c r="B28" s="716" t="s">
        <v>388</v>
      </c>
      <c r="C28" s="711">
        <v>1</v>
      </c>
      <c r="D28" s="745" t="s">
        <v>389</v>
      </c>
      <c r="E28" s="667" t="s">
        <v>360</v>
      </c>
      <c r="F28" s="676" t="s">
        <v>1069</v>
      </c>
      <c r="G28" s="677"/>
      <c r="H28" s="214" t="s">
        <v>1070</v>
      </c>
      <c r="I28" s="750" t="s">
        <v>384</v>
      </c>
      <c r="J28" s="654"/>
      <c r="K28" s="653"/>
      <c r="L28" s="653"/>
      <c r="M28" s="653"/>
      <c r="N28" s="653" t="s">
        <v>385</v>
      </c>
      <c r="O28" s="653"/>
      <c r="P28" s="653"/>
      <c r="Q28" s="653"/>
      <c r="R28" s="653"/>
      <c r="S28" s="653"/>
      <c r="T28" s="654"/>
      <c r="U28" s="653"/>
      <c r="V28" s="654" t="s">
        <v>385</v>
      </c>
      <c r="W28" s="653"/>
      <c r="X28" s="653"/>
      <c r="Y28" s="653"/>
      <c r="Z28" s="653"/>
      <c r="AA28" s="653"/>
      <c r="AB28" s="653"/>
      <c r="AC28" s="653"/>
      <c r="AD28" s="653" t="s">
        <v>385</v>
      </c>
      <c r="AE28" s="653"/>
      <c r="AF28" s="653"/>
      <c r="AG28" s="653"/>
      <c r="AH28" s="215">
        <f t="shared" si="0"/>
        <v>0</v>
      </c>
      <c r="AI28" s="216">
        <f t="shared" si="1"/>
        <v>0</v>
      </c>
      <c r="AJ28" s="217"/>
      <c r="AK28" s="198"/>
    </row>
    <row r="29" spans="1:37" ht="43.5" customHeight="1" x14ac:dyDescent="0.25">
      <c r="A29" s="681"/>
      <c r="B29" s="717"/>
      <c r="C29" s="712"/>
      <c r="D29" s="746"/>
      <c r="E29" s="668"/>
      <c r="F29" s="676" t="s">
        <v>1071</v>
      </c>
      <c r="G29" s="677"/>
      <c r="H29" s="742" t="s">
        <v>390</v>
      </c>
      <c r="I29" s="751"/>
      <c r="J29" s="652"/>
      <c r="K29" s="645"/>
      <c r="L29" s="652"/>
      <c r="M29" s="645"/>
      <c r="N29" s="652"/>
      <c r="O29" s="645"/>
      <c r="P29" s="652" t="s">
        <v>385</v>
      </c>
      <c r="Q29" s="645"/>
      <c r="R29" s="652"/>
      <c r="S29" s="645"/>
      <c r="T29" s="652"/>
      <c r="U29" s="645"/>
      <c r="V29" s="652"/>
      <c r="W29" s="645"/>
      <c r="X29" s="652"/>
      <c r="Y29" s="645"/>
      <c r="Z29" s="652"/>
      <c r="AA29" s="645"/>
      <c r="AB29" s="652"/>
      <c r="AC29" s="645"/>
      <c r="AD29" s="652"/>
      <c r="AE29" s="645"/>
      <c r="AF29" s="652"/>
      <c r="AG29" s="645"/>
      <c r="AH29" s="205">
        <f t="shared" si="0"/>
        <v>0</v>
      </c>
      <c r="AI29" s="206">
        <f t="shared" si="1"/>
        <v>0</v>
      </c>
      <c r="AJ29" s="210"/>
      <c r="AK29" s="198"/>
    </row>
    <row r="30" spans="1:37" ht="43.5" customHeight="1" x14ac:dyDescent="0.25">
      <c r="A30" s="681"/>
      <c r="B30" s="717"/>
      <c r="C30" s="712"/>
      <c r="D30" s="746"/>
      <c r="E30" s="668"/>
      <c r="F30" s="676" t="s">
        <v>391</v>
      </c>
      <c r="G30" s="677"/>
      <c r="H30" s="742"/>
      <c r="I30" s="751"/>
      <c r="J30" s="749"/>
      <c r="K30" s="749"/>
      <c r="L30" s="749"/>
      <c r="M30" s="749"/>
      <c r="N30" s="749"/>
      <c r="O30" s="749"/>
      <c r="P30" s="748"/>
      <c r="Q30" s="749"/>
      <c r="R30" s="749" t="s">
        <v>385</v>
      </c>
      <c r="S30" s="749"/>
      <c r="T30" s="749"/>
      <c r="U30" s="749"/>
      <c r="V30" s="748"/>
      <c r="W30" s="749"/>
      <c r="X30" s="749"/>
      <c r="Y30" s="749"/>
      <c r="Z30" s="749"/>
      <c r="AA30" s="749"/>
      <c r="AB30" s="749"/>
      <c r="AC30" s="749"/>
      <c r="AD30" s="749"/>
      <c r="AE30" s="749"/>
      <c r="AF30" s="749" t="s">
        <v>385</v>
      </c>
      <c r="AG30" s="749"/>
      <c r="AH30" s="218">
        <f t="shared" si="0"/>
        <v>0</v>
      </c>
      <c r="AI30" s="219">
        <f t="shared" si="1"/>
        <v>0</v>
      </c>
      <c r="AJ30" s="210"/>
      <c r="AK30" s="198"/>
    </row>
    <row r="31" spans="1:37" ht="43.5" customHeight="1" x14ac:dyDescent="0.25">
      <c r="A31" s="681"/>
      <c r="B31" s="717"/>
      <c r="C31" s="712"/>
      <c r="D31" s="746"/>
      <c r="E31" s="668"/>
      <c r="F31" s="650" t="s">
        <v>392</v>
      </c>
      <c r="G31" s="651"/>
      <c r="H31" s="742"/>
      <c r="I31" s="751"/>
      <c r="J31" s="645"/>
      <c r="K31" s="645"/>
      <c r="L31" s="645"/>
      <c r="M31" s="645"/>
      <c r="N31" s="645"/>
      <c r="O31" s="645"/>
      <c r="P31" s="645"/>
      <c r="Q31" s="645"/>
      <c r="R31" s="645"/>
      <c r="S31" s="645"/>
      <c r="T31" s="645"/>
      <c r="U31" s="645"/>
      <c r="V31" s="652" t="s">
        <v>385</v>
      </c>
      <c r="W31" s="645"/>
      <c r="X31" s="645"/>
      <c r="Y31" s="645"/>
      <c r="Z31" s="645"/>
      <c r="AA31" s="645"/>
      <c r="AB31" s="652"/>
      <c r="AC31" s="645"/>
      <c r="AD31" s="645"/>
      <c r="AE31" s="645"/>
      <c r="AF31" s="645"/>
      <c r="AG31" s="645"/>
      <c r="AH31" s="205">
        <f t="shared" si="0"/>
        <v>0</v>
      </c>
      <c r="AI31" s="206">
        <f t="shared" si="1"/>
        <v>0</v>
      </c>
      <c r="AJ31" s="220"/>
      <c r="AK31" s="198"/>
    </row>
    <row r="32" spans="1:37" ht="43.5" customHeight="1" x14ac:dyDescent="0.25">
      <c r="A32" s="681"/>
      <c r="B32" s="717"/>
      <c r="C32" s="712"/>
      <c r="D32" s="746"/>
      <c r="E32" s="668"/>
      <c r="F32" s="676" t="s">
        <v>930</v>
      </c>
      <c r="G32" s="677"/>
      <c r="H32" s="675" t="s">
        <v>1070</v>
      </c>
      <c r="I32" s="751"/>
      <c r="J32" s="652"/>
      <c r="K32" s="645"/>
      <c r="L32" s="652" t="s">
        <v>385</v>
      </c>
      <c r="M32" s="645"/>
      <c r="N32" s="652"/>
      <c r="O32" s="645"/>
      <c r="P32" s="652"/>
      <c r="Q32" s="645"/>
      <c r="R32" s="652" t="s">
        <v>385</v>
      </c>
      <c r="S32" s="645"/>
      <c r="T32" s="652"/>
      <c r="U32" s="645"/>
      <c r="V32" s="652"/>
      <c r="W32" s="645"/>
      <c r="X32" s="652" t="s">
        <v>385</v>
      </c>
      <c r="Y32" s="645"/>
      <c r="Z32" s="652"/>
      <c r="AA32" s="645"/>
      <c r="AB32" s="652"/>
      <c r="AC32" s="645"/>
      <c r="AD32" s="652" t="s">
        <v>385</v>
      </c>
      <c r="AE32" s="645"/>
      <c r="AF32" s="652"/>
      <c r="AG32" s="645"/>
      <c r="AH32" s="205">
        <f t="shared" si="0"/>
        <v>0</v>
      </c>
      <c r="AI32" s="206">
        <f t="shared" si="1"/>
        <v>0</v>
      </c>
      <c r="AJ32" s="210"/>
      <c r="AK32" s="198"/>
    </row>
    <row r="33" spans="1:37" ht="43.5" customHeight="1" thickBot="1" x14ac:dyDescent="0.3">
      <c r="A33" s="681"/>
      <c r="B33" s="718"/>
      <c r="C33" s="713"/>
      <c r="D33" s="747"/>
      <c r="E33" s="669"/>
      <c r="F33" s="738" t="s">
        <v>393</v>
      </c>
      <c r="G33" s="739"/>
      <c r="H33" s="674"/>
      <c r="I33" s="752"/>
      <c r="J33" s="643" t="s">
        <v>385</v>
      </c>
      <c r="K33" s="644"/>
      <c r="L33" s="643" t="s">
        <v>385</v>
      </c>
      <c r="M33" s="644"/>
      <c r="N33" s="643" t="s">
        <v>385</v>
      </c>
      <c r="O33" s="644"/>
      <c r="P33" s="643" t="s">
        <v>385</v>
      </c>
      <c r="Q33" s="644"/>
      <c r="R33" s="643" t="s">
        <v>385</v>
      </c>
      <c r="S33" s="644"/>
      <c r="T33" s="643" t="s">
        <v>385</v>
      </c>
      <c r="U33" s="644"/>
      <c r="V33" s="643" t="s">
        <v>385</v>
      </c>
      <c r="W33" s="644"/>
      <c r="X33" s="643" t="s">
        <v>385</v>
      </c>
      <c r="Y33" s="644"/>
      <c r="Z33" s="643" t="s">
        <v>385</v>
      </c>
      <c r="AA33" s="644"/>
      <c r="AB33" s="643" t="s">
        <v>385</v>
      </c>
      <c r="AC33" s="644"/>
      <c r="AD33" s="643" t="s">
        <v>385</v>
      </c>
      <c r="AE33" s="644"/>
      <c r="AF33" s="643" t="s">
        <v>385</v>
      </c>
      <c r="AG33" s="644"/>
      <c r="AH33" s="211">
        <f t="shared" si="0"/>
        <v>0</v>
      </c>
      <c r="AI33" s="212">
        <f t="shared" si="1"/>
        <v>0</v>
      </c>
      <c r="AJ33" s="213"/>
      <c r="AK33" s="198"/>
    </row>
    <row r="34" spans="1:37" ht="43.5" customHeight="1" x14ac:dyDescent="0.25">
      <c r="A34" s="681"/>
      <c r="B34" s="716" t="s">
        <v>394</v>
      </c>
      <c r="C34" s="711">
        <v>1</v>
      </c>
      <c r="D34" s="663" t="s">
        <v>395</v>
      </c>
      <c r="E34" s="667" t="s">
        <v>360</v>
      </c>
      <c r="F34" s="736" t="s">
        <v>1072</v>
      </c>
      <c r="G34" s="737"/>
      <c r="H34" s="672" t="s">
        <v>390</v>
      </c>
      <c r="I34" s="672" t="s">
        <v>384</v>
      </c>
      <c r="J34" s="653"/>
      <c r="K34" s="653"/>
      <c r="L34" s="653" t="s">
        <v>385</v>
      </c>
      <c r="M34" s="653"/>
      <c r="N34" s="653"/>
      <c r="O34" s="653"/>
      <c r="P34" s="653"/>
      <c r="Q34" s="653"/>
      <c r="R34" s="653"/>
      <c r="S34" s="653"/>
      <c r="T34" s="654"/>
      <c r="U34" s="653"/>
      <c r="V34" s="653"/>
      <c r="W34" s="653"/>
      <c r="X34" s="653"/>
      <c r="Y34" s="653"/>
      <c r="Z34" s="653"/>
      <c r="AA34" s="653"/>
      <c r="AB34" s="653"/>
      <c r="AC34" s="653"/>
      <c r="AD34" s="653"/>
      <c r="AE34" s="653"/>
      <c r="AF34" s="653"/>
      <c r="AG34" s="653"/>
      <c r="AH34" s="215">
        <f t="shared" si="0"/>
        <v>0</v>
      </c>
      <c r="AI34" s="216">
        <f t="shared" si="1"/>
        <v>0</v>
      </c>
      <c r="AJ34" s="217"/>
      <c r="AK34" s="198"/>
    </row>
    <row r="35" spans="1:37" ht="43.5" customHeight="1" x14ac:dyDescent="0.25">
      <c r="A35" s="681"/>
      <c r="B35" s="717"/>
      <c r="C35" s="712"/>
      <c r="D35" s="664"/>
      <c r="E35" s="668"/>
      <c r="F35" s="676" t="s">
        <v>1073</v>
      </c>
      <c r="G35" s="677"/>
      <c r="H35" s="688"/>
      <c r="I35" s="673"/>
      <c r="J35" s="645"/>
      <c r="K35" s="645"/>
      <c r="L35" s="645"/>
      <c r="M35" s="645"/>
      <c r="N35" s="645"/>
      <c r="O35" s="645"/>
      <c r="P35" s="652"/>
      <c r="Q35" s="645"/>
      <c r="R35" s="645"/>
      <c r="S35" s="645"/>
      <c r="T35" s="645"/>
      <c r="U35" s="645"/>
      <c r="V35" s="645"/>
      <c r="W35" s="645"/>
      <c r="X35" s="645"/>
      <c r="Y35" s="645"/>
      <c r="Z35" s="652" t="s">
        <v>385</v>
      </c>
      <c r="AA35" s="645"/>
      <c r="AB35" s="645"/>
      <c r="AC35" s="645"/>
      <c r="AD35" s="645"/>
      <c r="AE35" s="645"/>
      <c r="AF35" s="645"/>
      <c r="AG35" s="645"/>
      <c r="AH35" s="205">
        <f t="shared" si="0"/>
        <v>0</v>
      </c>
      <c r="AI35" s="206">
        <f t="shared" si="1"/>
        <v>0</v>
      </c>
      <c r="AJ35" s="220"/>
      <c r="AK35" s="198"/>
    </row>
    <row r="36" spans="1:37" ht="43.5" customHeight="1" thickBot="1" x14ac:dyDescent="0.3">
      <c r="A36" s="681"/>
      <c r="B36" s="718"/>
      <c r="C36" s="713"/>
      <c r="D36" s="666"/>
      <c r="E36" s="669"/>
      <c r="F36" s="726" t="s">
        <v>396</v>
      </c>
      <c r="G36" s="727"/>
      <c r="H36" s="221" t="s">
        <v>1070</v>
      </c>
      <c r="I36" s="674"/>
      <c r="J36" s="644"/>
      <c r="K36" s="644"/>
      <c r="L36" s="644"/>
      <c r="M36" s="644"/>
      <c r="N36" s="644"/>
      <c r="O36" s="644"/>
      <c r="P36" s="644"/>
      <c r="Q36" s="644"/>
      <c r="R36" s="643" t="s">
        <v>385</v>
      </c>
      <c r="S36" s="644"/>
      <c r="T36" s="644"/>
      <c r="U36" s="644"/>
      <c r="V36" s="643"/>
      <c r="W36" s="644"/>
      <c r="X36" s="644"/>
      <c r="Y36" s="644"/>
      <c r="Z36" s="644"/>
      <c r="AA36" s="644"/>
      <c r="AB36" s="643"/>
      <c r="AC36" s="644"/>
      <c r="AD36" s="644" t="s">
        <v>385</v>
      </c>
      <c r="AE36" s="644"/>
      <c r="AF36" s="643"/>
      <c r="AG36" s="644"/>
      <c r="AH36" s="211">
        <f t="shared" si="0"/>
        <v>0</v>
      </c>
      <c r="AI36" s="212">
        <f t="shared" si="1"/>
        <v>0</v>
      </c>
      <c r="AJ36" s="213"/>
      <c r="AK36" s="198"/>
    </row>
    <row r="37" spans="1:37" ht="43.5" customHeight="1" x14ac:dyDescent="0.25">
      <c r="A37" s="681"/>
      <c r="B37" s="716" t="s">
        <v>398</v>
      </c>
      <c r="C37" s="711">
        <v>1</v>
      </c>
      <c r="D37" s="663" t="s">
        <v>399</v>
      </c>
      <c r="E37" s="667" t="s">
        <v>360</v>
      </c>
      <c r="F37" s="670" t="s">
        <v>1074</v>
      </c>
      <c r="G37" s="671"/>
      <c r="H37" s="222" t="s">
        <v>390</v>
      </c>
      <c r="I37" s="672" t="s">
        <v>384</v>
      </c>
      <c r="J37" s="653" t="s">
        <v>385</v>
      </c>
      <c r="K37" s="653"/>
      <c r="L37" s="653"/>
      <c r="M37" s="653"/>
      <c r="N37" s="653"/>
      <c r="O37" s="653"/>
      <c r="P37" s="654"/>
      <c r="Q37" s="653"/>
      <c r="R37" s="653"/>
      <c r="S37" s="653"/>
      <c r="T37" s="653"/>
      <c r="U37" s="653"/>
      <c r="V37" s="654"/>
      <c r="W37" s="653"/>
      <c r="X37" s="653"/>
      <c r="Y37" s="653"/>
      <c r="Z37" s="653"/>
      <c r="AA37" s="653"/>
      <c r="AB37" s="653"/>
      <c r="AC37" s="653"/>
      <c r="AD37" s="653"/>
      <c r="AE37" s="653"/>
      <c r="AF37" s="653"/>
      <c r="AG37" s="653"/>
      <c r="AH37" s="215">
        <f t="shared" si="0"/>
        <v>0</v>
      </c>
      <c r="AI37" s="216">
        <f t="shared" si="1"/>
        <v>0</v>
      </c>
      <c r="AJ37" s="217"/>
      <c r="AK37" s="198"/>
    </row>
    <row r="38" spans="1:37" ht="43.5" customHeight="1" x14ac:dyDescent="0.25">
      <c r="A38" s="681"/>
      <c r="B38" s="717"/>
      <c r="C38" s="712"/>
      <c r="D38" s="664"/>
      <c r="E38" s="668"/>
      <c r="F38" s="676" t="s">
        <v>400</v>
      </c>
      <c r="G38" s="677"/>
      <c r="H38" s="675" t="s">
        <v>1070</v>
      </c>
      <c r="I38" s="673"/>
      <c r="J38" s="645"/>
      <c r="K38" s="645"/>
      <c r="L38" s="645"/>
      <c r="M38" s="645"/>
      <c r="N38" s="652"/>
      <c r="O38" s="645"/>
      <c r="P38" s="645" t="s">
        <v>385</v>
      </c>
      <c r="Q38" s="645"/>
      <c r="R38" s="652"/>
      <c r="S38" s="645"/>
      <c r="T38" s="652"/>
      <c r="U38" s="645"/>
      <c r="V38" s="645"/>
      <c r="W38" s="645"/>
      <c r="X38" s="645"/>
      <c r="Y38" s="645"/>
      <c r="Z38" s="652"/>
      <c r="AA38" s="645"/>
      <c r="AB38" s="645" t="s">
        <v>385</v>
      </c>
      <c r="AC38" s="645"/>
      <c r="AD38" s="652"/>
      <c r="AE38" s="645"/>
      <c r="AF38" s="645"/>
      <c r="AG38" s="645"/>
      <c r="AH38" s="205">
        <f t="shared" si="0"/>
        <v>0</v>
      </c>
      <c r="AI38" s="206">
        <f t="shared" si="1"/>
        <v>0</v>
      </c>
      <c r="AJ38" s="220"/>
      <c r="AK38" s="198"/>
    </row>
    <row r="39" spans="1:37" ht="43.5" customHeight="1" x14ac:dyDescent="0.25">
      <c r="A39" s="681"/>
      <c r="B39" s="717"/>
      <c r="C39" s="712"/>
      <c r="D39" s="665"/>
      <c r="E39" s="668"/>
      <c r="F39" s="676" t="s">
        <v>1075</v>
      </c>
      <c r="G39" s="677"/>
      <c r="H39" s="688"/>
      <c r="I39" s="673"/>
      <c r="J39" s="652" t="s">
        <v>385</v>
      </c>
      <c r="K39" s="645"/>
      <c r="L39" s="652" t="s">
        <v>385</v>
      </c>
      <c r="M39" s="645"/>
      <c r="N39" s="652" t="s">
        <v>385</v>
      </c>
      <c r="O39" s="645"/>
      <c r="P39" s="652" t="s">
        <v>385</v>
      </c>
      <c r="Q39" s="645"/>
      <c r="R39" s="652" t="s">
        <v>385</v>
      </c>
      <c r="S39" s="645"/>
      <c r="T39" s="652" t="s">
        <v>385</v>
      </c>
      <c r="U39" s="645"/>
      <c r="V39" s="652" t="s">
        <v>385</v>
      </c>
      <c r="W39" s="645"/>
      <c r="X39" s="652" t="s">
        <v>385</v>
      </c>
      <c r="Y39" s="645"/>
      <c r="Z39" s="652" t="s">
        <v>385</v>
      </c>
      <c r="AA39" s="645"/>
      <c r="AB39" s="652" t="s">
        <v>385</v>
      </c>
      <c r="AC39" s="645"/>
      <c r="AD39" s="652" t="s">
        <v>385</v>
      </c>
      <c r="AE39" s="645"/>
      <c r="AF39" s="652" t="s">
        <v>385</v>
      </c>
      <c r="AG39" s="645"/>
      <c r="AH39" s="218"/>
      <c r="AI39" s="219"/>
      <c r="AJ39" s="210"/>
      <c r="AK39" s="198"/>
    </row>
    <row r="40" spans="1:37" ht="43.5" customHeight="1" thickBot="1" x14ac:dyDescent="0.3">
      <c r="A40" s="681"/>
      <c r="B40" s="718"/>
      <c r="C40" s="713"/>
      <c r="D40" s="666"/>
      <c r="E40" s="669"/>
      <c r="F40" s="726" t="s">
        <v>401</v>
      </c>
      <c r="G40" s="727"/>
      <c r="H40" s="223" t="s">
        <v>489</v>
      </c>
      <c r="I40" s="674"/>
      <c r="J40" s="743" t="s">
        <v>385</v>
      </c>
      <c r="K40" s="744"/>
      <c r="L40" s="743" t="s">
        <v>385</v>
      </c>
      <c r="M40" s="744"/>
      <c r="N40" s="743" t="s">
        <v>385</v>
      </c>
      <c r="O40" s="744"/>
      <c r="P40" s="743" t="s">
        <v>385</v>
      </c>
      <c r="Q40" s="744"/>
      <c r="R40" s="743" t="s">
        <v>385</v>
      </c>
      <c r="S40" s="744"/>
      <c r="T40" s="743" t="s">
        <v>385</v>
      </c>
      <c r="U40" s="744"/>
      <c r="V40" s="743" t="s">
        <v>385</v>
      </c>
      <c r="W40" s="744"/>
      <c r="X40" s="743" t="s">
        <v>385</v>
      </c>
      <c r="Y40" s="744"/>
      <c r="Z40" s="743" t="s">
        <v>385</v>
      </c>
      <c r="AA40" s="744"/>
      <c r="AB40" s="743" t="s">
        <v>385</v>
      </c>
      <c r="AC40" s="744"/>
      <c r="AD40" s="743" t="s">
        <v>385</v>
      </c>
      <c r="AE40" s="744"/>
      <c r="AF40" s="743" t="s">
        <v>385</v>
      </c>
      <c r="AG40" s="744"/>
      <c r="AH40" s="211">
        <f t="shared" si="0"/>
        <v>0</v>
      </c>
      <c r="AI40" s="212">
        <f t="shared" si="1"/>
        <v>0</v>
      </c>
      <c r="AJ40" s="213"/>
      <c r="AK40" s="198"/>
    </row>
    <row r="41" spans="1:37" ht="43.5" customHeight="1" x14ac:dyDescent="0.25">
      <c r="A41" s="681"/>
      <c r="B41" s="708" t="s">
        <v>402</v>
      </c>
      <c r="C41" s="711">
        <v>1</v>
      </c>
      <c r="D41" s="663" t="s">
        <v>403</v>
      </c>
      <c r="E41" s="667" t="s">
        <v>360</v>
      </c>
      <c r="F41" s="670" t="s">
        <v>1076</v>
      </c>
      <c r="G41" s="671"/>
      <c r="H41" s="672" t="s">
        <v>931</v>
      </c>
      <c r="I41" s="672" t="s">
        <v>384</v>
      </c>
      <c r="J41" s="653"/>
      <c r="K41" s="653"/>
      <c r="L41" s="653"/>
      <c r="M41" s="653"/>
      <c r="N41" s="653"/>
      <c r="O41" s="653"/>
      <c r="P41" s="654"/>
      <c r="Q41" s="653"/>
      <c r="R41" s="654"/>
      <c r="S41" s="653"/>
      <c r="T41" s="654" t="s">
        <v>385</v>
      </c>
      <c r="U41" s="653"/>
      <c r="V41" s="654" t="s">
        <v>385</v>
      </c>
      <c r="W41" s="653"/>
      <c r="X41" s="654" t="s">
        <v>385</v>
      </c>
      <c r="Y41" s="653"/>
      <c r="Z41" s="653"/>
      <c r="AA41" s="653"/>
      <c r="AB41" s="653"/>
      <c r="AC41" s="653"/>
      <c r="AD41" s="653"/>
      <c r="AE41" s="653"/>
      <c r="AF41" s="653"/>
      <c r="AG41" s="653"/>
      <c r="AH41" s="215">
        <f t="shared" si="0"/>
        <v>0</v>
      </c>
      <c r="AI41" s="216">
        <f t="shared" si="1"/>
        <v>0</v>
      </c>
      <c r="AJ41" s="217"/>
      <c r="AK41" s="198"/>
    </row>
    <row r="42" spans="1:37" ht="43.5" customHeight="1" x14ac:dyDescent="0.25">
      <c r="A42" s="681"/>
      <c r="B42" s="709"/>
      <c r="C42" s="712"/>
      <c r="D42" s="735"/>
      <c r="E42" s="668"/>
      <c r="F42" s="650" t="s">
        <v>932</v>
      </c>
      <c r="G42" s="651"/>
      <c r="H42" s="673"/>
      <c r="I42" s="673"/>
      <c r="J42" s="645"/>
      <c r="K42" s="645"/>
      <c r="L42" s="645"/>
      <c r="M42" s="645"/>
      <c r="N42" s="645"/>
      <c r="O42" s="645"/>
      <c r="P42" s="645"/>
      <c r="Q42" s="645"/>
      <c r="R42" s="645"/>
      <c r="S42" s="645"/>
      <c r="T42" s="652"/>
      <c r="U42" s="645"/>
      <c r="V42" s="652" t="s">
        <v>385</v>
      </c>
      <c r="W42" s="645"/>
      <c r="X42" s="645"/>
      <c r="Y42" s="645"/>
      <c r="Z42" s="645"/>
      <c r="AA42" s="645"/>
      <c r="AB42" s="645"/>
      <c r="AC42" s="645"/>
      <c r="AD42" s="645"/>
      <c r="AE42" s="645"/>
      <c r="AF42" s="645"/>
      <c r="AG42" s="645"/>
      <c r="AH42" s="205">
        <f t="shared" si="0"/>
        <v>0</v>
      </c>
      <c r="AI42" s="206">
        <f t="shared" si="1"/>
        <v>0</v>
      </c>
      <c r="AJ42" s="220"/>
      <c r="AK42" s="198"/>
    </row>
    <row r="43" spans="1:37" ht="52.5" customHeight="1" x14ac:dyDescent="0.25">
      <c r="A43" s="681"/>
      <c r="B43" s="709"/>
      <c r="C43" s="712"/>
      <c r="D43" s="664"/>
      <c r="E43" s="668"/>
      <c r="F43" s="650" t="s">
        <v>1077</v>
      </c>
      <c r="G43" s="651"/>
      <c r="H43" s="688"/>
      <c r="I43" s="673"/>
      <c r="J43" s="652" t="s">
        <v>385</v>
      </c>
      <c r="K43" s="645"/>
      <c r="L43" s="645"/>
      <c r="M43" s="645"/>
      <c r="N43" s="645"/>
      <c r="O43" s="645"/>
      <c r="P43" s="645"/>
      <c r="Q43" s="645"/>
      <c r="R43" s="645"/>
      <c r="S43" s="645"/>
      <c r="T43" s="652"/>
      <c r="U43" s="645"/>
      <c r="V43" s="645"/>
      <c r="W43" s="645"/>
      <c r="X43" s="652"/>
      <c r="Y43" s="645"/>
      <c r="Z43" s="645"/>
      <c r="AA43" s="645"/>
      <c r="AB43" s="645"/>
      <c r="AC43" s="645"/>
      <c r="AD43" s="645"/>
      <c r="AE43" s="645"/>
      <c r="AF43" s="645"/>
      <c r="AG43" s="645"/>
      <c r="AH43" s="205">
        <f t="shared" si="0"/>
        <v>0</v>
      </c>
      <c r="AI43" s="206">
        <f t="shared" si="1"/>
        <v>0</v>
      </c>
      <c r="AJ43" s="220"/>
      <c r="AK43" s="198"/>
    </row>
    <row r="44" spans="1:37" ht="43.5" customHeight="1" x14ac:dyDescent="0.25">
      <c r="A44" s="681"/>
      <c r="B44" s="709"/>
      <c r="C44" s="712"/>
      <c r="D44" s="664"/>
      <c r="E44" s="668"/>
      <c r="F44" s="650" t="s">
        <v>404</v>
      </c>
      <c r="G44" s="651"/>
      <c r="H44" s="224" t="s">
        <v>1078</v>
      </c>
      <c r="I44" s="673"/>
      <c r="J44" s="652" t="s">
        <v>385</v>
      </c>
      <c r="K44" s="645"/>
      <c r="L44" s="652" t="s">
        <v>385</v>
      </c>
      <c r="M44" s="645"/>
      <c r="N44" s="652" t="s">
        <v>385</v>
      </c>
      <c r="O44" s="645"/>
      <c r="P44" s="652" t="s">
        <v>385</v>
      </c>
      <c r="Q44" s="645"/>
      <c r="R44" s="652" t="s">
        <v>385</v>
      </c>
      <c r="S44" s="645"/>
      <c r="T44" s="652" t="s">
        <v>385</v>
      </c>
      <c r="U44" s="645"/>
      <c r="V44" s="652" t="s">
        <v>385</v>
      </c>
      <c r="W44" s="645"/>
      <c r="X44" s="652" t="s">
        <v>385</v>
      </c>
      <c r="Y44" s="645"/>
      <c r="Z44" s="652" t="s">
        <v>385</v>
      </c>
      <c r="AA44" s="645"/>
      <c r="AB44" s="652" t="s">
        <v>385</v>
      </c>
      <c r="AC44" s="645"/>
      <c r="AD44" s="652" t="s">
        <v>385</v>
      </c>
      <c r="AE44" s="645"/>
      <c r="AF44" s="652" t="s">
        <v>385</v>
      </c>
      <c r="AG44" s="645"/>
      <c r="AH44" s="205">
        <f>IFERROR((COUNTIF((J44:AG44),"I")/(COUNTIF((J44:AG44),"P")+COUNTIF((J44:AG44),"I")+COUNTIF((J44:AG44),"NC"))),"")</f>
        <v>0</v>
      </c>
      <c r="AI44" s="206">
        <f t="shared" si="1"/>
        <v>0</v>
      </c>
      <c r="AJ44" s="220"/>
      <c r="AK44" s="198"/>
    </row>
    <row r="45" spans="1:37" ht="43.5" customHeight="1" x14ac:dyDescent="0.25">
      <c r="A45" s="681"/>
      <c r="B45" s="709"/>
      <c r="C45" s="712"/>
      <c r="D45" s="664"/>
      <c r="E45" s="668"/>
      <c r="F45" s="650" t="s">
        <v>405</v>
      </c>
      <c r="G45" s="651"/>
      <c r="H45" s="225" t="s">
        <v>1070</v>
      </c>
      <c r="I45" s="673"/>
      <c r="J45" s="652" t="s">
        <v>385</v>
      </c>
      <c r="K45" s="645"/>
      <c r="L45" s="652" t="s">
        <v>385</v>
      </c>
      <c r="M45" s="645"/>
      <c r="N45" s="652" t="s">
        <v>385</v>
      </c>
      <c r="O45" s="645"/>
      <c r="P45" s="652" t="s">
        <v>385</v>
      </c>
      <c r="Q45" s="645"/>
      <c r="R45" s="652" t="s">
        <v>385</v>
      </c>
      <c r="S45" s="645"/>
      <c r="T45" s="652" t="s">
        <v>385</v>
      </c>
      <c r="U45" s="645"/>
      <c r="V45" s="652" t="s">
        <v>385</v>
      </c>
      <c r="W45" s="645"/>
      <c r="X45" s="652" t="s">
        <v>385</v>
      </c>
      <c r="Y45" s="645"/>
      <c r="Z45" s="652" t="s">
        <v>385</v>
      </c>
      <c r="AA45" s="645"/>
      <c r="AB45" s="652" t="s">
        <v>385</v>
      </c>
      <c r="AC45" s="645"/>
      <c r="AD45" s="652" t="s">
        <v>385</v>
      </c>
      <c r="AE45" s="645"/>
      <c r="AF45" s="652" t="s">
        <v>385</v>
      </c>
      <c r="AG45" s="645"/>
      <c r="AH45" s="205">
        <f t="shared" ref="AH45:AH55" si="2">IFERROR((COUNTIF((J45:AG45),"I")/(COUNTIF((J45:AG45),"P")+COUNTIF((J45:AG45),"I")+COUNTIF((J45:AG45),"NC"))),"")</f>
        <v>0</v>
      </c>
      <c r="AI45" s="206">
        <f t="shared" si="1"/>
        <v>0</v>
      </c>
      <c r="AJ45" s="220"/>
      <c r="AK45" s="198"/>
    </row>
    <row r="46" spans="1:37" ht="43.5" customHeight="1" x14ac:dyDescent="0.25">
      <c r="A46" s="681"/>
      <c r="B46" s="709"/>
      <c r="C46" s="712"/>
      <c r="D46" s="665"/>
      <c r="E46" s="668"/>
      <c r="F46" s="650" t="s">
        <v>406</v>
      </c>
      <c r="G46" s="651"/>
      <c r="H46" s="224" t="s">
        <v>1079</v>
      </c>
      <c r="I46" s="673"/>
      <c r="J46" s="652" t="s">
        <v>385</v>
      </c>
      <c r="K46" s="645"/>
      <c r="L46" s="645"/>
      <c r="M46" s="645"/>
      <c r="N46" s="645"/>
      <c r="O46" s="645"/>
      <c r="P46" s="652" t="s">
        <v>385</v>
      </c>
      <c r="Q46" s="645"/>
      <c r="R46" s="652"/>
      <c r="S46" s="645"/>
      <c r="T46" s="645"/>
      <c r="U46" s="645"/>
      <c r="V46" s="652" t="s">
        <v>385</v>
      </c>
      <c r="W46" s="645"/>
      <c r="X46" s="645"/>
      <c r="Y46" s="645"/>
      <c r="Z46" s="652"/>
      <c r="AA46" s="645"/>
      <c r="AB46" s="652" t="s">
        <v>385</v>
      </c>
      <c r="AC46" s="645"/>
      <c r="AD46" s="645"/>
      <c r="AE46" s="645"/>
      <c r="AF46" s="645"/>
      <c r="AG46" s="645"/>
      <c r="AH46" s="205">
        <f t="shared" si="2"/>
        <v>0</v>
      </c>
      <c r="AI46" s="206">
        <f t="shared" si="1"/>
        <v>0</v>
      </c>
      <c r="AJ46" s="210"/>
      <c r="AK46" s="198"/>
    </row>
    <row r="47" spans="1:37" ht="43.5" customHeight="1" x14ac:dyDescent="0.25">
      <c r="A47" s="681"/>
      <c r="B47" s="709"/>
      <c r="C47" s="712"/>
      <c r="D47" s="665"/>
      <c r="E47" s="668"/>
      <c r="F47" s="650" t="s">
        <v>407</v>
      </c>
      <c r="G47" s="651"/>
      <c r="H47" s="742" t="s">
        <v>931</v>
      </c>
      <c r="I47" s="673"/>
      <c r="J47" s="652"/>
      <c r="K47" s="645"/>
      <c r="L47" s="652" t="s">
        <v>385</v>
      </c>
      <c r="M47" s="645"/>
      <c r="N47" s="652"/>
      <c r="O47" s="645"/>
      <c r="P47" s="652"/>
      <c r="Q47" s="645"/>
      <c r="R47" s="652"/>
      <c r="S47" s="645"/>
      <c r="T47" s="652" t="s">
        <v>385</v>
      </c>
      <c r="U47" s="645"/>
      <c r="V47" s="652"/>
      <c r="W47" s="645"/>
      <c r="X47" s="652"/>
      <c r="Y47" s="645"/>
      <c r="Z47" s="652"/>
      <c r="AA47" s="645"/>
      <c r="AB47" s="652" t="s">
        <v>385</v>
      </c>
      <c r="AC47" s="645"/>
      <c r="AD47" s="652"/>
      <c r="AE47" s="645"/>
      <c r="AF47" s="652"/>
      <c r="AG47" s="645"/>
      <c r="AH47" s="205">
        <f t="shared" si="2"/>
        <v>0</v>
      </c>
      <c r="AI47" s="206">
        <f t="shared" si="1"/>
        <v>0</v>
      </c>
      <c r="AJ47" s="210"/>
      <c r="AK47" s="198"/>
    </row>
    <row r="48" spans="1:37" ht="43.5" customHeight="1" x14ac:dyDescent="0.25">
      <c r="A48" s="681"/>
      <c r="B48" s="709"/>
      <c r="C48" s="712"/>
      <c r="D48" s="665"/>
      <c r="E48" s="668"/>
      <c r="F48" s="650" t="s">
        <v>408</v>
      </c>
      <c r="G48" s="651"/>
      <c r="H48" s="742"/>
      <c r="I48" s="673"/>
      <c r="J48" s="652"/>
      <c r="K48" s="645"/>
      <c r="L48" s="652" t="s">
        <v>385</v>
      </c>
      <c r="M48" s="645"/>
      <c r="N48" s="645"/>
      <c r="O48" s="645"/>
      <c r="P48" s="645"/>
      <c r="Q48" s="645"/>
      <c r="R48" s="645"/>
      <c r="S48" s="645"/>
      <c r="T48" s="652" t="s">
        <v>385</v>
      </c>
      <c r="U48" s="645"/>
      <c r="V48" s="652"/>
      <c r="W48" s="645"/>
      <c r="X48" s="645"/>
      <c r="Y48" s="645"/>
      <c r="Z48" s="645"/>
      <c r="AA48" s="645"/>
      <c r="AB48" s="652" t="s">
        <v>385</v>
      </c>
      <c r="AC48" s="645"/>
      <c r="AD48" s="645"/>
      <c r="AE48" s="645"/>
      <c r="AF48" s="645"/>
      <c r="AG48" s="645"/>
      <c r="AH48" s="205">
        <f t="shared" si="2"/>
        <v>0</v>
      </c>
      <c r="AI48" s="206">
        <f t="shared" si="1"/>
        <v>0</v>
      </c>
      <c r="AJ48" s="210"/>
      <c r="AK48" s="198"/>
    </row>
    <row r="49" spans="1:37" ht="43.5" customHeight="1" x14ac:dyDescent="0.25">
      <c r="A49" s="681"/>
      <c r="B49" s="709"/>
      <c r="C49" s="712"/>
      <c r="D49" s="665"/>
      <c r="E49" s="668"/>
      <c r="F49" s="650" t="s">
        <v>1080</v>
      </c>
      <c r="G49" s="651"/>
      <c r="H49" s="742"/>
      <c r="I49" s="673"/>
      <c r="J49" s="652"/>
      <c r="K49" s="645"/>
      <c r="L49" s="652" t="s">
        <v>385</v>
      </c>
      <c r="M49" s="645"/>
      <c r="N49" s="652"/>
      <c r="O49" s="645"/>
      <c r="P49" s="652" t="s">
        <v>385</v>
      </c>
      <c r="Q49" s="645"/>
      <c r="R49" s="652"/>
      <c r="S49" s="645"/>
      <c r="T49" s="652" t="s">
        <v>385</v>
      </c>
      <c r="U49" s="645"/>
      <c r="V49" s="652"/>
      <c r="W49" s="645"/>
      <c r="X49" s="652" t="s">
        <v>385</v>
      </c>
      <c r="Y49" s="645"/>
      <c r="Z49" s="652"/>
      <c r="AA49" s="645"/>
      <c r="AB49" s="652" t="s">
        <v>385</v>
      </c>
      <c r="AC49" s="645"/>
      <c r="AD49" s="652"/>
      <c r="AE49" s="645"/>
      <c r="AF49" s="652" t="s">
        <v>385</v>
      </c>
      <c r="AG49" s="645"/>
      <c r="AH49" s="205">
        <f t="shared" si="2"/>
        <v>0</v>
      </c>
      <c r="AI49" s="206">
        <f t="shared" si="1"/>
        <v>0</v>
      </c>
      <c r="AJ49" s="210"/>
      <c r="AK49" s="198"/>
    </row>
    <row r="50" spans="1:37" ht="43.5" customHeight="1" x14ac:dyDescent="0.25">
      <c r="A50" s="681"/>
      <c r="B50" s="709"/>
      <c r="C50" s="712"/>
      <c r="D50" s="665"/>
      <c r="E50" s="668"/>
      <c r="F50" s="650" t="s">
        <v>1081</v>
      </c>
      <c r="G50" s="651"/>
      <c r="H50" s="675" t="s">
        <v>931</v>
      </c>
      <c r="I50" s="673"/>
      <c r="J50" s="645"/>
      <c r="K50" s="645"/>
      <c r="L50" s="645"/>
      <c r="M50" s="645"/>
      <c r="N50" s="645"/>
      <c r="O50" s="645"/>
      <c r="P50" s="645"/>
      <c r="Q50" s="645"/>
      <c r="R50" s="645"/>
      <c r="S50" s="645"/>
      <c r="T50" s="652"/>
      <c r="U50" s="645"/>
      <c r="V50" s="652"/>
      <c r="W50" s="645"/>
      <c r="X50" s="652"/>
      <c r="Y50" s="645"/>
      <c r="Z50" s="652" t="s">
        <v>385</v>
      </c>
      <c r="AA50" s="645"/>
      <c r="AB50" s="645"/>
      <c r="AC50" s="645"/>
      <c r="AD50" s="706"/>
      <c r="AE50" s="706"/>
      <c r="AF50" s="645"/>
      <c r="AG50" s="645"/>
      <c r="AH50" s="205">
        <f t="shared" si="2"/>
        <v>0</v>
      </c>
      <c r="AI50" s="206">
        <f t="shared" si="1"/>
        <v>0</v>
      </c>
      <c r="AJ50" s="210"/>
      <c r="AK50" s="198"/>
    </row>
    <row r="51" spans="1:37" ht="43.5" customHeight="1" x14ac:dyDescent="0.25">
      <c r="A51" s="681"/>
      <c r="B51" s="709"/>
      <c r="C51" s="712"/>
      <c r="D51" s="665"/>
      <c r="E51" s="668"/>
      <c r="F51" s="650" t="s">
        <v>409</v>
      </c>
      <c r="G51" s="651"/>
      <c r="H51" s="673"/>
      <c r="I51" s="673"/>
      <c r="J51" s="645"/>
      <c r="K51" s="645"/>
      <c r="L51" s="645"/>
      <c r="M51" s="645"/>
      <c r="N51" s="645"/>
      <c r="O51" s="645"/>
      <c r="P51" s="645"/>
      <c r="Q51" s="645"/>
      <c r="R51" s="645"/>
      <c r="S51" s="645"/>
      <c r="T51" s="652" t="s">
        <v>385</v>
      </c>
      <c r="U51" s="645"/>
      <c r="V51" s="652"/>
      <c r="W51" s="645"/>
      <c r="X51" s="645"/>
      <c r="Y51" s="645"/>
      <c r="Z51" s="645"/>
      <c r="AA51" s="645"/>
      <c r="AB51" s="645"/>
      <c r="AC51" s="645"/>
      <c r="AD51" s="645"/>
      <c r="AE51" s="645"/>
      <c r="AF51" s="645"/>
      <c r="AG51" s="645"/>
      <c r="AH51" s="205">
        <f t="shared" si="2"/>
        <v>0</v>
      </c>
      <c r="AI51" s="206">
        <f t="shared" si="1"/>
        <v>0</v>
      </c>
      <c r="AJ51" s="210"/>
      <c r="AK51" s="198"/>
    </row>
    <row r="52" spans="1:37" ht="43.5" customHeight="1" thickBot="1" x14ac:dyDescent="0.3">
      <c r="A52" s="681"/>
      <c r="B52" s="710"/>
      <c r="C52" s="713"/>
      <c r="D52" s="666"/>
      <c r="E52" s="669"/>
      <c r="F52" s="646" t="s">
        <v>410</v>
      </c>
      <c r="G52" s="647"/>
      <c r="H52" s="674"/>
      <c r="I52" s="674"/>
      <c r="J52" s="644"/>
      <c r="K52" s="644"/>
      <c r="L52" s="644"/>
      <c r="M52" s="644"/>
      <c r="N52" s="644"/>
      <c r="O52" s="644"/>
      <c r="P52" s="644"/>
      <c r="Q52" s="644"/>
      <c r="R52" s="644"/>
      <c r="S52" s="644"/>
      <c r="T52" s="644"/>
      <c r="U52" s="644"/>
      <c r="V52" s="643" t="s">
        <v>385</v>
      </c>
      <c r="W52" s="644"/>
      <c r="X52" s="643" t="s">
        <v>385</v>
      </c>
      <c r="Y52" s="644"/>
      <c r="Z52" s="643" t="s">
        <v>385</v>
      </c>
      <c r="AA52" s="644"/>
      <c r="AB52" s="644"/>
      <c r="AC52" s="644"/>
      <c r="AD52" s="644"/>
      <c r="AE52" s="644"/>
      <c r="AF52" s="644"/>
      <c r="AG52" s="644"/>
      <c r="AH52" s="211">
        <f t="shared" si="2"/>
        <v>0</v>
      </c>
      <c r="AI52" s="212">
        <f t="shared" si="1"/>
        <v>0</v>
      </c>
      <c r="AJ52" s="213"/>
      <c r="AK52" s="198"/>
    </row>
    <row r="53" spans="1:37" ht="43.5" customHeight="1" x14ac:dyDescent="0.25">
      <c r="A53" s="226"/>
      <c r="B53" s="716" t="s">
        <v>411</v>
      </c>
      <c r="C53" s="711">
        <v>1</v>
      </c>
      <c r="D53" s="663" t="s">
        <v>412</v>
      </c>
      <c r="E53" s="667" t="s">
        <v>360</v>
      </c>
      <c r="F53" s="736" t="s">
        <v>413</v>
      </c>
      <c r="G53" s="737"/>
      <c r="H53" s="222" t="s">
        <v>1070</v>
      </c>
      <c r="I53" s="672" t="s">
        <v>384</v>
      </c>
      <c r="J53" s="654" t="s">
        <v>385</v>
      </c>
      <c r="K53" s="653"/>
      <c r="L53" s="654" t="s">
        <v>385</v>
      </c>
      <c r="M53" s="653"/>
      <c r="N53" s="654" t="s">
        <v>385</v>
      </c>
      <c r="O53" s="653"/>
      <c r="P53" s="654" t="s">
        <v>385</v>
      </c>
      <c r="Q53" s="653"/>
      <c r="R53" s="654" t="s">
        <v>385</v>
      </c>
      <c r="S53" s="653"/>
      <c r="T53" s="654" t="s">
        <v>385</v>
      </c>
      <c r="U53" s="653"/>
      <c r="V53" s="654" t="s">
        <v>385</v>
      </c>
      <c r="W53" s="653"/>
      <c r="X53" s="654" t="s">
        <v>385</v>
      </c>
      <c r="Y53" s="653"/>
      <c r="Z53" s="654" t="s">
        <v>385</v>
      </c>
      <c r="AA53" s="653"/>
      <c r="AB53" s="654" t="s">
        <v>385</v>
      </c>
      <c r="AC53" s="653"/>
      <c r="AD53" s="654" t="s">
        <v>385</v>
      </c>
      <c r="AE53" s="653"/>
      <c r="AF53" s="654" t="s">
        <v>385</v>
      </c>
      <c r="AG53" s="653"/>
      <c r="AH53" s="215">
        <f t="shared" si="2"/>
        <v>0</v>
      </c>
      <c r="AI53" s="216">
        <f t="shared" si="1"/>
        <v>0</v>
      </c>
      <c r="AJ53" s="217"/>
      <c r="AK53" s="198"/>
    </row>
    <row r="54" spans="1:37" ht="53.25" customHeight="1" x14ac:dyDescent="0.25">
      <c r="A54" s="226"/>
      <c r="B54" s="717"/>
      <c r="C54" s="712"/>
      <c r="D54" s="664"/>
      <c r="E54" s="668"/>
      <c r="F54" s="676" t="s">
        <v>414</v>
      </c>
      <c r="G54" s="677"/>
      <c r="H54" s="225" t="s">
        <v>1078</v>
      </c>
      <c r="I54" s="673"/>
      <c r="J54" s="645"/>
      <c r="K54" s="645"/>
      <c r="L54" s="645"/>
      <c r="M54" s="645"/>
      <c r="N54" s="652"/>
      <c r="O54" s="645"/>
      <c r="P54" s="645"/>
      <c r="Q54" s="645"/>
      <c r="R54" s="652" t="s">
        <v>385</v>
      </c>
      <c r="S54" s="645"/>
      <c r="T54" s="645"/>
      <c r="U54" s="645"/>
      <c r="V54" s="652"/>
      <c r="W54" s="645"/>
      <c r="X54" s="645"/>
      <c r="Y54" s="645"/>
      <c r="Z54" s="645"/>
      <c r="AA54" s="645"/>
      <c r="AB54" s="645"/>
      <c r="AC54" s="645"/>
      <c r="AD54" s="652" t="s">
        <v>385</v>
      </c>
      <c r="AE54" s="645"/>
      <c r="AF54" s="645"/>
      <c r="AG54" s="645"/>
      <c r="AH54" s="205">
        <f t="shared" si="2"/>
        <v>0</v>
      </c>
      <c r="AI54" s="206">
        <f t="shared" si="1"/>
        <v>0</v>
      </c>
      <c r="AJ54" s="227"/>
      <c r="AK54" s="198"/>
    </row>
    <row r="55" spans="1:37" ht="53.25" customHeight="1" thickBot="1" x14ac:dyDescent="0.3">
      <c r="A55" s="226"/>
      <c r="B55" s="718"/>
      <c r="C55" s="713"/>
      <c r="D55" s="666"/>
      <c r="E55" s="669"/>
      <c r="F55" s="738" t="s">
        <v>415</v>
      </c>
      <c r="G55" s="739"/>
      <c r="H55" s="221" t="s">
        <v>390</v>
      </c>
      <c r="I55" s="674"/>
      <c r="J55" s="644"/>
      <c r="K55" s="644"/>
      <c r="L55" s="643"/>
      <c r="M55" s="644"/>
      <c r="N55" s="644"/>
      <c r="O55" s="644"/>
      <c r="P55" s="644"/>
      <c r="Q55" s="644"/>
      <c r="R55" s="644"/>
      <c r="S55" s="644"/>
      <c r="T55" s="643" t="s">
        <v>385</v>
      </c>
      <c r="U55" s="644"/>
      <c r="V55" s="644"/>
      <c r="W55" s="644"/>
      <c r="X55" s="644"/>
      <c r="Y55" s="644"/>
      <c r="Z55" s="643"/>
      <c r="AA55" s="644"/>
      <c r="AB55" s="644"/>
      <c r="AC55" s="644"/>
      <c r="AD55" s="644"/>
      <c r="AE55" s="644"/>
      <c r="AF55" s="644"/>
      <c r="AG55" s="644"/>
      <c r="AH55" s="211">
        <f t="shared" si="2"/>
        <v>0</v>
      </c>
      <c r="AI55" s="212">
        <f t="shared" si="1"/>
        <v>0</v>
      </c>
      <c r="AJ55" s="213"/>
      <c r="AK55" s="198"/>
    </row>
    <row r="56" spans="1:37" ht="43.5" customHeight="1" x14ac:dyDescent="0.25">
      <c r="A56" s="681"/>
      <c r="B56" s="730" t="s">
        <v>416</v>
      </c>
      <c r="C56" s="711" t="s">
        <v>417</v>
      </c>
      <c r="D56" s="663" t="s">
        <v>418</v>
      </c>
      <c r="E56" s="667" t="s">
        <v>221</v>
      </c>
      <c r="F56" s="736" t="s">
        <v>419</v>
      </c>
      <c r="G56" s="737"/>
      <c r="H56" s="222" t="s">
        <v>1082</v>
      </c>
      <c r="I56" s="672" t="s">
        <v>384</v>
      </c>
      <c r="J56" s="654" t="s">
        <v>385</v>
      </c>
      <c r="K56" s="653"/>
      <c r="L56" s="654" t="s">
        <v>385</v>
      </c>
      <c r="M56" s="653"/>
      <c r="N56" s="654" t="s">
        <v>385</v>
      </c>
      <c r="O56" s="653"/>
      <c r="P56" s="654" t="s">
        <v>385</v>
      </c>
      <c r="Q56" s="653"/>
      <c r="R56" s="654" t="s">
        <v>385</v>
      </c>
      <c r="S56" s="653"/>
      <c r="T56" s="654" t="s">
        <v>385</v>
      </c>
      <c r="U56" s="653"/>
      <c r="V56" s="654" t="s">
        <v>385</v>
      </c>
      <c r="W56" s="653"/>
      <c r="X56" s="654" t="s">
        <v>385</v>
      </c>
      <c r="Y56" s="653"/>
      <c r="Z56" s="654" t="s">
        <v>385</v>
      </c>
      <c r="AA56" s="653"/>
      <c r="AB56" s="654" t="s">
        <v>385</v>
      </c>
      <c r="AC56" s="653"/>
      <c r="AD56" s="654" t="s">
        <v>385</v>
      </c>
      <c r="AE56" s="653"/>
      <c r="AF56" s="654" t="s">
        <v>385</v>
      </c>
      <c r="AG56" s="653"/>
      <c r="AH56" s="215">
        <f t="shared" si="0"/>
        <v>0</v>
      </c>
      <c r="AI56" s="216">
        <f t="shared" si="1"/>
        <v>0</v>
      </c>
      <c r="AJ56" s="217"/>
      <c r="AK56" s="198"/>
    </row>
    <row r="57" spans="1:37" ht="43.5" customHeight="1" x14ac:dyDescent="0.25">
      <c r="A57" s="681"/>
      <c r="B57" s="731"/>
      <c r="C57" s="712"/>
      <c r="D57" s="735"/>
      <c r="E57" s="668"/>
      <c r="F57" s="740" t="s">
        <v>420</v>
      </c>
      <c r="G57" s="741"/>
      <c r="H57" s="228" t="s">
        <v>1078</v>
      </c>
      <c r="I57" s="673"/>
      <c r="J57" s="652" t="s">
        <v>385</v>
      </c>
      <c r="K57" s="645"/>
      <c r="L57" s="652" t="s">
        <v>385</v>
      </c>
      <c r="M57" s="645"/>
      <c r="N57" s="652" t="s">
        <v>385</v>
      </c>
      <c r="O57" s="645"/>
      <c r="P57" s="652" t="s">
        <v>385</v>
      </c>
      <c r="Q57" s="645"/>
      <c r="R57" s="652" t="s">
        <v>385</v>
      </c>
      <c r="S57" s="645"/>
      <c r="T57" s="652" t="s">
        <v>385</v>
      </c>
      <c r="U57" s="645"/>
      <c r="V57" s="652" t="s">
        <v>385</v>
      </c>
      <c r="W57" s="645"/>
      <c r="X57" s="652" t="s">
        <v>385</v>
      </c>
      <c r="Y57" s="645"/>
      <c r="Z57" s="652" t="s">
        <v>385</v>
      </c>
      <c r="AA57" s="645"/>
      <c r="AB57" s="652" t="s">
        <v>385</v>
      </c>
      <c r="AC57" s="645"/>
      <c r="AD57" s="652" t="s">
        <v>385</v>
      </c>
      <c r="AE57" s="645"/>
      <c r="AF57" s="652" t="s">
        <v>385</v>
      </c>
      <c r="AG57" s="645"/>
      <c r="AH57" s="205">
        <f t="shared" si="0"/>
        <v>0</v>
      </c>
      <c r="AI57" s="206">
        <f t="shared" si="1"/>
        <v>0</v>
      </c>
      <c r="AJ57" s="227"/>
      <c r="AK57" s="198"/>
    </row>
    <row r="58" spans="1:37" ht="43.5" customHeight="1" x14ac:dyDescent="0.25">
      <c r="A58" s="681"/>
      <c r="B58" s="732"/>
      <c r="C58" s="712"/>
      <c r="D58" s="664"/>
      <c r="E58" s="668"/>
      <c r="F58" s="676" t="s">
        <v>933</v>
      </c>
      <c r="G58" s="677"/>
      <c r="H58" s="675" t="s">
        <v>390</v>
      </c>
      <c r="I58" s="673"/>
      <c r="J58" s="652" t="s">
        <v>385</v>
      </c>
      <c r="K58" s="645"/>
      <c r="L58" s="645"/>
      <c r="M58" s="645"/>
      <c r="N58" s="645"/>
      <c r="O58" s="645"/>
      <c r="P58" s="652"/>
      <c r="Q58" s="645"/>
      <c r="R58" s="652"/>
      <c r="S58" s="645"/>
      <c r="T58" s="652"/>
      <c r="U58" s="645"/>
      <c r="V58" s="645"/>
      <c r="W58" s="645"/>
      <c r="X58" s="645"/>
      <c r="Y58" s="645"/>
      <c r="Z58" s="645"/>
      <c r="AA58" s="645"/>
      <c r="AB58" s="645"/>
      <c r="AC58" s="645"/>
      <c r="AD58" s="645"/>
      <c r="AE58" s="645"/>
      <c r="AF58" s="645"/>
      <c r="AG58" s="645"/>
      <c r="AH58" s="205">
        <f t="shared" si="0"/>
        <v>0</v>
      </c>
      <c r="AI58" s="206">
        <f t="shared" si="1"/>
        <v>0</v>
      </c>
      <c r="AJ58" s="220"/>
      <c r="AK58" s="198"/>
    </row>
    <row r="59" spans="1:37" ht="43.5" customHeight="1" x14ac:dyDescent="0.25">
      <c r="A59" s="681"/>
      <c r="B59" s="732"/>
      <c r="C59" s="712"/>
      <c r="D59" s="664"/>
      <c r="E59" s="668"/>
      <c r="F59" s="676" t="s">
        <v>934</v>
      </c>
      <c r="G59" s="677"/>
      <c r="H59" s="673"/>
      <c r="I59" s="673"/>
      <c r="J59" s="652" t="s">
        <v>385</v>
      </c>
      <c r="K59" s="645"/>
      <c r="L59" s="645"/>
      <c r="M59" s="645"/>
      <c r="N59" s="645"/>
      <c r="O59" s="645"/>
      <c r="P59" s="645"/>
      <c r="Q59" s="645"/>
      <c r="R59" s="652"/>
      <c r="S59" s="645"/>
      <c r="T59" s="645"/>
      <c r="U59" s="645"/>
      <c r="V59" s="645"/>
      <c r="W59" s="645"/>
      <c r="X59" s="645"/>
      <c r="Y59" s="645"/>
      <c r="Z59" s="645"/>
      <c r="AA59" s="645"/>
      <c r="AB59" s="645"/>
      <c r="AC59" s="645"/>
      <c r="AD59" s="645"/>
      <c r="AE59" s="645"/>
      <c r="AF59" s="652"/>
      <c r="AG59" s="645"/>
      <c r="AH59" s="205">
        <f t="shared" si="0"/>
        <v>0</v>
      </c>
      <c r="AI59" s="206">
        <f t="shared" si="1"/>
        <v>0</v>
      </c>
      <c r="AJ59" s="220"/>
      <c r="AK59" s="198"/>
    </row>
    <row r="60" spans="1:37" ht="43.5" customHeight="1" x14ac:dyDescent="0.25">
      <c r="A60" s="681"/>
      <c r="B60" s="732"/>
      <c r="C60" s="712"/>
      <c r="D60" s="664"/>
      <c r="E60" s="668"/>
      <c r="F60" s="676" t="s">
        <v>421</v>
      </c>
      <c r="G60" s="677"/>
      <c r="H60" s="673"/>
      <c r="I60" s="673"/>
      <c r="J60" s="645"/>
      <c r="K60" s="645"/>
      <c r="L60" s="645"/>
      <c r="M60" s="645"/>
      <c r="N60" s="652" t="s">
        <v>385</v>
      </c>
      <c r="O60" s="645"/>
      <c r="P60" s="645"/>
      <c r="Q60" s="645"/>
      <c r="R60" s="652"/>
      <c r="S60" s="645"/>
      <c r="T60" s="645"/>
      <c r="U60" s="645"/>
      <c r="V60" s="645"/>
      <c r="W60" s="645"/>
      <c r="X60" s="652"/>
      <c r="Y60" s="645"/>
      <c r="Z60" s="645"/>
      <c r="AA60" s="645"/>
      <c r="AB60" s="645"/>
      <c r="AC60" s="645"/>
      <c r="AD60" s="645"/>
      <c r="AE60" s="645"/>
      <c r="AF60" s="652"/>
      <c r="AG60" s="645"/>
      <c r="AH60" s="205">
        <f t="shared" si="0"/>
        <v>0</v>
      </c>
      <c r="AI60" s="206">
        <f t="shared" si="1"/>
        <v>0</v>
      </c>
      <c r="AJ60" s="220"/>
      <c r="AK60" s="198"/>
    </row>
    <row r="61" spans="1:37" ht="43.5" customHeight="1" x14ac:dyDescent="0.25">
      <c r="A61" s="681"/>
      <c r="B61" s="732"/>
      <c r="C61" s="712"/>
      <c r="D61" s="664"/>
      <c r="E61" s="668"/>
      <c r="F61" s="722" t="s">
        <v>422</v>
      </c>
      <c r="G61" s="723"/>
      <c r="H61" s="673"/>
      <c r="I61" s="673"/>
      <c r="J61" s="645"/>
      <c r="K61" s="645"/>
      <c r="L61" s="645"/>
      <c r="M61" s="645"/>
      <c r="N61" s="645"/>
      <c r="O61" s="645"/>
      <c r="P61" s="645"/>
      <c r="Q61" s="645"/>
      <c r="R61" s="652"/>
      <c r="S61" s="645"/>
      <c r="T61" s="652" t="s">
        <v>385</v>
      </c>
      <c r="U61" s="645"/>
      <c r="V61" s="645"/>
      <c r="W61" s="645"/>
      <c r="X61" s="645"/>
      <c r="Y61" s="645"/>
      <c r="Z61" s="645"/>
      <c r="AA61" s="645"/>
      <c r="AB61" s="645"/>
      <c r="AC61" s="645"/>
      <c r="AD61" s="645"/>
      <c r="AE61" s="645"/>
      <c r="AF61" s="652" t="s">
        <v>385</v>
      </c>
      <c r="AG61" s="645"/>
      <c r="AH61" s="205">
        <f t="shared" si="0"/>
        <v>0</v>
      </c>
      <c r="AI61" s="206">
        <f t="shared" si="1"/>
        <v>0</v>
      </c>
      <c r="AJ61" s="220"/>
      <c r="AK61" s="198"/>
    </row>
    <row r="62" spans="1:37" ht="43.5" customHeight="1" x14ac:dyDescent="0.25">
      <c r="A62" s="681"/>
      <c r="B62" s="732"/>
      <c r="C62" s="712"/>
      <c r="D62" s="664"/>
      <c r="E62" s="668"/>
      <c r="F62" s="722" t="s">
        <v>423</v>
      </c>
      <c r="G62" s="723"/>
      <c r="H62" s="688"/>
      <c r="I62" s="673"/>
      <c r="J62" s="652"/>
      <c r="K62" s="645"/>
      <c r="L62" s="652" t="s">
        <v>385</v>
      </c>
      <c r="M62" s="645"/>
      <c r="N62" s="645"/>
      <c r="O62" s="645"/>
      <c r="P62" s="645"/>
      <c r="Q62" s="645"/>
      <c r="R62" s="645"/>
      <c r="S62" s="645"/>
      <c r="T62" s="652"/>
      <c r="U62" s="645"/>
      <c r="V62" s="652" t="s">
        <v>385</v>
      </c>
      <c r="W62" s="645"/>
      <c r="X62" s="645"/>
      <c r="Y62" s="645"/>
      <c r="Z62" s="645"/>
      <c r="AA62" s="645"/>
      <c r="AB62" s="645"/>
      <c r="AC62" s="645"/>
      <c r="AD62" s="645"/>
      <c r="AE62" s="645"/>
      <c r="AF62" s="645"/>
      <c r="AG62" s="645"/>
      <c r="AH62" s="205">
        <f t="shared" si="0"/>
        <v>0</v>
      </c>
      <c r="AI62" s="206">
        <f t="shared" si="1"/>
        <v>0</v>
      </c>
      <c r="AJ62" s="220"/>
      <c r="AK62" s="198"/>
    </row>
    <row r="63" spans="1:37" ht="43.5" customHeight="1" x14ac:dyDescent="0.25">
      <c r="A63" s="681"/>
      <c r="B63" s="732"/>
      <c r="C63" s="712"/>
      <c r="D63" s="664"/>
      <c r="E63" s="668"/>
      <c r="F63" s="722" t="s">
        <v>424</v>
      </c>
      <c r="G63" s="723"/>
      <c r="H63" s="225" t="s">
        <v>1078</v>
      </c>
      <c r="I63" s="673"/>
      <c r="J63" s="652" t="s">
        <v>385</v>
      </c>
      <c r="K63" s="645"/>
      <c r="L63" s="652" t="s">
        <v>385</v>
      </c>
      <c r="M63" s="645"/>
      <c r="N63" s="652" t="s">
        <v>385</v>
      </c>
      <c r="O63" s="645"/>
      <c r="P63" s="652" t="s">
        <v>385</v>
      </c>
      <c r="Q63" s="645"/>
      <c r="R63" s="652" t="s">
        <v>385</v>
      </c>
      <c r="S63" s="645"/>
      <c r="T63" s="652" t="s">
        <v>385</v>
      </c>
      <c r="U63" s="645"/>
      <c r="V63" s="652" t="s">
        <v>385</v>
      </c>
      <c r="W63" s="645"/>
      <c r="X63" s="652" t="s">
        <v>385</v>
      </c>
      <c r="Y63" s="645"/>
      <c r="Z63" s="652" t="s">
        <v>385</v>
      </c>
      <c r="AA63" s="645"/>
      <c r="AB63" s="652" t="s">
        <v>385</v>
      </c>
      <c r="AC63" s="645"/>
      <c r="AD63" s="652" t="s">
        <v>385</v>
      </c>
      <c r="AE63" s="645"/>
      <c r="AF63" s="652" t="s">
        <v>385</v>
      </c>
      <c r="AG63" s="645"/>
      <c r="AH63" s="205">
        <f t="shared" si="0"/>
        <v>0</v>
      </c>
      <c r="AI63" s="206">
        <f t="shared" si="1"/>
        <v>0</v>
      </c>
      <c r="AJ63" s="220"/>
      <c r="AK63" s="198"/>
    </row>
    <row r="64" spans="1:37" ht="43.5" customHeight="1" x14ac:dyDescent="0.25">
      <c r="A64" s="681"/>
      <c r="B64" s="733"/>
      <c r="C64" s="712"/>
      <c r="D64" s="665"/>
      <c r="E64" s="668"/>
      <c r="F64" s="722" t="s">
        <v>425</v>
      </c>
      <c r="G64" s="723"/>
      <c r="H64" s="675" t="s">
        <v>390</v>
      </c>
      <c r="I64" s="673"/>
      <c r="J64" s="645"/>
      <c r="K64" s="645"/>
      <c r="L64" s="652"/>
      <c r="M64" s="645"/>
      <c r="N64" s="652" t="s">
        <v>385</v>
      </c>
      <c r="O64" s="645"/>
      <c r="P64" s="645"/>
      <c r="Q64" s="645"/>
      <c r="R64" s="652"/>
      <c r="S64" s="645"/>
      <c r="T64" s="645"/>
      <c r="U64" s="645"/>
      <c r="V64" s="652" t="s">
        <v>385</v>
      </c>
      <c r="W64" s="645"/>
      <c r="X64" s="652"/>
      <c r="Y64" s="645"/>
      <c r="Z64" s="645"/>
      <c r="AA64" s="645"/>
      <c r="AB64" s="645"/>
      <c r="AC64" s="645"/>
      <c r="AD64" s="652" t="s">
        <v>385</v>
      </c>
      <c r="AE64" s="645"/>
      <c r="AF64" s="645"/>
      <c r="AG64" s="645"/>
      <c r="AH64" s="205">
        <f t="shared" si="0"/>
        <v>0</v>
      </c>
      <c r="AI64" s="206">
        <f t="shared" si="1"/>
        <v>0</v>
      </c>
      <c r="AJ64" s="210"/>
      <c r="AK64" s="198"/>
    </row>
    <row r="65" spans="1:37" ht="43.5" customHeight="1" x14ac:dyDescent="0.25">
      <c r="A65" s="681"/>
      <c r="B65" s="733"/>
      <c r="C65" s="712"/>
      <c r="D65" s="665"/>
      <c r="E65" s="668"/>
      <c r="F65" s="722" t="s">
        <v>1083</v>
      </c>
      <c r="G65" s="723"/>
      <c r="H65" s="673"/>
      <c r="I65" s="673"/>
      <c r="J65" s="645"/>
      <c r="K65" s="645"/>
      <c r="L65" s="652"/>
      <c r="M65" s="645"/>
      <c r="N65" s="645"/>
      <c r="O65" s="645"/>
      <c r="P65" s="645"/>
      <c r="Q65" s="645"/>
      <c r="R65" s="652" t="s">
        <v>385</v>
      </c>
      <c r="S65" s="645"/>
      <c r="T65" s="652"/>
      <c r="U65" s="645"/>
      <c r="V65" s="652"/>
      <c r="W65" s="645"/>
      <c r="X65" s="652"/>
      <c r="Y65" s="645"/>
      <c r="Z65" s="645"/>
      <c r="AA65" s="645"/>
      <c r="AB65" s="645"/>
      <c r="AC65" s="645"/>
      <c r="AD65" s="652" t="s">
        <v>385</v>
      </c>
      <c r="AE65" s="645"/>
      <c r="AF65" s="652"/>
      <c r="AG65" s="645"/>
      <c r="AH65" s="205">
        <f t="shared" si="0"/>
        <v>0</v>
      </c>
      <c r="AI65" s="206">
        <f t="shared" si="1"/>
        <v>0</v>
      </c>
      <c r="AJ65" s="210"/>
      <c r="AK65" s="198"/>
    </row>
    <row r="66" spans="1:37" ht="43.5" customHeight="1" x14ac:dyDescent="0.25">
      <c r="A66" s="681"/>
      <c r="B66" s="733"/>
      <c r="C66" s="712"/>
      <c r="D66" s="665"/>
      <c r="E66" s="668"/>
      <c r="F66" s="722" t="s">
        <v>1084</v>
      </c>
      <c r="G66" s="723"/>
      <c r="H66" s="673"/>
      <c r="I66" s="673"/>
      <c r="J66" s="645"/>
      <c r="K66" s="645"/>
      <c r="L66" s="652"/>
      <c r="M66" s="645"/>
      <c r="N66" s="645"/>
      <c r="O66" s="645"/>
      <c r="P66" s="652" t="s">
        <v>385</v>
      </c>
      <c r="Q66" s="645"/>
      <c r="R66" s="652"/>
      <c r="S66" s="645"/>
      <c r="T66" s="652"/>
      <c r="U66" s="645"/>
      <c r="V66" s="652"/>
      <c r="W66" s="645"/>
      <c r="X66" s="652"/>
      <c r="Y66" s="645"/>
      <c r="Z66" s="645"/>
      <c r="AA66" s="645"/>
      <c r="AB66" s="652" t="s">
        <v>385</v>
      </c>
      <c r="AC66" s="645"/>
      <c r="AD66" s="652"/>
      <c r="AE66" s="645"/>
      <c r="AF66" s="652"/>
      <c r="AG66" s="645"/>
      <c r="AH66" s="205">
        <f t="shared" si="0"/>
        <v>0</v>
      </c>
      <c r="AI66" s="206">
        <f t="shared" si="1"/>
        <v>0</v>
      </c>
      <c r="AJ66" s="210"/>
      <c r="AK66" s="198"/>
    </row>
    <row r="67" spans="1:37" ht="43.5" customHeight="1" x14ac:dyDescent="0.25">
      <c r="A67" s="681"/>
      <c r="B67" s="733"/>
      <c r="C67" s="712"/>
      <c r="D67" s="665"/>
      <c r="E67" s="668"/>
      <c r="F67" s="728" t="s">
        <v>426</v>
      </c>
      <c r="G67" s="729"/>
      <c r="H67" s="673"/>
      <c r="I67" s="673"/>
      <c r="J67" s="645"/>
      <c r="K67" s="645"/>
      <c r="L67" s="645"/>
      <c r="M67" s="645"/>
      <c r="N67" s="652" t="s">
        <v>385</v>
      </c>
      <c r="O67" s="645"/>
      <c r="P67" s="652"/>
      <c r="Q67" s="645"/>
      <c r="R67" s="645"/>
      <c r="S67" s="645"/>
      <c r="T67" s="652"/>
      <c r="U67" s="645"/>
      <c r="V67" s="652" t="s">
        <v>385</v>
      </c>
      <c r="W67" s="645"/>
      <c r="X67" s="645"/>
      <c r="Y67" s="645"/>
      <c r="Z67" s="652"/>
      <c r="AA67" s="645"/>
      <c r="AB67" s="652"/>
      <c r="AC67" s="645"/>
      <c r="AD67" s="652" t="s">
        <v>385</v>
      </c>
      <c r="AE67" s="645"/>
      <c r="AF67" s="652"/>
      <c r="AG67" s="645"/>
      <c r="AH67" s="205">
        <f t="shared" si="0"/>
        <v>0</v>
      </c>
      <c r="AI67" s="206">
        <f t="shared" si="1"/>
        <v>0</v>
      </c>
      <c r="AJ67" s="210"/>
      <c r="AK67" s="198"/>
    </row>
    <row r="68" spans="1:37" ht="43.5" customHeight="1" thickBot="1" x14ac:dyDescent="0.3">
      <c r="A68" s="681"/>
      <c r="B68" s="734"/>
      <c r="C68" s="713"/>
      <c r="D68" s="666"/>
      <c r="E68" s="669"/>
      <c r="F68" s="726" t="s">
        <v>935</v>
      </c>
      <c r="G68" s="727"/>
      <c r="H68" s="674"/>
      <c r="I68" s="674"/>
      <c r="J68" s="644"/>
      <c r="K68" s="644"/>
      <c r="L68" s="643"/>
      <c r="M68" s="644"/>
      <c r="N68" s="644"/>
      <c r="O68" s="644"/>
      <c r="P68" s="644"/>
      <c r="Q68" s="644"/>
      <c r="R68" s="643" t="s">
        <v>385</v>
      </c>
      <c r="S68" s="644"/>
      <c r="T68" s="644"/>
      <c r="U68" s="644"/>
      <c r="V68" s="644"/>
      <c r="W68" s="644"/>
      <c r="X68" s="644"/>
      <c r="Y68" s="644"/>
      <c r="Z68" s="643" t="s">
        <v>385</v>
      </c>
      <c r="AA68" s="644"/>
      <c r="AB68" s="643"/>
      <c r="AC68" s="644"/>
      <c r="AD68" s="644"/>
      <c r="AE68" s="644"/>
      <c r="AF68" s="643" t="s">
        <v>385</v>
      </c>
      <c r="AG68" s="644"/>
      <c r="AH68" s="205">
        <f t="shared" si="0"/>
        <v>0</v>
      </c>
      <c r="AI68" s="206">
        <f t="shared" si="1"/>
        <v>0</v>
      </c>
      <c r="AJ68" s="213"/>
      <c r="AK68" s="198"/>
    </row>
    <row r="69" spans="1:37" ht="43.5" customHeight="1" x14ac:dyDescent="0.25">
      <c r="A69" s="681"/>
      <c r="B69" s="716" t="s">
        <v>427</v>
      </c>
      <c r="C69" s="711">
        <v>8</v>
      </c>
      <c r="D69" s="719" t="s">
        <v>428</v>
      </c>
      <c r="E69" s="667" t="s">
        <v>221</v>
      </c>
      <c r="F69" s="724" t="s">
        <v>429</v>
      </c>
      <c r="G69" s="725"/>
      <c r="H69" s="214" t="s">
        <v>390</v>
      </c>
      <c r="I69" s="672" t="s">
        <v>384</v>
      </c>
      <c r="J69" s="654" t="s">
        <v>385</v>
      </c>
      <c r="K69" s="653"/>
      <c r="L69" s="654" t="s">
        <v>385</v>
      </c>
      <c r="M69" s="653"/>
      <c r="N69" s="654" t="s">
        <v>385</v>
      </c>
      <c r="O69" s="653"/>
      <c r="P69" s="654" t="s">
        <v>385</v>
      </c>
      <c r="Q69" s="653"/>
      <c r="R69" s="654" t="s">
        <v>385</v>
      </c>
      <c r="S69" s="653"/>
      <c r="T69" s="654" t="s">
        <v>385</v>
      </c>
      <c r="U69" s="653"/>
      <c r="V69" s="654" t="s">
        <v>385</v>
      </c>
      <c r="W69" s="653"/>
      <c r="X69" s="654" t="s">
        <v>385</v>
      </c>
      <c r="Y69" s="653"/>
      <c r="Z69" s="654" t="s">
        <v>385</v>
      </c>
      <c r="AA69" s="653"/>
      <c r="AB69" s="654" t="s">
        <v>385</v>
      </c>
      <c r="AC69" s="653"/>
      <c r="AD69" s="654" t="s">
        <v>385</v>
      </c>
      <c r="AE69" s="653"/>
      <c r="AF69" s="654" t="s">
        <v>385</v>
      </c>
      <c r="AG69" s="653"/>
      <c r="AH69" s="215">
        <f t="shared" si="0"/>
        <v>0</v>
      </c>
      <c r="AI69" s="216">
        <f t="shared" si="1"/>
        <v>0</v>
      </c>
      <c r="AJ69" s="217"/>
      <c r="AK69" s="198"/>
    </row>
    <row r="70" spans="1:37" ht="43.5" customHeight="1" x14ac:dyDescent="0.25">
      <c r="A70" s="681"/>
      <c r="B70" s="717"/>
      <c r="C70" s="712"/>
      <c r="D70" s="720"/>
      <c r="E70" s="668"/>
      <c r="F70" s="722" t="s">
        <v>1085</v>
      </c>
      <c r="G70" s="723"/>
      <c r="H70" s="675" t="s">
        <v>1078</v>
      </c>
      <c r="I70" s="673"/>
      <c r="J70" s="652"/>
      <c r="K70" s="645"/>
      <c r="L70" s="652"/>
      <c r="M70" s="645"/>
      <c r="N70" s="652"/>
      <c r="O70" s="645"/>
      <c r="P70" s="652"/>
      <c r="Q70" s="645"/>
      <c r="R70" s="652"/>
      <c r="S70" s="645"/>
      <c r="T70" s="652"/>
      <c r="U70" s="645"/>
      <c r="V70" s="652"/>
      <c r="W70" s="645"/>
      <c r="X70" s="652"/>
      <c r="Y70" s="645"/>
      <c r="Z70" s="652" t="s">
        <v>385</v>
      </c>
      <c r="AA70" s="645"/>
      <c r="AB70" s="652"/>
      <c r="AC70" s="645"/>
      <c r="AD70" s="652"/>
      <c r="AE70" s="645"/>
      <c r="AF70" s="652"/>
      <c r="AG70" s="645"/>
      <c r="AH70" s="205">
        <f t="shared" si="0"/>
        <v>0</v>
      </c>
      <c r="AI70" s="206">
        <f t="shared" si="1"/>
        <v>0</v>
      </c>
      <c r="AJ70" s="220"/>
      <c r="AK70" s="198"/>
    </row>
    <row r="71" spans="1:37" ht="43.5" customHeight="1" x14ac:dyDescent="0.25">
      <c r="A71" s="681"/>
      <c r="B71" s="717"/>
      <c r="C71" s="712"/>
      <c r="D71" s="720"/>
      <c r="E71" s="668"/>
      <c r="F71" s="722" t="s">
        <v>1086</v>
      </c>
      <c r="G71" s="723"/>
      <c r="H71" s="673"/>
      <c r="I71" s="673"/>
      <c r="J71" s="652"/>
      <c r="K71" s="645"/>
      <c r="L71" s="652" t="s">
        <v>385</v>
      </c>
      <c r="M71" s="645"/>
      <c r="N71" s="652"/>
      <c r="O71" s="645"/>
      <c r="P71" s="652"/>
      <c r="Q71" s="645"/>
      <c r="R71" s="652"/>
      <c r="S71" s="645"/>
      <c r="T71" s="652"/>
      <c r="U71" s="645"/>
      <c r="V71" s="652"/>
      <c r="W71" s="645"/>
      <c r="X71" s="652"/>
      <c r="Y71" s="645"/>
      <c r="Z71" s="652"/>
      <c r="AA71" s="645"/>
      <c r="AB71" s="652" t="s">
        <v>385</v>
      </c>
      <c r="AC71" s="645"/>
      <c r="AD71" s="652"/>
      <c r="AE71" s="645"/>
      <c r="AF71" s="652"/>
      <c r="AG71" s="645"/>
      <c r="AH71" s="205">
        <f t="shared" si="0"/>
        <v>0</v>
      </c>
      <c r="AI71" s="206">
        <f t="shared" si="1"/>
        <v>0</v>
      </c>
      <c r="AJ71" s="210"/>
      <c r="AK71" s="198"/>
    </row>
    <row r="72" spans="1:37" ht="43.5" customHeight="1" thickBot="1" x14ac:dyDescent="0.3">
      <c r="A72" s="681"/>
      <c r="B72" s="717"/>
      <c r="C72" s="712"/>
      <c r="D72" s="720"/>
      <c r="E72" s="668"/>
      <c r="F72" s="722" t="s">
        <v>430</v>
      </c>
      <c r="G72" s="723"/>
      <c r="H72" s="673"/>
      <c r="I72" s="673"/>
      <c r="J72" s="645"/>
      <c r="K72" s="645"/>
      <c r="L72" s="645"/>
      <c r="M72" s="645"/>
      <c r="N72" s="652"/>
      <c r="O72" s="645"/>
      <c r="P72" s="652"/>
      <c r="Q72" s="645"/>
      <c r="R72" s="652"/>
      <c r="S72" s="645"/>
      <c r="T72" s="652"/>
      <c r="U72" s="645"/>
      <c r="V72" s="645"/>
      <c r="W72" s="645"/>
      <c r="X72" s="652" t="s">
        <v>385</v>
      </c>
      <c r="Y72" s="645"/>
      <c r="Z72" s="652" t="s">
        <v>385</v>
      </c>
      <c r="AA72" s="645"/>
      <c r="AB72" s="645"/>
      <c r="AC72" s="645"/>
      <c r="AD72" s="652"/>
      <c r="AE72" s="645"/>
      <c r="AF72" s="652"/>
      <c r="AG72" s="645"/>
      <c r="AH72" s="205">
        <f>IFERROR((COUNTIF((J72:AG72),"I")/(COUNTIF((J72:AG72),"P")+COUNTIF((J72:AG72),"I")+COUNTIF((J72:AG72),"NC"))),"")</f>
        <v>0</v>
      </c>
      <c r="AI72" s="206">
        <f t="shared" si="1"/>
        <v>0</v>
      </c>
      <c r="AJ72" s="210"/>
      <c r="AK72" s="198"/>
    </row>
    <row r="73" spans="1:37" ht="43.5" customHeight="1" x14ac:dyDescent="0.25">
      <c r="A73" s="681"/>
      <c r="B73" s="716" t="s">
        <v>431</v>
      </c>
      <c r="C73" s="711">
        <v>3</v>
      </c>
      <c r="D73" s="719" t="s">
        <v>432</v>
      </c>
      <c r="E73" s="667" t="s">
        <v>362</v>
      </c>
      <c r="F73" s="670" t="s">
        <v>1087</v>
      </c>
      <c r="G73" s="671"/>
      <c r="H73" s="672" t="s">
        <v>390</v>
      </c>
      <c r="I73" s="672" t="s">
        <v>384</v>
      </c>
      <c r="J73" s="654"/>
      <c r="K73" s="653"/>
      <c r="L73" s="654"/>
      <c r="M73" s="653"/>
      <c r="N73" s="654" t="s">
        <v>385</v>
      </c>
      <c r="O73" s="653"/>
      <c r="P73" s="654" t="s">
        <v>385</v>
      </c>
      <c r="Q73" s="653"/>
      <c r="R73" s="653"/>
      <c r="S73" s="653"/>
      <c r="T73" s="653"/>
      <c r="U73" s="653"/>
      <c r="V73" s="653"/>
      <c r="W73" s="653"/>
      <c r="X73" s="653"/>
      <c r="Y73" s="653"/>
      <c r="Z73" s="653"/>
      <c r="AA73" s="653"/>
      <c r="AB73" s="653"/>
      <c r="AC73" s="653"/>
      <c r="AD73" s="653"/>
      <c r="AE73" s="653"/>
      <c r="AF73" s="653"/>
      <c r="AG73" s="653"/>
      <c r="AH73" s="215">
        <f t="shared" si="0"/>
        <v>0</v>
      </c>
      <c r="AI73" s="216">
        <f t="shared" si="1"/>
        <v>0</v>
      </c>
      <c r="AJ73" s="217"/>
      <c r="AK73" s="198"/>
    </row>
    <row r="74" spans="1:37" ht="43.5" customHeight="1" x14ac:dyDescent="0.25">
      <c r="A74" s="681"/>
      <c r="B74" s="717"/>
      <c r="C74" s="712"/>
      <c r="D74" s="720"/>
      <c r="E74" s="668"/>
      <c r="F74" s="650" t="s">
        <v>433</v>
      </c>
      <c r="G74" s="651"/>
      <c r="H74" s="673"/>
      <c r="I74" s="673"/>
      <c r="J74" s="645"/>
      <c r="K74" s="645"/>
      <c r="L74" s="652"/>
      <c r="M74" s="645"/>
      <c r="N74" s="652"/>
      <c r="O74" s="645"/>
      <c r="P74" s="645"/>
      <c r="Q74" s="645"/>
      <c r="R74" s="652" t="s">
        <v>385</v>
      </c>
      <c r="S74" s="645"/>
      <c r="T74" s="652"/>
      <c r="U74" s="645"/>
      <c r="V74" s="645"/>
      <c r="W74" s="645"/>
      <c r="X74" s="645"/>
      <c r="Y74" s="645"/>
      <c r="Z74" s="645"/>
      <c r="AA74" s="645"/>
      <c r="AB74" s="645"/>
      <c r="AC74" s="645"/>
      <c r="AD74" s="645"/>
      <c r="AE74" s="645"/>
      <c r="AF74" s="645"/>
      <c r="AG74" s="645"/>
      <c r="AH74" s="205">
        <f t="shared" si="0"/>
        <v>0</v>
      </c>
      <c r="AI74" s="206">
        <f t="shared" si="1"/>
        <v>0</v>
      </c>
      <c r="AJ74" s="220"/>
      <c r="AK74" s="198"/>
    </row>
    <row r="75" spans="1:37" ht="51.75" customHeight="1" x14ac:dyDescent="0.25">
      <c r="A75" s="681"/>
      <c r="B75" s="717"/>
      <c r="C75" s="712"/>
      <c r="D75" s="720"/>
      <c r="E75" s="668"/>
      <c r="F75" s="650" t="s">
        <v>936</v>
      </c>
      <c r="G75" s="651"/>
      <c r="H75" s="673"/>
      <c r="I75" s="673"/>
      <c r="J75" s="645"/>
      <c r="K75" s="645"/>
      <c r="L75" s="645"/>
      <c r="M75" s="645"/>
      <c r="N75" s="652"/>
      <c r="O75" s="645"/>
      <c r="P75" s="652"/>
      <c r="Q75" s="645"/>
      <c r="R75" s="652"/>
      <c r="S75" s="645"/>
      <c r="T75" s="652" t="s">
        <v>385</v>
      </c>
      <c r="U75" s="645"/>
      <c r="V75" s="652" t="s">
        <v>385</v>
      </c>
      <c r="W75" s="645"/>
      <c r="X75" s="652" t="s">
        <v>385</v>
      </c>
      <c r="Y75" s="645"/>
      <c r="Z75" s="652" t="s">
        <v>385</v>
      </c>
      <c r="AA75" s="645"/>
      <c r="AB75" s="652" t="s">
        <v>385</v>
      </c>
      <c r="AC75" s="645"/>
      <c r="AD75" s="652" t="s">
        <v>385</v>
      </c>
      <c r="AE75" s="645"/>
      <c r="AF75" s="652" t="s">
        <v>385</v>
      </c>
      <c r="AG75" s="645"/>
      <c r="AH75" s="205">
        <f t="shared" si="0"/>
        <v>0</v>
      </c>
      <c r="AI75" s="206">
        <f t="shared" si="1"/>
        <v>0</v>
      </c>
      <c r="AJ75" s="220"/>
      <c r="AK75" s="198"/>
    </row>
    <row r="76" spans="1:37" ht="54.75" customHeight="1" x14ac:dyDescent="0.25">
      <c r="A76" s="681"/>
      <c r="B76" s="717"/>
      <c r="C76" s="712"/>
      <c r="D76" s="720"/>
      <c r="E76" s="668"/>
      <c r="F76" s="650" t="s">
        <v>937</v>
      </c>
      <c r="G76" s="651"/>
      <c r="H76" s="673"/>
      <c r="I76" s="673"/>
      <c r="J76" s="645"/>
      <c r="K76" s="645"/>
      <c r="L76" s="645"/>
      <c r="M76" s="645"/>
      <c r="N76" s="652"/>
      <c r="O76" s="645"/>
      <c r="P76" s="645"/>
      <c r="Q76" s="645"/>
      <c r="R76" s="652"/>
      <c r="S76" s="645"/>
      <c r="T76" s="652"/>
      <c r="U76" s="645"/>
      <c r="V76" s="652" t="s">
        <v>385</v>
      </c>
      <c r="W76" s="645"/>
      <c r="X76" s="652" t="s">
        <v>385</v>
      </c>
      <c r="Y76" s="645"/>
      <c r="Z76" s="652" t="s">
        <v>385</v>
      </c>
      <c r="AA76" s="645"/>
      <c r="AB76" s="652" t="s">
        <v>385</v>
      </c>
      <c r="AC76" s="645"/>
      <c r="AD76" s="652" t="s">
        <v>385</v>
      </c>
      <c r="AE76" s="645"/>
      <c r="AF76" s="652" t="s">
        <v>385</v>
      </c>
      <c r="AG76" s="645"/>
      <c r="AH76" s="205">
        <f t="shared" si="0"/>
        <v>0</v>
      </c>
      <c r="AI76" s="206">
        <f t="shared" si="1"/>
        <v>0</v>
      </c>
      <c r="AJ76" s="220"/>
      <c r="AK76" s="198"/>
    </row>
    <row r="77" spans="1:37" ht="43.5" customHeight="1" x14ac:dyDescent="0.25">
      <c r="A77" s="681"/>
      <c r="B77" s="717"/>
      <c r="C77" s="712"/>
      <c r="D77" s="720"/>
      <c r="E77" s="668"/>
      <c r="F77" s="650" t="s">
        <v>434</v>
      </c>
      <c r="G77" s="651"/>
      <c r="H77" s="673"/>
      <c r="I77" s="673"/>
      <c r="J77" s="652"/>
      <c r="K77" s="645"/>
      <c r="L77" s="652" t="s">
        <v>385</v>
      </c>
      <c r="M77" s="645"/>
      <c r="N77" s="652" t="s">
        <v>385</v>
      </c>
      <c r="O77" s="645"/>
      <c r="P77" s="652" t="s">
        <v>385</v>
      </c>
      <c r="Q77" s="645"/>
      <c r="R77" s="652" t="s">
        <v>385</v>
      </c>
      <c r="S77" s="645"/>
      <c r="T77" s="652" t="s">
        <v>385</v>
      </c>
      <c r="U77" s="645"/>
      <c r="V77" s="652" t="s">
        <v>385</v>
      </c>
      <c r="W77" s="645"/>
      <c r="X77" s="652" t="s">
        <v>385</v>
      </c>
      <c r="Y77" s="645"/>
      <c r="Z77" s="652" t="s">
        <v>385</v>
      </c>
      <c r="AA77" s="645"/>
      <c r="AB77" s="652" t="s">
        <v>385</v>
      </c>
      <c r="AC77" s="645"/>
      <c r="AD77" s="652" t="s">
        <v>385</v>
      </c>
      <c r="AE77" s="645"/>
      <c r="AF77" s="652" t="s">
        <v>385</v>
      </c>
      <c r="AG77" s="645"/>
      <c r="AH77" s="205">
        <f t="shared" si="0"/>
        <v>0</v>
      </c>
      <c r="AI77" s="206">
        <f t="shared" si="1"/>
        <v>0</v>
      </c>
      <c r="AJ77" s="220"/>
      <c r="AK77" s="198"/>
    </row>
    <row r="78" spans="1:37" ht="43.5" customHeight="1" thickBot="1" x14ac:dyDescent="0.3">
      <c r="A78" s="681"/>
      <c r="B78" s="717"/>
      <c r="C78" s="712"/>
      <c r="D78" s="720"/>
      <c r="E78" s="668"/>
      <c r="F78" s="650" t="s">
        <v>1088</v>
      </c>
      <c r="G78" s="651"/>
      <c r="H78" s="673"/>
      <c r="I78" s="673"/>
      <c r="J78" s="645"/>
      <c r="K78" s="645"/>
      <c r="L78" s="652" t="s">
        <v>385</v>
      </c>
      <c r="M78" s="645"/>
      <c r="N78" s="652"/>
      <c r="O78" s="645"/>
      <c r="P78" s="645"/>
      <c r="Q78" s="645"/>
      <c r="R78" s="652"/>
      <c r="S78" s="645"/>
      <c r="T78" s="652"/>
      <c r="U78" s="645"/>
      <c r="V78" s="652" t="s">
        <v>385</v>
      </c>
      <c r="W78" s="645"/>
      <c r="X78" s="652"/>
      <c r="Y78" s="645"/>
      <c r="Z78" s="652"/>
      <c r="AA78" s="645"/>
      <c r="AB78" s="645"/>
      <c r="AC78" s="645"/>
      <c r="AD78" s="652"/>
      <c r="AE78" s="645"/>
      <c r="AF78" s="652" t="s">
        <v>385</v>
      </c>
      <c r="AG78" s="645"/>
      <c r="AH78" s="205">
        <f t="shared" si="0"/>
        <v>0</v>
      </c>
      <c r="AI78" s="206">
        <f t="shared" si="1"/>
        <v>0</v>
      </c>
      <c r="AJ78" s="220"/>
      <c r="AK78" s="198"/>
    </row>
    <row r="79" spans="1:37" ht="51.75" customHeight="1" x14ac:dyDescent="0.25">
      <c r="A79" s="655"/>
      <c r="B79" s="716" t="s">
        <v>435</v>
      </c>
      <c r="C79" s="711" t="s">
        <v>436</v>
      </c>
      <c r="D79" s="719" t="s">
        <v>437</v>
      </c>
      <c r="E79" s="667" t="s">
        <v>362</v>
      </c>
      <c r="F79" s="670" t="s">
        <v>438</v>
      </c>
      <c r="G79" s="671"/>
      <c r="H79" s="672" t="s">
        <v>439</v>
      </c>
      <c r="I79" s="672" t="s">
        <v>384</v>
      </c>
      <c r="J79" s="653"/>
      <c r="K79" s="653"/>
      <c r="L79" s="653"/>
      <c r="M79" s="653"/>
      <c r="N79" s="653"/>
      <c r="O79" s="653"/>
      <c r="P79" s="653"/>
      <c r="Q79" s="653"/>
      <c r="R79" s="654" t="s">
        <v>385</v>
      </c>
      <c r="S79" s="653"/>
      <c r="T79" s="653"/>
      <c r="U79" s="653"/>
      <c r="V79" s="653"/>
      <c r="W79" s="653"/>
      <c r="X79" s="654"/>
      <c r="Y79" s="653"/>
      <c r="Z79" s="653"/>
      <c r="AA79" s="653"/>
      <c r="AB79" s="653"/>
      <c r="AC79" s="653"/>
      <c r="AD79" s="653"/>
      <c r="AE79" s="653"/>
      <c r="AF79" s="653"/>
      <c r="AG79" s="653"/>
      <c r="AH79" s="215">
        <f t="shared" si="0"/>
        <v>0</v>
      </c>
      <c r="AI79" s="216">
        <f t="shared" si="1"/>
        <v>0</v>
      </c>
      <c r="AJ79" s="217"/>
      <c r="AK79" s="198"/>
    </row>
    <row r="80" spans="1:37" ht="43.5" customHeight="1" x14ac:dyDescent="0.25">
      <c r="A80" s="655"/>
      <c r="B80" s="717"/>
      <c r="C80" s="712"/>
      <c r="D80" s="720"/>
      <c r="E80" s="668"/>
      <c r="F80" s="650" t="s">
        <v>1089</v>
      </c>
      <c r="G80" s="651"/>
      <c r="H80" s="688"/>
      <c r="I80" s="673"/>
      <c r="J80" s="645"/>
      <c r="K80" s="645"/>
      <c r="L80" s="645"/>
      <c r="M80" s="645"/>
      <c r="N80" s="652" t="s">
        <v>385</v>
      </c>
      <c r="O80" s="645"/>
      <c r="P80" s="652" t="s">
        <v>385</v>
      </c>
      <c r="Q80" s="645"/>
      <c r="R80" s="652"/>
      <c r="S80" s="645"/>
      <c r="T80" s="652"/>
      <c r="U80" s="645"/>
      <c r="V80" s="652"/>
      <c r="W80" s="645"/>
      <c r="X80" s="645"/>
      <c r="Y80" s="645"/>
      <c r="Z80" s="645"/>
      <c r="AA80" s="645"/>
      <c r="AB80" s="645"/>
      <c r="AC80" s="645"/>
      <c r="AD80" s="645"/>
      <c r="AE80" s="645"/>
      <c r="AF80" s="645"/>
      <c r="AG80" s="645"/>
      <c r="AH80" s="205">
        <f t="shared" si="0"/>
        <v>0</v>
      </c>
      <c r="AI80" s="206">
        <f t="shared" si="1"/>
        <v>0</v>
      </c>
      <c r="AJ80" s="220"/>
      <c r="AK80" s="198"/>
    </row>
    <row r="81" spans="1:37" ht="43.5" customHeight="1" x14ac:dyDescent="0.25">
      <c r="A81" s="655"/>
      <c r="B81" s="717"/>
      <c r="C81" s="712"/>
      <c r="D81" s="720"/>
      <c r="E81" s="668"/>
      <c r="F81" s="650" t="s">
        <v>1090</v>
      </c>
      <c r="G81" s="651"/>
      <c r="H81" s="228"/>
      <c r="I81" s="673"/>
      <c r="J81" s="645"/>
      <c r="K81" s="645"/>
      <c r="L81" s="645"/>
      <c r="M81" s="645"/>
      <c r="N81" s="652"/>
      <c r="O81" s="645"/>
      <c r="P81" s="652"/>
      <c r="Q81" s="645"/>
      <c r="R81" s="652" t="s">
        <v>385</v>
      </c>
      <c r="S81" s="645"/>
      <c r="T81" s="652" t="s">
        <v>385</v>
      </c>
      <c r="U81" s="645"/>
      <c r="V81" s="652" t="s">
        <v>385</v>
      </c>
      <c r="W81" s="645"/>
      <c r="X81" s="652" t="s">
        <v>385</v>
      </c>
      <c r="Y81" s="645"/>
      <c r="Z81" s="652" t="s">
        <v>385</v>
      </c>
      <c r="AA81" s="645"/>
      <c r="AB81" s="652" t="s">
        <v>385</v>
      </c>
      <c r="AC81" s="645"/>
      <c r="AD81" s="652" t="s">
        <v>385</v>
      </c>
      <c r="AE81" s="645"/>
      <c r="AF81" s="652" t="s">
        <v>385</v>
      </c>
      <c r="AG81" s="645"/>
      <c r="AH81" s="205">
        <f t="shared" ref="AH81:AH136" si="3">IFERROR((COUNTIF((J81:AG81),"I")/(COUNTIF((J81:AG81),"P")+COUNTIF((J81:AG81),"I")+COUNTIF((J81:AG81),"NC"))),"")</f>
        <v>0</v>
      </c>
      <c r="AI81" s="206">
        <f t="shared" ref="AI81:AI136" si="4">AH81</f>
        <v>0</v>
      </c>
      <c r="AJ81" s="220"/>
      <c r="AK81" s="198"/>
    </row>
    <row r="82" spans="1:37" ht="43.5" customHeight="1" x14ac:dyDescent="0.25">
      <c r="A82" s="655"/>
      <c r="B82" s="717"/>
      <c r="C82" s="712"/>
      <c r="D82" s="720"/>
      <c r="E82" s="668"/>
      <c r="F82" s="650" t="s">
        <v>440</v>
      </c>
      <c r="G82" s="651"/>
      <c r="H82" s="225" t="s">
        <v>441</v>
      </c>
      <c r="I82" s="673"/>
      <c r="J82" s="645"/>
      <c r="K82" s="645"/>
      <c r="L82" s="652"/>
      <c r="M82" s="645"/>
      <c r="N82" s="645"/>
      <c r="O82" s="645"/>
      <c r="P82" s="645"/>
      <c r="Q82" s="645"/>
      <c r="R82" s="652"/>
      <c r="S82" s="645"/>
      <c r="T82" s="645"/>
      <c r="U82" s="645"/>
      <c r="V82" s="645"/>
      <c r="W82" s="645"/>
      <c r="X82" s="652" t="s">
        <v>385</v>
      </c>
      <c r="Y82" s="645"/>
      <c r="Z82" s="645"/>
      <c r="AA82" s="645"/>
      <c r="AB82" s="652"/>
      <c r="AC82" s="645"/>
      <c r="AD82" s="652"/>
      <c r="AE82" s="645"/>
      <c r="AF82" s="645"/>
      <c r="AG82" s="645"/>
      <c r="AH82" s="205">
        <f t="shared" si="3"/>
        <v>0</v>
      </c>
      <c r="AI82" s="206">
        <f t="shared" si="4"/>
        <v>0</v>
      </c>
      <c r="AJ82" s="220"/>
      <c r="AK82" s="198"/>
    </row>
    <row r="83" spans="1:37" ht="43.5" customHeight="1" thickBot="1" x14ac:dyDescent="0.3">
      <c r="A83" s="655"/>
      <c r="B83" s="718"/>
      <c r="C83" s="713"/>
      <c r="D83" s="721"/>
      <c r="E83" s="669"/>
      <c r="F83" s="714" t="s">
        <v>938</v>
      </c>
      <c r="G83" s="715"/>
      <c r="H83" s="221" t="s">
        <v>441</v>
      </c>
      <c r="I83" s="674"/>
      <c r="J83" s="644"/>
      <c r="K83" s="644"/>
      <c r="L83" s="643"/>
      <c r="M83" s="644"/>
      <c r="N83" s="644"/>
      <c r="O83" s="644"/>
      <c r="P83" s="644"/>
      <c r="Q83" s="644"/>
      <c r="R83" s="643" t="s">
        <v>385</v>
      </c>
      <c r="S83" s="644"/>
      <c r="T83" s="644"/>
      <c r="U83" s="644"/>
      <c r="V83" s="644"/>
      <c r="W83" s="644"/>
      <c r="X83" s="644"/>
      <c r="Y83" s="644"/>
      <c r="Z83" s="643" t="s">
        <v>385</v>
      </c>
      <c r="AA83" s="644"/>
      <c r="AB83" s="643"/>
      <c r="AC83" s="644"/>
      <c r="AD83" s="644"/>
      <c r="AE83" s="644"/>
      <c r="AF83" s="643" t="s">
        <v>385</v>
      </c>
      <c r="AG83" s="644"/>
      <c r="AH83" s="229">
        <f t="shared" si="3"/>
        <v>0</v>
      </c>
      <c r="AI83" s="230">
        <f t="shared" si="4"/>
        <v>0</v>
      </c>
      <c r="AJ83" s="231"/>
      <c r="AK83" s="198"/>
    </row>
    <row r="84" spans="1:37" ht="43.5" customHeight="1" x14ac:dyDescent="0.25">
      <c r="A84" s="681"/>
      <c r="B84" s="708" t="s">
        <v>442</v>
      </c>
      <c r="C84" s="711" t="s">
        <v>417</v>
      </c>
      <c r="D84" s="663" t="s">
        <v>443</v>
      </c>
      <c r="E84" s="667" t="s">
        <v>362</v>
      </c>
      <c r="F84" s="670" t="s">
        <v>1091</v>
      </c>
      <c r="G84" s="671"/>
      <c r="H84" s="214" t="s">
        <v>1070</v>
      </c>
      <c r="I84" s="672" t="s">
        <v>384</v>
      </c>
      <c r="J84" s="653"/>
      <c r="K84" s="653"/>
      <c r="L84" s="654"/>
      <c r="M84" s="653"/>
      <c r="N84" s="654" t="s">
        <v>385</v>
      </c>
      <c r="O84" s="653"/>
      <c r="P84" s="654"/>
      <c r="Q84" s="653"/>
      <c r="R84" s="654"/>
      <c r="S84" s="653"/>
      <c r="T84" s="654" t="s">
        <v>385</v>
      </c>
      <c r="U84" s="653"/>
      <c r="V84" s="654"/>
      <c r="W84" s="653"/>
      <c r="X84" s="654"/>
      <c r="Y84" s="653"/>
      <c r="Z84" s="654" t="s">
        <v>385</v>
      </c>
      <c r="AA84" s="653"/>
      <c r="AB84" s="654"/>
      <c r="AC84" s="653"/>
      <c r="AD84" s="653"/>
      <c r="AE84" s="653"/>
      <c r="AF84" s="654" t="s">
        <v>385</v>
      </c>
      <c r="AG84" s="653"/>
      <c r="AH84" s="215">
        <f t="shared" si="3"/>
        <v>0</v>
      </c>
      <c r="AI84" s="216">
        <f t="shared" si="4"/>
        <v>0</v>
      </c>
      <c r="AJ84" s="217"/>
      <c r="AK84" s="198"/>
    </row>
    <row r="85" spans="1:37" ht="43.5" customHeight="1" x14ac:dyDescent="0.25">
      <c r="A85" s="681"/>
      <c r="B85" s="709"/>
      <c r="C85" s="712"/>
      <c r="D85" s="664"/>
      <c r="E85" s="668"/>
      <c r="F85" s="691" t="s">
        <v>1092</v>
      </c>
      <c r="G85" s="692"/>
      <c r="H85" s="675" t="s">
        <v>390</v>
      </c>
      <c r="I85" s="673"/>
      <c r="J85" s="645"/>
      <c r="K85" s="645"/>
      <c r="L85" s="645"/>
      <c r="M85" s="645"/>
      <c r="N85" s="645"/>
      <c r="O85" s="645"/>
      <c r="P85" s="645"/>
      <c r="Q85" s="645"/>
      <c r="R85" s="652" t="s">
        <v>385</v>
      </c>
      <c r="S85" s="645"/>
      <c r="T85" s="652"/>
      <c r="U85" s="645"/>
      <c r="V85" s="645"/>
      <c r="W85" s="645"/>
      <c r="X85" s="645"/>
      <c r="Y85" s="645"/>
      <c r="Z85" s="645"/>
      <c r="AA85" s="645"/>
      <c r="AB85" s="652"/>
      <c r="AC85" s="645"/>
      <c r="AD85" s="652" t="s">
        <v>385</v>
      </c>
      <c r="AE85" s="645"/>
      <c r="AF85" s="652"/>
      <c r="AG85" s="645"/>
      <c r="AH85" s="205">
        <f t="shared" si="3"/>
        <v>0</v>
      </c>
      <c r="AI85" s="206">
        <f t="shared" si="4"/>
        <v>0</v>
      </c>
      <c r="AJ85" s="220"/>
      <c r="AK85" s="198"/>
    </row>
    <row r="86" spans="1:37" ht="43.5" customHeight="1" x14ac:dyDescent="0.25">
      <c r="A86" s="681"/>
      <c r="B86" s="709"/>
      <c r="C86" s="712"/>
      <c r="D86" s="664"/>
      <c r="E86" s="668"/>
      <c r="F86" s="691" t="s">
        <v>1093</v>
      </c>
      <c r="G86" s="692"/>
      <c r="H86" s="673"/>
      <c r="I86" s="673"/>
      <c r="J86" s="645"/>
      <c r="K86" s="645"/>
      <c r="L86" s="645"/>
      <c r="M86" s="645"/>
      <c r="N86" s="645"/>
      <c r="O86" s="645"/>
      <c r="P86" s="652" t="s">
        <v>385</v>
      </c>
      <c r="Q86" s="645"/>
      <c r="R86" s="652"/>
      <c r="S86" s="645"/>
      <c r="T86" s="652"/>
      <c r="U86" s="645"/>
      <c r="V86" s="706"/>
      <c r="W86" s="706"/>
      <c r="X86" s="645"/>
      <c r="Y86" s="645"/>
      <c r="Z86" s="652" t="s">
        <v>385</v>
      </c>
      <c r="AA86" s="645"/>
      <c r="AB86" s="652"/>
      <c r="AC86" s="645"/>
      <c r="AD86" s="645"/>
      <c r="AE86" s="645"/>
      <c r="AF86" s="652"/>
      <c r="AG86" s="645"/>
      <c r="AH86" s="205">
        <f t="shared" si="3"/>
        <v>0</v>
      </c>
      <c r="AI86" s="206">
        <f t="shared" si="4"/>
        <v>0</v>
      </c>
      <c r="AJ86" s="220"/>
      <c r="AK86" s="198"/>
    </row>
    <row r="87" spans="1:37" ht="43.5" customHeight="1" x14ac:dyDescent="0.25">
      <c r="A87" s="681"/>
      <c r="B87" s="709"/>
      <c r="C87" s="712"/>
      <c r="D87" s="664"/>
      <c r="E87" s="668"/>
      <c r="F87" s="691" t="s">
        <v>1094</v>
      </c>
      <c r="G87" s="692"/>
      <c r="H87" s="673"/>
      <c r="I87" s="673"/>
      <c r="J87" s="645"/>
      <c r="K87" s="645"/>
      <c r="L87" s="645"/>
      <c r="M87" s="645"/>
      <c r="N87" s="645"/>
      <c r="O87" s="645"/>
      <c r="P87" s="652" t="s">
        <v>385</v>
      </c>
      <c r="Q87" s="645"/>
      <c r="R87" s="652" t="s">
        <v>385</v>
      </c>
      <c r="S87" s="645"/>
      <c r="T87" s="652"/>
      <c r="U87" s="645"/>
      <c r="V87" s="706"/>
      <c r="W87" s="706"/>
      <c r="X87" s="645"/>
      <c r="Y87" s="645"/>
      <c r="Z87" s="652"/>
      <c r="AA87" s="645"/>
      <c r="AB87" s="652"/>
      <c r="AC87" s="645"/>
      <c r="AD87" s="645"/>
      <c r="AE87" s="645"/>
      <c r="AF87" s="652"/>
      <c r="AG87" s="645"/>
      <c r="AH87" s="205">
        <f t="shared" si="3"/>
        <v>0</v>
      </c>
      <c r="AI87" s="206">
        <f t="shared" si="4"/>
        <v>0</v>
      </c>
      <c r="AJ87" s="220"/>
      <c r="AK87" s="198"/>
    </row>
    <row r="88" spans="1:37" ht="43.5" customHeight="1" x14ac:dyDescent="0.25">
      <c r="A88" s="681"/>
      <c r="B88" s="709"/>
      <c r="C88" s="712"/>
      <c r="D88" s="664"/>
      <c r="E88" s="668"/>
      <c r="F88" s="691" t="s">
        <v>1095</v>
      </c>
      <c r="G88" s="692"/>
      <c r="H88" s="673"/>
      <c r="I88" s="673"/>
      <c r="J88" s="645"/>
      <c r="K88" s="645"/>
      <c r="L88" s="645"/>
      <c r="M88" s="645"/>
      <c r="N88" s="645"/>
      <c r="O88" s="645"/>
      <c r="P88" s="652"/>
      <c r="Q88" s="645"/>
      <c r="R88" s="652"/>
      <c r="S88" s="645"/>
      <c r="T88" s="652" t="s">
        <v>385</v>
      </c>
      <c r="U88" s="645"/>
      <c r="V88" s="706"/>
      <c r="W88" s="706"/>
      <c r="X88" s="652"/>
      <c r="Y88" s="645"/>
      <c r="Z88" s="652"/>
      <c r="AA88" s="645"/>
      <c r="AB88" s="652"/>
      <c r="AC88" s="645"/>
      <c r="AD88" s="645"/>
      <c r="AE88" s="645"/>
      <c r="AF88" s="652"/>
      <c r="AG88" s="645"/>
      <c r="AH88" s="205">
        <f t="shared" si="3"/>
        <v>0</v>
      </c>
      <c r="AI88" s="206">
        <f t="shared" si="4"/>
        <v>0</v>
      </c>
      <c r="AJ88" s="220"/>
      <c r="AK88" s="198"/>
    </row>
    <row r="89" spans="1:37" ht="43.5" customHeight="1" x14ac:dyDescent="0.25">
      <c r="A89" s="681"/>
      <c r="B89" s="709"/>
      <c r="C89" s="712"/>
      <c r="D89" s="664"/>
      <c r="E89" s="668"/>
      <c r="F89" s="691" t="s">
        <v>1096</v>
      </c>
      <c r="G89" s="692"/>
      <c r="H89" s="673"/>
      <c r="I89" s="673"/>
      <c r="J89" s="645"/>
      <c r="K89" s="645"/>
      <c r="L89" s="645"/>
      <c r="M89" s="645"/>
      <c r="N89" s="645"/>
      <c r="O89" s="645"/>
      <c r="P89" s="652"/>
      <c r="Q89" s="645"/>
      <c r="R89" s="652"/>
      <c r="S89" s="645"/>
      <c r="T89" s="652"/>
      <c r="U89" s="645"/>
      <c r="V89" s="706"/>
      <c r="W89" s="706"/>
      <c r="X89" s="652" t="s">
        <v>385</v>
      </c>
      <c r="Y89" s="645"/>
      <c r="Z89" s="652" t="s">
        <v>385</v>
      </c>
      <c r="AA89" s="645"/>
      <c r="AB89" s="652"/>
      <c r="AC89" s="645"/>
      <c r="AD89" s="645"/>
      <c r="AE89" s="645"/>
      <c r="AF89" s="652"/>
      <c r="AG89" s="645"/>
      <c r="AH89" s="205">
        <f t="shared" si="3"/>
        <v>0</v>
      </c>
      <c r="AI89" s="206">
        <f t="shared" si="4"/>
        <v>0</v>
      </c>
      <c r="AJ89" s="220"/>
      <c r="AK89" s="198"/>
    </row>
    <row r="90" spans="1:37" ht="43.5" customHeight="1" x14ac:dyDescent="0.25">
      <c r="A90" s="681"/>
      <c r="B90" s="709"/>
      <c r="C90" s="712"/>
      <c r="D90" s="664"/>
      <c r="E90" s="668"/>
      <c r="F90" s="691" t="s">
        <v>1097</v>
      </c>
      <c r="G90" s="692"/>
      <c r="H90" s="673"/>
      <c r="I90" s="673"/>
      <c r="J90" s="645"/>
      <c r="K90" s="645"/>
      <c r="L90" s="645"/>
      <c r="M90" s="645"/>
      <c r="N90" s="645"/>
      <c r="O90" s="645"/>
      <c r="P90" s="652"/>
      <c r="Q90" s="645"/>
      <c r="R90" s="652"/>
      <c r="S90" s="645"/>
      <c r="T90" s="652"/>
      <c r="U90" s="645"/>
      <c r="V90" s="706"/>
      <c r="W90" s="706"/>
      <c r="X90" s="645"/>
      <c r="Y90" s="645"/>
      <c r="Z90" s="652"/>
      <c r="AA90" s="645"/>
      <c r="AB90" s="652" t="s">
        <v>385</v>
      </c>
      <c r="AC90" s="645"/>
      <c r="AD90" s="652"/>
      <c r="AE90" s="645"/>
      <c r="AF90" s="652"/>
      <c r="AG90" s="645"/>
      <c r="AH90" s="205">
        <f t="shared" si="3"/>
        <v>0</v>
      </c>
      <c r="AI90" s="206">
        <f t="shared" si="4"/>
        <v>0</v>
      </c>
      <c r="AJ90" s="220"/>
      <c r="AK90" s="198"/>
    </row>
    <row r="91" spans="1:37" ht="43.5" customHeight="1" thickBot="1" x14ac:dyDescent="0.3">
      <c r="A91" s="681"/>
      <c r="B91" s="710"/>
      <c r="C91" s="713"/>
      <c r="D91" s="666"/>
      <c r="E91" s="669"/>
      <c r="F91" s="689" t="s">
        <v>939</v>
      </c>
      <c r="G91" s="690"/>
      <c r="H91" s="674"/>
      <c r="I91" s="674"/>
      <c r="J91" s="644"/>
      <c r="K91" s="644"/>
      <c r="L91" s="644"/>
      <c r="M91" s="644"/>
      <c r="N91" s="644"/>
      <c r="O91" s="644"/>
      <c r="P91" s="644"/>
      <c r="Q91" s="644"/>
      <c r="R91" s="643"/>
      <c r="S91" s="644"/>
      <c r="T91" s="644"/>
      <c r="U91" s="644"/>
      <c r="V91" s="643"/>
      <c r="W91" s="644"/>
      <c r="X91" s="643"/>
      <c r="Y91" s="644"/>
      <c r="Z91" s="643" t="s">
        <v>385</v>
      </c>
      <c r="AA91" s="644"/>
      <c r="AB91" s="643"/>
      <c r="AC91" s="644"/>
      <c r="AD91" s="643"/>
      <c r="AE91" s="644"/>
      <c r="AF91" s="644"/>
      <c r="AG91" s="644"/>
      <c r="AH91" s="211">
        <f t="shared" si="3"/>
        <v>0</v>
      </c>
      <c r="AI91" s="212">
        <f t="shared" si="4"/>
        <v>0</v>
      </c>
      <c r="AJ91" s="213"/>
      <c r="AK91" s="198"/>
    </row>
    <row r="92" spans="1:37" ht="43.5" customHeight="1" x14ac:dyDescent="0.25">
      <c r="A92" s="655"/>
      <c r="B92" s="694" t="s">
        <v>444</v>
      </c>
      <c r="C92" s="660" t="s">
        <v>445</v>
      </c>
      <c r="D92" s="699" t="s">
        <v>446</v>
      </c>
      <c r="E92" s="667" t="s">
        <v>221</v>
      </c>
      <c r="F92" s="704" t="s">
        <v>1098</v>
      </c>
      <c r="G92" s="705"/>
      <c r="H92" s="672" t="s">
        <v>1099</v>
      </c>
      <c r="I92" s="672" t="s">
        <v>384</v>
      </c>
      <c r="J92" s="653"/>
      <c r="K92" s="653"/>
      <c r="L92" s="653"/>
      <c r="M92" s="653"/>
      <c r="N92" s="654"/>
      <c r="O92" s="653"/>
      <c r="P92" s="653"/>
      <c r="Q92" s="653"/>
      <c r="R92" s="653"/>
      <c r="S92" s="653"/>
      <c r="T92" s="653"/>
      <c r="U92" s="653"/>
      <c r="V92" s="653"/>
      <c r="W92" s="653"/>
      <c r="X92" s="654"/>
      <c r="Y92" s="653"/>
      <c r="Z92" s="654" t="s">
        <v>385</v>
      </c>
      <c r="AA92" s="653"/>
      <c r="AB92" s="653"/>
      <c r="AC92" s="653"/>
      <c r="AD92" s="693"/>
      <c r="AE92" s="693"/>
      <c r="AF92" s="654"/>
      <c r="AG92" s="653"/>
      <c r="AH92" s="215">
        <f t="shared" si="3"/>
        <v>0</v>
      </c>
      <c r="AI92" s="216">
        <f t="shared" si="4"/>
        <v>0</v>
      </c>
      <c r="AJ92" s="217"/>
      <c r="AK92" s="198"/>
    </row>
    <row r="93" spans="1:37" ht="43.5" customHeight="1" x14ac:dyDescent="0.25">
      <c r="A93" s="655"/>
      <c r="B93" s="695"/>
      <c r="C93" s="661"/>
      <c r="D93" s="700"/>
      <c r="E93" s="668"/>
      <c r="F93" s="650" t="s">
        <v>929</v>
      </c>
      <c r="G93" s="651"/>
      <c r="H93" s="673"/>
      <c r="I93" s="673"/>
      <c r="J93" s="645"/>
      <c r="K93" s="645"/>
      <c r="L93" s="645"/>
      <c r="M93" s="645"/>
      <c r="N93" s="645"/>
      <c r="O93" s="645"/>
      <c r="P93" s="645"/>
      <c r="Q93" s="645"/>
      <c r="R93" s="652" t="s">
        <v>385</v>
      </c>
      <c r="S93" s="645"/>
      <c r="T93" s="645"/>
      <c r="U93" s="645"/>
      <c r="V93" s="645"/>
      <c r="W93" s="645"/>
      <c r="X93" s="652"/>
      <c r="Y93" s="645"/>
      <c r="Z93" s="645"/>
      <c r="AA93" s="645"/>
      <c r="AB93" s="645"/>
      <c r="AC93" s="645"/>
      <c r="AD93" s="707"/>
      <c r="AE93" s="707"/>
      <c r="AF93" s="645"/>
      <c r="AG93" s="645"/>
      <c r="AH93" s="205">
        <f t="shared" si="3"/>
        <v>0</v>
      </c>
      <c r="AI93" s="206">
        <f t="shared" si="4"/>
        <v>0</v>
      </c>
      <c r="AJ93" s="210"/>
      <c r="AK93" s="198"/>
    </row>
    <row r="94" spans="1:37" ht="43.5" customHeight="1" x14ac:dyDescent="0.25">
      <c r="A94" s="655"/>
      <c r="B94" s="695"/>
      <c r="C94" s="661"/>
      <c r="D94" s="700"/>
      <c r="E94" s="668"/>
      <c r="F94" s="650" t="s">
        <v>392</v>
      </c>
      <c r="G94" s="651"/>
      <c r="H94" s="673"/>
      <c r="I94" s="673"/>
      <c r="J94" s="645"/>
      <c r="K94" s="645"/>
      <c r="L94" s="645"/>
      <c r="M94" s="645"/>
      <c r="N94" s="645"/>
      <c r="O94" s="645"/>
      <c r="P94" s="645"/>
      <c r="Q94" s="645"/>
      <c r="R94" s="645"/>
      <c r="S94" s="645"/>
      <c r="T94" s="645"/>
      <c r="U94" s="645"/>
      <c r="V94" s="652" t="s">
        <v>385</v>
      </c>
      <c r="W94" s="645"/>
      <c r="X94" s="645"/>
      <c r="Y94" s="645"/>
      <c r="Z94" s="645"/>
      <c r="AA94" s="645"/>
      <c r="AB94" s="652"/>
      <c r="AC94" s="645"/>
      <c r="AD94" s="645"/>
      <c r="AE94" s="645"/>
      <c r="AF94" s="645"/>
      <c r="AG94" s="645"/>
      <c r="AH94" s="205">
        <f t="shared" si="3"/>
        <v>0</v>
      </c>
      <c r="AI94" s="206">
        <f t="shared" si="4"/>
        <v>0</v>
      </c>
      <c r="AJ94" s="220"/>
      <c r="AK94" s="198"/>
    </row>
    <row r="95" spans="1:37" ht="43.5" customHeight="1" x14ac:dyDescent="0.25">
      <c r="A95" s="655"/>
      <c r="B95" s="696"/>
      <c r="C95" s="661"/>
      <c r="D95" s="701"/>
      <c r="E95" s="668"/>
      <c r="F95" s="691" t="s">
        <v>447</v>
      </c>
      <c r="G95" s="692"/>
      <c r="H95" s="673"/>
      <c r="I95" s="673"/>
      <c r="J95" s="645"/>
      <c r="K95" s="645"/>
      <c r="L95" s="645"/>
      <c r="M95" s="645"/>
      <c r="N95" s="645"/>
      <c r="O95" s="645"/>
      <c r="P95" s="645"/>
      <c r="Q95" s="645"/>
      <c r="R95" s="645"/>
      <c r="S95" s="645"/>
      <c r="T95" s="645"/>
      <c r="U95" s="645"/>
      <c r="V95" s="645"/>
      <c r="W95" s="645"/>
      <c r="X95" s="645"/>
      <c r="Y95" s="645"/>
      <c r="Z95" s="652"/>
      <c r="AA95" s="645"/>
      <c r="AB95" s="652" t="s">
        <v>385</v>
      </c>
      <c r="AC95" s="645"/>
      <c r="AD95" s="645"/>
      <c r="AE95" s="645"/>
      <c r="AF95" s="645"/>
      <c r="AG95" s="645"/>
      <c r="AH95" s="205">
        <f t="shared" si="3"/>
        <v>0</v>
      </c>
      <c r="AI95" s="206">
        <f t="shared" si="4"/>
        <v>0</v>
      </c>
      <c r="AJ95" s="220"/>
      <c r="AK95" s="198"/>
    </row>
    <row r="96" spans="1:37" ht="43.5" customHeight="1" x14ac:dyDescent="0.25">
      <c r="A96" s="655"/>
      <c r="B96" s="696"/>
      <c r="C96" s="661"/>
      <c r="D96" s="701"/>
      <c r="E96" s="668"/>
      <c r="F96" s="691" t="s">
        <v>1100</v>
      </c>
      <c r="G96" s="692"/>
      <c r="H96" s="688"/>
      <c r="I96" s="673"/>
      <c r="J96" s="645"/>
      <c r="K96" s="645"/>
      <c r="L96" s="645"/>
      <c r="M96" s="645"/>
      <c r="N96" s="645"/>
      <c r="O96" s="645"/>
      <c r="P96" s="645"/>
      <c r="Q96" s="645"/>
      <c r="R96" s="645"/>
      <c r="S96" s="645"/>
      <c r="T96" s="645"/>
      <c r="U96" s="645"/>
      <c r="V96" s="645"/>
      <c r="W96" s="645"/>
      <c r="X96" s="645"/>
      <c r="Y96" s="645"/>
      <c r="Z96" s="652" t="s">
        <v>385</v>
      </c>
      <c r="AA96" s="645"/>
      <c r="AB96" s="652"/>
      <c r="AC96" s="645"/>
      <c r="AD96" s="645"/>
      <c r="AE96" s="645"/>
      <c r="AF96" s="645"/>
      <c r="AG96" s="645"/>
      <c r="AH96" s="205">
        <f t="shared" si="3"/>
        <v>0</v>
      </c>
      <c r="AI96" s="206">
        <f t="shared" si="4"/>
        <v>0</v>
      </c>
      <c r="AJ96" s="220"/>
      <c r="AK96" s="198"/>
    </row>
    <row r="97" spans="1:37" ht="43.5" customHeight="1" x14ac:dyDescent="0.25">
      <c r="A97" s="655"/>
      <c r="B97" s="696"/>
      <c r="C97" s="661"/>
      <c r="D97" s="701"/>
      <c r="E97" s="668"/>
      <c r="F97" s="691" t="s">
        <v>448</v>
      </c>
      <c r="G97" s="692"/>
      <c r="H97" s="225" t="s">
        <v>449</v>
      </c>
      <c r="I97" s="673"/>
      <c r="J97" s="652" t="s">
        <v>385</v>
      </c>
      <c r="K97" s="645"/>
      <c r="L97" s="652" t="s">
        <v>385</v>
      </c>
      <c r="M97" s="645"/>
      <c r="N97" s="652" t="s">
        <v>385</v>
      </c>
      <c r="O97" s="645"/>
      <c r="P97" s="652" t="s">
        <v>385</v>
      </c>
      <c r="Q97" s="645"/>
      <c r="R97" s="652" t="s">
        <v>385</v>
      </c>
      <c r="S97" s="645"/>
      <c r="T97" s="652" t="s">
        <v>385</v>
      </c>
      <c r="U97" s="645"/>
      <c r="V97" s="652" t="s">
        <v>385</v>
      </c>
      <c r="W97" s="645"/>
      <c r="X97" s="652" t="s">
        <v>385</v>
      </c>
      <c r="Y97" s="645"/>
      <c r="Z97" s="652" t="s">
        <v>385</v>
      </c>
      <c r="AA97" s="645"/>
      <c r="AB97" s="652" t="s">
        <v>385</v>
      </c>
      <c r="AC97" s="645"/>
      <c r="AD97" s="652" t="s">
        <v>385</v>
      </c>
      <c r="AE97" s="645"/>
      <c r="AF97" s="652" t="s">
        <v>385</v>
      </c>
      <c r="AG97" s="645"/>
      <c r="AH97" s="205">
        <f t="shared" si="3"/>
        <v>0</v>
      </c>
      <c r="AI97" s="206">
        <f t="shared" si="4"/>
        <v>0</v>
      </c>
      <c r="AJ97" s="220"/>
      <c r="AK97" s="198"/>
    </row>
    <row r="98" spans="1:37" ht="43.5" customHeight="1" x14ac:dyDescent="0.25">
      <c r="A98" s="655"/>
      <c r="B98" s="696"/>
      <c r="C98" s="661"/>
      <c r="D98" s="701"/>
      <c r="E98" s="668"/>
      <c r="F98" s="691" t="s">
        <v>1101</v>
      </c>
      <c r="G98" s="692"/>
      <c r="H98" s="675" t="s">
        <v>1070</v>
      </c>
      <c r="I98" s="673"/>
      <c r="J98" s="652" t="s">
        <v>385</v>
      </c>
      <c r="K98" s="645"/>
      <c r="L98" s="652" t="s">
        <v>385</v>
      </c>
      <c r="M98" s="645"/>
      <c r="N98" s="652" t="s">
        <v>385</v>
      </c>
      <c r="O98" s="645"/>
      <c r="P98" s="652" t="s">
        <v>385</v>
      </c>
      <c r="Q98" s="645"/>
      <c r="R98" s="652" t="s">
        <v>385</v>
      </c>
      <c r="S98" s="645"/>
      <c r="T98" s="652" t="s">
        <v>385</v>
      </c>
      <c r="U98" s="645"/>
      <c r="V98" s="652" t="s">
        <v>385</v>
      </c>
      <c r="W98" s="645"/>
      <c r="X98" s="652" t="s">
        <v>385</v>
      </c>
      <c r="Y98" s="645"/>
      <c r="Z98" s="652" t="s">
        <v>385</v>
      </c>
      <c r="AA98" s="645"/>
      <c r="AB98" s="652" t="s">
        <v>385</v>
      </c>
      <c r="AC98" s="645"/>
      <c r="AD98" s="652" t="s">
        <v>385</v>
      </c>
      <c r="AE98" s="645"/>
      <c r="AF98" s="652" t="s">
        <v>385</v>
      </c>
      <c r="AG98" s="645"/>
      <c r="AH98" s="205">
        <f t="shared" si="3"/>
        <v>0</v>
      </c>
      <c r="AI98" s="206">
        <f t="shared" si="4"/>
        <v>0</v>
      </c>
      <c r="AJ98" s="220"/>
      <c r="AK98" s="198"/>
    </row>
    <row r="99" spans="1:37" ht="43.5" customHeight="1" x14ac:dyDescent="0.25">
      <c r="A99" s="655"/>
      <c r="B99" s="696"/>
      <c r="C99" s="661"/>
      <c r="D99" s="701"/>
      <c r="E99" s="668"/>
      <c r="F99" s="691" t="s">
        <v>450</v>
      </c>
      <c r="G99" s="692"/>
      <c r="H99" s="688"/>
      <c r="I99" s="673"/>
      <c r="J99" s="645"/>
      <c r="K99" s="645"/>
      <c r="L99" s="645"/>
      <c r="M99" s="645"/>
      <c r="N99" s="645"/>
      <c r="O99" s="645"/>
      <c r="P99" s="645"/>
      <c r="Q99" s="645"/>
      <c r="R99" s="645"/>
      <c r="S99" s="645"/>
      <c r="T99" s="645"/>
      <c r="U99" s="645"/>
      <c r="V99" s="652"/>
      <c r="W99" s="645"/>
      <c r="X99" s="645"/>
      <c r="Y99" s="645"/>
      <c r="Z99" s="652" t="s">
        <v>385</v>
      </c>
      <c r="AA99" s="645"/>
      <c r="AB99" s="645"/>
      <c r="AC99" s="645"/>
      <c r="AD99" s="645"/>
      <c r="AE99" s="645"/>
      <c r="AF99" s="645"/>
      <c r="AG99" s="645"/>
      <c r="AH99" s="205">
        <f t="shared" si="3"/>
        <v>0</v>
      </c>
      <c r="AI99" s="206">
        <f t="shared" si="4"/>
        <v>0</v>
      </c>
      <c r="AJ99" s="220"/>
      <c r="AK99" s="198"/>
    </row>
    <row r="100" spans="1:37" ht="43.5" customHeight="1" x14ac:dyDescent="0.25">
      <c r="A100" s="655"/>
      <c r="B100" s="697"/>
      <c r="C100" s="661"/>
      <c r="D100" s="702"/>
      <c r="E100" s="668"/>
      <c r="F100" s="691" t="s">
        <v>451</v>
      </c>
      <c r="G100" s="692"/>
      <c r="H100" s="224" t="s">
        <v>390</v>
      </c>
      <c r="I100" s="673"/>
      <c r="J100" s="652"/>
      <c r="K100" s="645"/>
      <c r="L100" s="652" t="s">
        <v>385</v>
      </c>
      <c r="M100" s="645"/>
      <c r="N100" s="645"/>
      <c r="O100" s="645"/>
      <c r="P100" s="652"/>
      <c r="Q100" s="645"/>
      <c r="R100" s="645"/>
      <c r="S100" s="645"/>
      <c r="T100" s="652"/>
      <c r="U100" s="645"/>
      <c r="V100" s="645"/>
      <c r="W100" s="645"/>
      <c r="X100" s="645"/>
      <c r="Y100" s="645"/>
      <c r="Z100" s="645"/>
      <c r="AA100" s="645"/>
      <c r="AB100" s="645"/>
      <c r="AC100" s="645"/>
      <c r="AD100" s="645"/>
      <c r="AE100" s="645"/>
      <c r="AF100" s="645"/>
      <c r="AG100" s="645"/>
      <c r="AH100" s="205">
        <f t="shared" si="3"/>
        <v>0</v>
      </c>
      <c r="AI100" s="206">
        <f t="shared" si="4"/>
        <v>0</v>
      </c>
      <c r="AJ100" s="210"/>
      <c r="AK100" s="198"/>
    </row>
    <row r="101" spans="1:37" ht="43.5" customHeight="1" x14ac:dyDescent="0.25">
      <c r="A101" s="655"/>
      <c r="B101" s="697"/>
      <c r="C101" s="661"/>
      <c r="D101" s="702"/>
      <c r="E101" s="668"/>
      <c r="F101" s="691" t="s">
        <v>1102</v>
      </c>
      <c r="G101" s="692"/>
      <c r="H101" s="225" t="s">
        <v>1070</v>
      </c>
      <c r="I101" s="673"/>
      <c r="J101" s="652" t="s">
        <v>385</v>
      </c>
      <c r="K101" s="645"/>
      <c r="L101" s="645"/>
      <c r="M101" s="645"/>
      <c r="N101" s="645"/>
      <c r="O101" s="645"/>
      <c r="P101" s="652"/>
      <c r="Q101" s="645"/>
      <c r="R101" s="652"/>
      <c r="S101" s="645"/>
      <c r="T101" s="652"/>
      <c r="U101" s="645"/>
      <c r="V101" s="645"/>
      <c r="W101" s="645"/>
      <c r="X101" s="645"/>
      <c r="Y101" s="645"/>
      <c r="Z101" s="645"/>
      <c r="AA101" s="645"/>
      <c r="AB101" s="645"/>
      <c r="AC101" s="645"/>
      <c r="AD101" s="645"/>
      <c r="AE101" s="645"/>
      <c r="AF101" s="645"/>
      <c r="AG101" s="645"/>
      <c r="AH101" s="205">
        <f t="shared" si="3"/>
        <v>0</v>
      </c>
      <c r="AI101" s="206">
        <f t="shared" si="4"/>
        <v>0</v>
      </c>
      <c r="AJ101" s="210"/>
      <c r="AK101" s="198"/>
    </row>
    <row r="102" spans="1:37" ht="43.5" customHeight="1" thickBot="1" x14ac:dyDescent="0.3">
      <c r="A102" s="655"/>
      <c r="B102" s="698"/>
      <c r="C102" s="662"/>
      <c r="D102" s="703"/>
      <c r="E102" s="669"/>
      <c r="F102" s="689" t="s">
        <v>452</v>
      </c>
      <c r="G102" s="690"/>
      <c r="H102" s="232" t="s">
        <v>449</v>
      </c>
      <c r="I102" s="674"/>
      <c r="J102" s="643" t="s">
        <v>385</v>
      </c>
      <c r="K102" s="644"/>
      <c r="L102" s="643" t="s">
        <v>385</v>
      </c>
      <c r="M102" s="644"/>
      <c r="N102" s="643" t="s">
        <v>385</v>
      </c>
      <c r="O102" s="644"/>
      <c r="P102" s="643" t="s">
        <v>385</v>
      </c>
      <c r="Q102" s="644"/>
      <c r="R102" s="643" t="s">
        <v>385</v>
      </c>
      <c r="S102" s="644"/>
      <c r="T102" s="643" t="s">
        <v>385</v>
      </c>
      <c r="U102" s="644"/>
      <c r="V102" s="643" t="s">
        <v>385</v>
      </c>
      <c r="W102" s="644"/>
      <c r="X102" s="643" t="s">
        <v>385</v>
      </c>
      <c r="Y102" s="644"/>
      <c r="Z102" s="643" t="s">
        <v>385</v>
      </c>
      <c r="AA102" s="644"/>
      <c r="AB102" s="643" t="s">
        <v>385</v>
      </c>
      <c r="AC102" s="644"/>
      <c r="AD102" s="643" t="s">
        <v>385</v>
      </c>
      <c r="AE102" s="644"/>
      <c r="AF102" s="643" t="s">
        <v>385</v>
      </c>
      <c r="AG102" s="644"/>
      <c r="AH102" s="211">
        <f t="shared" si="3"/>
        <v>0</v>
      </c>
      <c r="AI102" s="212">
        <f t="shared" si="4"/>
        <v>0</v>
      </c>
      <c r="AJ102" s="213"/>
      <c r="AK102" s="198"/>
    </row>
    <row r="103" spans="1:37" ht="43.5" customHeight="1" x14ac:dyDescent="0.25">
      <c r="A103" s="681"/>
      <c r="B103" s="682" t="s">
        <v>453</v>
      </c>
      <c r="C103" s="660" t="s">
        <v>454</v>
      </c>
      <c r="D103" s="685" t="s">
        <v>455</v>
      </c>
      <c r="E103" s="667" t="s">
        <v>221</v>
      </c>
      <c r="F103" s="670" t="s">
        <v>1103</v>
      </c>
      <c r="G103" s="671"/>
      <c r="H103" s="672" t="s">
        <v>390</v>
      </c>
      <c r="I103" s="672" t="s">
        <v>384</v>
      </c>
      <c r="J103" s="654" t="s">
        <v>385</v>
      </c>
      <c r="K103" s="653"/>
      <c r="L103" s="653"/>
      <c r="M103" s="653"/>
      <c r="N103" s="653"/>
      <c r="O103" s="653"/>
      <c r="P103" s="653"/>
      <c r="Q103" s="653"/>
      <c r="R103" s="653"/>
      <c r="S103" s="653"/>
      <c r="T103" s="653"/>
      <c r="U103" s="653"/>
      <c r="V103" s="653"/>
      <c r="W103" s="653"/>
      <c r="X103" s="653"/>
      <c r="Y103" s="653"/>
      <c r="Z103" s="653"/>
      <c r="AA103" s="653"/>
      <c r="AB103" s="653"/>
      <c r="AC103" s="653"/>
      <c r="AD103" s="653"/>
      <c r="AE103" s="653"/>
      <c r="AF103" s="653"/>
      <c r="AG103" s="653"/>
      <c r="AH103" s="215">
        <f t="shared" si="3"/>
        <v>0</v>
      </c>
      <c r="AI103" s="216">
        <f t="shared" si="4"/>
        <v>0</v>
      </c>
      <c r="AJ103" s="217"/>
      <c r="AK103" s="198"/>
    </row>
    <row r="104" spans="1:37" ht="43.5" customHeight="1" x14ac:dyDescent="0.25">
      <c r="A104" s="681"/>
      <c r="B104" s="683"/>
      <c r="C104" s="661"/>
      <c r="D104" s="686"/>
      <c r="E104" s="668"/>
      <c r="F104" s="679" t="s">
        <v>1104</v>
      </c>
      <c r="G104" s="680"/>
      <c r="H104" s="673"/>
      <c r="I104" s="673"/>
      <c r="J104" s="652"/>
      <c r="K104" s="645"/>
      <c r="L104" s="652" t="s">
        <v>385</v>
      </c>
      <c r="M104" s="645"/>
      <c r="N104" s="645"/>
      <c r="O104" s="645"/>
      <c r="P104" s="645"/>
      <c r="Q104" s="645"/>
      <c r="R104" s="645"/>
      <c r="S104" s="645"/>
      <c r="T104" s="645"/>
      <c r="U104" s="645"/>
      <c r="V104" s="645"/>
      <c r="W104" s="645"/>
      <c r="X104" s="645"/>
      <c r="Y104" s="645"/>
      <c r="Z104" s="645"/>
      <c r="AA104" s="645"/>
      <c r="AB104" s="645"/>
      <c r="AC104" s="645"/>
      <c r="AD104" s="645"/>
      <c r="AE104" s="645"/>
      <c r="AF104" s="645"/>
      <c r="AG104" s="645"/>
      <c r="AH104" s="205">
        <f t="shared" si="3"/>
        <v>0</v>
      </c>
      <c r="AI104" s="206">
        <f t="shared" si="4"/>
        <v>0</v>
      </c>
      <c r="AJ104" s="227"/>
      <c r="AK104" s="198"/>
    </row>
    <row r="105" spans="1:37" ht="43.5" customHeight="1" x14ac:dyDescent="0.25">
      <c r="A105" s="681"/>
      <c r="B105" s="683"/>
      <c r="C105" s="661"/>
      <c r="D105" s="686"/>
      <c r="E105" s="668"/>
      <c r="F105" s="678" t="s">
        <v>456</v>
      </c>
      <c r="G105" s="678"/>
      <c r="H105" s="673"/>
      <c r="I105" s="673"/>
      <c r="J105" s="652" t="s">
        <v>385</v>
      </c>
      <c r="K105" s="645"/>
      <c r="L105" s="652"/>
      <c r="M105" s="645"/>
      <c r="N105" s="652"/>
      <c r="O105" s="645"/>
      <c r="P105" s="652"/>
      <c r="Q105" s="645"/>
      <c r="R105" s="652"/>
      <c r="S105" s="645"/>
      <c r="T105" s="652"/>
      <c r="U105" s="645"/>
      <c r="V105" s="652" t="s">
        <v>385</v>
      </c>
      <c r="W105" s="645"/>
      <c r="X105" s="652"/>
      <c r="Y105" s="645"/>
      <c r="Z105" s="652"/>
      <c r="AA105" s="645"/>
      <c r="AB105" s="652"/>
      <c r="AC105" s="645"/>
      <c r="AD105" s="652"/>
      <c r="AE105" s="645"/>
      <c r="AF105" s="652"/>
      <c r="AG105" s="645"/>
      <c r="AH105" s="205">
        <f t="shared" si="3"/>
        <v>0</v>
      </c>
      <c r="AI105" s="206">
        <f t="shared" si="4"/>
        <v>0</v>
      </c>
      <c r="AJ105" s="227"/>
      <c r="AK105" s="198"/>
    </row>
    <row r="106" spans="1:37" ht="43.5" customHeight="1" x14ac:dyDescent="0.25">
      <c r="A106" s="681"/>
      <c r="B106" s="683"/>
      <c r="C106" s="661"/>
      <c r="D106" s="686"/>
      <c r="E106" s="668"/>
      <c r="F106" s="650" t="s">
        <v>940</v>
      </c>
      <c r="G106" s="651"/>
      <c r="H106" s="673"/>
      <c r="I106" s="673"/>
      <c r="J106" s="652" t="s">
        <v>385</v>
      </c>
      <c r="K106" s="645"/>
      <c r="L106" s="652"/>
      <c r="M106" s="645"/>
      <c r="N106" s="652"/>
      <c r="O106" s="645"/>
      <c r="P106" s="652"/>
      <c r="Q106" s="645"/>
      <c r="R106" s="652"/>
      <c r="S106" s="645"/>
      <c r="T106" s="652"/>
      <c r="U106" s="645"/>
      <c r="V106" s="652" t="s">
        <v>385</v>
      </c>
      <c r="W106" s="645"/>
      <c r="X106" s="652"/>
      <c r="Y106" s="645"/>
      <c r="Z106" s="652"/>
      <c r="AA106" s="645"/>
      <c r="AB106" s="652"/>
      <c r="AC106" s="645"/>
      <c r="AD106" s="652"/>
      <c r="AE106" s="645"/>
      <c r="AF106" s="652"/>
      <c r="AG106" s="645"/>
      <c r="AH106" s="205">
        <f t="shared" si="3"/>
        <v>0</v>
      </c>
      <c r="AI106" s="206">
        <f t="shared" si="4"/>
        <v>0</v>
      </c>
      <c r="AJ106" s="227"/>
      <c r="AK106" s="198"/>
    </row>
    <row r="107" spans="1:37" ht="43.5" customHeight="1" x14ac:dyDescent="0.25">
      <c r="A107" s="681"/>
      <c r="B107" s="683"/>
      <c r="C107" s="661"/>
      <c r="D107" s="686"/>
      <c r="E107" s="668"/>
      <c r="F107" s="678" t="s">
        <v>457</v>
      </c>
      <c r="G107" s="678"/>
      <c r="H107" s="673"/>
      <c r="I107" s="673"/>
      <c r="J107" s="645"/>
      <c r="K107" s="645"/>
      <c r="L107" s="645"/>
      <c r="M107" s="645"/>
      <c r="N107" s="645"/>
      <c r="O107" s="645"/>
      <c r="P107" s="645"/>
      <c r="Q107" s="645"/>
      <c r="R107" s="645"/>
      <c r="S107" s="645"/>
      <c r="T107" s="645"/>
      <c r="U107" s="645"/>
      <c r="V107" s="645"/>
      <c r="W107" s="645"/>
      <c r="X107" s="645"/>
      <c r="Y107" s="645"/>
      <c r="Z107" s="645"/>
      <c r="AA107" s="645"/>
      <c r="AB107" s="645"/>
      <c r="AC107" s="645"/>
      <c r="AD107" s="645"/>
      <c r="AE107" s="645"/>
      <c r="AF107" s="652" t="s">
        <v>385</v>
      </c>
      <c r="AG107" s="645"/>
      <c r="AH107" s="205">
        <f t="shared" si="3"/>
        <v>0</v>
      </c>
      <c r="AI107" s="206">
        <f t="shared" si="4"/>
        <v>0</v>
      </c>
      <c r="AJ107" s="220"/>
      <c r="AK107" s="198"/>
    </row>
    <row r="108" spans="1:37" ht="43.5" customHeight="1" x14ac:dyDescent="0.25">
      <c r="A108" s="681"/>
      <c r="B108" s="683"/>
      <c r="C108" s="661"/>
      <c r="D108" s="686"/>
      <c r="E108" s="668"/>
      <c r="F108" s="678" t="s">
        <v>1105</v>
      </c>
      <c r="G108" s="678"/>
      <c r="H108" s="673"/>
      <c r="I108" s="673"/>
      <c r="J108" s="645"/>
      <c r="K108" s="645"/>
      <c r="L108" s="645"/>
      <c r="M108" s="645"/>
      <c r="N108" s="645"/>
      <c r="O108" s="645"/>
      <c r="P108" s="645"/>
      <c r="Q108" s="645"/>
      <c r="R108" s="645"/>
      <c r="S108" s="645"/>
      <c r="T108" s="652" t="s">
        <v>385</v>
      </c>
      <c r="U108" s="645"/>
      <c r="V108" s="652" t="s">
        <v>385</v>
      </c>
      <c r="W108" s="645"/>
      <c r="X108" s="652" t="s">
        <v>385</v>
      </c>
      <c r="Y108" s="645"/>
      <c r="Z108" s="652"/>
      <c r="AA108" s="645"/>
      <c r="AB108" s="645"/>
      <c r="AC108" s="645"/>
      <c r="AD108" s="645"/>
      <c r="AE108" s="645"/>
      <c r="AF108" s="645"/>
      <c r="AG108" s="645"/>
      <c r="AH108" s="205">
        <f t="shared" si="3"/>
        <v>0</v>
      </c>
      <c r="AI108" s="206">
        <f t="shared" si="4"/>
        <v>0</v>
      </c>
      <c r="AJ108" s="220"/>
      <c r="AK108" s="198"/>
    </row>
    <row r="109" spans="1:37" ht="43.5" customHeight="1" x14ac:dyDescent="0.25">
      <c r="A109" s="681"/>
      <c r="B109" s="683"/>
      <c r="C109" s="661"/>
      <c r="D109" s="686"/>
      <c r="E109" s="668"/>
      <c r="F109" s="650" t="s">
        <v>458</v>
      </c>
      <c r="G109" s="651"/>
      <c r="H109" s="673"/>
      <c r="I109" s="673"/>
      <c r="J109" s="645"/>
      <c r="K109" s="645"/>
      <c r="L109" s="645"/>
      <c r="M109" s="645"/>
      <c r="N109" s="645"/>
      <c r="O109" s="645"/>
      <c r="P109" s="645"/>
      <c r="Q109" s="645"/>
      <c r="R109" s="645"/>
      <c r="S109" s="645"/>
      <c r="T109" s="645"/>
      <c r="U109" s="645"/>
      <c r="V109" s="645"/>
      <c r="W109" s="645"/>
      <c r="X109" s="645"/>
      <c r="Y109" s="645"/>
      <c r="Z109" s="645"/>
      <c r="AA109" s="645"/>
      <c r="AB109" s="645"/>
      <c r="AC109" s="645"/>
      <c r="AD109" s="645"/>
      <c r="AE109" s="645"/>
      <c r="AF109" s="652" t="s">
        <v>385</v>
      </c>
      <c r="AG109" s="645"/>
      <c r="AH109" s="205">
        <f t="shared" si="3"/>
        <v>0</v>
      </c>
      <c r="AI109" s="206">
        <f t="shared" si="4"/>
        <v>0</v>
      </c>
      <c r="AJ109" s="220"/>
      <c r="AK109" s="198"/>
    </row>
    <row r="110" spans="1:37" ht="43.5" customHeight="1" x14ac:dyDescent="0.25">
      <c r="A110" s="681"/>
      <c r="B110" s="683"/>
      <c r="C110" s="661"/>
      <c r="D110" s="686"/>
      <c r="E110" s="668"/>
      <c r="F110" s="676" t="s">
        <v>941</v>
      </c>
      <c r="G110" s="677"/>
      <c r="H110" s="673"/>
      <c r="I110" s="673"/>
      <c r="J110" s="652"/>
      <c r="K110" s="645"/>
      <c r="L110" s="652"/>
      <c r="M110" s="645"/>
      <c r="N110" s="652"/>
      <c r="O110" s="645"/>
      <c r="P110" s="652"/>
      <c r="Q110" s="645"/>
      <c r="R110" s="652"/>
      <c r="S110" s="645"/>
      <c r="T110" s="652" t="s">
        <v>385</v>
      </c>
      <c r="U110" s="645"/>
      <c r="V110" s="652"/>
      <c r="W110" s="645"/>
      <c r="X110" s="652"/>
      <c r="Y110" s="645"/>
      <c r="Z110" s="652"/>
      <c r="AA110" s="645"/>
      <c r="AB110" s="652"/>
      <c r="AC110" s="645"/>
      <c r="AD110" s="652"/>
      <c r="AE110" s="645"/>
      <c r="AF110" s="652"/>
      <c r="AG110" s="645"/>
      <c r="AH110" s="205">
        <f t="shared" si="3"/>
        <v>0</v>
      </c>
      <c r="AI110" s="206">
        <f t="shared" si="4"/>
        <v>0</v>
      </c>
      <c r="AJ110" s="210"/>
      <c r="AK110" s="198"/>
    </row>
    <row r="111" spans="1:37" ht="43.5" customHeight="1" x14ac:dyDescent="0.25">
      <c r="A111" s="681"/>
      <c r="B111" s="683"/>
      <c r="C111" s="661"/>
      <c r="D111" s="686"/>
      <c r="E111" s="668"/>
      <c r="F111" s="650" t="s">
        <v>459</v>
      </c>
      <c r="G111" s="651"/>
      <c r="H111" s="673"/>
      <c r="I111" s="673"/>
      <c r="J111" s="652" t="s">
        <v>385</v>
      </c>
      <c r="K111" s="645"/>
      <c r="L111" s="652" t="s">
        <v>385</v>
      </c>
      <c r="M111" s="645"/>
      <c r="N111" s="652" t="s">
        <v>385</v>
      </c>
      <c r="O111" s="645"/>
      <c r="P111" s="652" t="s">
        <v>385</v>
      </c>
      <c r="Q111" s="645"/>
      <c r="R111" s="652" t="s">
        <v>385</v>
      </c>
      <c r="S111" s="645"/>
      <c r="T111" s="652" t="s">
        <v>385</v>
      </c>
      <c r="U111" s="645"/>
      <c r="V111" s="652" t="s">
        <v>385</v>
      </c>
      <c r="W111" s="645"/>
      <c r="X111" s="652" t="s">
        <v>385</v>
      </c>
      <c r="Y111" s="645"/>
      <c r="Z111" s="652" t="s">
        <v>385</v>
      </c>
      <c r="AA111" s="645"/>
      <c r="AB111" s="652" t="s">
        <v>385</v>
      </c>
      <c r="AC111" s="645"/>
      <c r="AD111" s="652" t="s">
        <v>385</v>
      </c>
      <c r="AE111" s="645"/>
      <c r="AF111" s="652" t="s">
        <v>385</v>
      </c>
      <c r="AG111" s="645"/>
      <c r="AH111" s="205">
        <f t="shared" si="3"/>
        <v>0</v>
      </c>
      <c r="AI111" s="206">
        <f t="shared" si="4"/>
        <v>0</v>
      </c>
      <c r="AJ111" s="210"/>
      <c r="AK111" s="198"/>
    </row>
    <row r="112" spans="1:37" ht="43.5" customHeight="1" x14ac:dyDescent="0.25">
      <c r="A112" s="681"/>
      <c r="B112" s="683"/>
      <c r="C112" s="661"/>
      <c r="D112" s="686"/>
      <c r="E112" s="668"/>
      <c r="F112" s="650" t="s">
        <v>460</v>
      </c>
      <c r="G112" s="651"/>
      <c r="H112" s="673"/>
      <c r="I112" s="673"/>
      <c r="J112" s="652" t="s">
        <v>385</v>
      </c>
      <c r="K112" s="645"/>
      <c r="L112" s="652" t="s">
        <v>385</v>
      </c>
      <c r="M112" s="645"/>
      <c r="N112" s="652" t="s">
        <v>385</v>
      </c>
      <c r="O112" s="645"/>
      <c r="P112" s="652" t="s">
        <v>385</v>
      </c>
      <c r="Q112" s="645"/>
      <c r="R112" s="652" t="s">
        <v>385</v>
      </c>
      <c r="S112" s="645"/>
      <c r="T112" s="652" t="s">
        <v>385</v>
      </c>
      <c r="U112" s="645"/>
      <c r="V112" s="652" t="s">
        <v>385</v>
      </c>
      <c r="W112" s="645"/>
      <c r="X112" s="652" t="s">
        <v>385</v>
      </c>
      <c r="Y112" s="645"/>
      <c r="Z112" s="652" t="s">
        <v>385</v>
      </c>
      <c r="AA112" s="645"/>
      <c r="AB112" s="652" t="s">
        <v>385</v>
      </c>
      <c r="AC112" s="645"/>
      <c r="AD112" s="652" t="s">
        <v>385</v>
      </c>
      <c r="AE112" s="645"/>
      <c r="AF112" s="652" t="s">
        <v>385</v>
      </c>
      <c r="AG112" s="645"/>
      <c r="AH112" s="205">
        <f t="shared" si="3"/>
        <v>0</v>
      </c>
      <c r="AI112" s="206">
        <f t="shared" si="4"/>
        <v>0</v>
      </c>
      <c r="AJ112" s="210"/>
      <c r="AK112" s="198"/>
    </row>
    <row r="113" spans="1:37" ht="43.5" customHeight="1" x14ac:dyDescent="0.25">
      <c r="A113" s="681"/>
      <c r="B113" s="683"/>
      <c r="C113" s="661"/>
      <c r="D113" s="686"/>
      <c r="E113" s="668"/>
      <c r="F113" s="650" t="s">
        <v>461</v>
      </c>
      <c r="G113" s="651"/>
      <c r="H113" s="673"/>
      <c r="I113" s="673"/>
      <c r="J113" s="645"/>
      <c r="K113" s="645"/>
      <c r="L113" s="652" t="s">
        <v>385</v>
      </c>
      <c r="M113" s="645"/>
      <c r="N113" s="645"/>
      <c r="O113" s="645"/>
      <c r="P113" s="645"/>
      <c r="Q113" s="645"/>
      <c r="R113" s="645"/>
      <c r="S113" s="645"/>
      <c r="T113" s="645"/>
      <c r="U113" s="645"/>
      <c r="V113" s="652" t="s">
        <v>385</v>
      </c>
      <c r="W113" s="645"/>
      <c r="X113" s="652"/>
      <c r="Y113" s="645"/>
      <c r="Z113" s="645"/>
      <c r="AA113" s="645"/>
      <c r="AB113" s="645"/>
      <c r="AC113" s="645"/>
      <c r="AD113" s="645"/>
      <c r="AE113" s="645"/>
      <c r="AF113" s="645"/>
      <c r="AG113" s="645"/>
      <c r="AH113" s="205">
        <f t="shared" si="3"/>
        <v>0</v>
      </c>
      <c r="AI113" s="206">
        <f t="shared" si="4"/>
        <v>0</v>
      </c>
      <c r="AJ113" s="210"/>
      <c r="AK113" s="198"/>
    </row>
    <row r="114" spans="1:37" ht="43.5" customHeight="1" x14ac:dyDescent="0.25">
      <c r="A114" s="681"/>
      <c r="B114" s="683"/>
      <c r="C114" s="661"/>
      <c r="D114" s="686"/>
      <c r="E114" s="668"/>
      <c r="F114" s="650" t="s">
        <v>942</v>
      </c>
      <c r="G114" s="651"/>
      <c r="H114" s="673"/>
      <c r="I114" s="673"/>
      <c r="J114" s="652" t="s">
        <v>385</v>
      </c>
      <c r="K114" s="645"/>
      <c r="L114" s="652" t="s">
        <v>385</v>
      </c>
      <c r="M114" s="645"/>
      <c r="N114" s="652" t="s">
        <v>385</v>
      </c>
      <c r="O114" s="645"/>
      <c r="P114" s="652" t="s">
        <v>385</v>
      </c>
      <c r="Q114" s="645"/>
      <c r="R114" s="652" t="s">
        <v>385</v>
      </c>
      <c r="S114" s="645"/>
      <c r="T114" s="652" t="s">
        <v>385</v>
      </c>
      <c r="U114" s="645"/>
      <c r="V114" s="652" t="s">
        <v>385</v>
      </c>
      <c r="W114" s="645"/>
      <c r="X114" s="652" t="s">
        <v>385</v>
      </c>
      <c r="Y114" s="645"/>
      <c r="Z114" s="652" t="s">
        <v>385</v>
      </c>
      <c r="AA114" s="645"/>
      <c r="AB114" s="652" t="s">
        <v>385</v>
      </c>
      <c r="AC114" s="645"/>
      <c r="AD114" s="652" t="s">
        <v>385</v>
      </c>
      <c r="AE114" s="645"/>
      <c r="AF114" s="652" t="s">
        <v>385</v>
      </c>
      <c r="AG114" s="645"/>
      <c r="AH114" s="205">
        <f t="shared" si="3"/>
        <v>0</v>
      </c>
      <c r="AI114" s="206">
        <f t="shared" si="4"/>
        <v>0</v>
      </c>
      <c r="AJ114" s="220"/>
      <c r="AK114" s="198"/>
    </row>
    <row r="115" spans="1:37" ht="43.5" customHeight="1" x14ac:dyDescent="0.25">
      <c r="A115" s="681"/>
      <c r="B115" s="683"/>
      <c r="C115" s="661"/>
      <c r="D115" s="686"/>
      <c r="E115" s="668"/>
      <c r="F115" s="650" t="s">
        <v>1106</v>
      </c>
      <c r="G115" s="651"/>
      <c r="H115" s="673"/>
      <c r="I115" s="673"/>
      <c r="J115" s="652" t="s">
        <v>385</v>
      </c>
      <c r="K115" s="645"/>
      <c r="L115" s="652" t="s">
        <v>385</v>
      </c>
      <c r="M115" s="645"/>
      <c r="N115" s="652" t="s">
        <v>385</v>
      </c>
      <c r="O115" s="645"/>
      <c r="P115" s="652" t="s">
        <v>385</v>
      </c>
      <c r="Q115" s="645"/>
      <c r="R115" s="652" t="s">
        <v>385</v>
      </c>
      <c r="S115" s="645"/>
      <c r="T115" s="652" t="s">
        <v>385</v>
      </c>
      <c r="U115" s="645"/>
      <c r="V115" s="652" t="s">
        <v>385</v>
      </c>
      <c r="W115" s="645"/>
      <c r="X115" s="652" t="s">
        <v>385</v>
      </c>
      <c r="Y115" s="645"/>
      <c r="Z115" s="652" t="s">
        <v>385</v>
      </c>
      <c r="AA115" s="645"/>
      <c r="AB115" s="652" t="s">
        <v>385</v>
      </c>
      <c r="AC115" s="645"/>
      <c r="AD115" s="652" t="s">
        <v>385</v>
      </c>
      <c r="AE115" s="645"/>
      <c r="AF115" s="652" t="s">
        <v>385</v>
      </c>
      <c r="AG115" s="645"/>
      <c r="AH115" s="205">
        <f t="shared" si="3"/>
        <v>0</v>
      </c>
      <c r="AI115" s="206">
        <f t="shared" si="4"/>
        <v>0</v>
      </c>
      <c r="AJ115" s="210"/>
      <c r="AK115" s="198"/>
    </row>
    <row r="116" spans="1:37" ht="43.5" customHeight="1" x14ac:dyDescent="0.25">
      <c r="A116" s="681"/>
      <c r="B116" s="683"/>
      <c r="C116" s="661"/>
      <c r="D116" s="686"/>
      <c r="E116" s="668"/>
      <c r="F116" s="650" t="s">
        <v>462</v>
      </c>
      <c r="G116" s="651"/>
      <c r="H116" s="673"/>
      <c r="I116" s="673"/>
      <c r="J116" s="645"/>
      <c r="K116" s="645"/>
      <c r="L116" s="645"/>
      <c r="M116" s="645"/>
      <c r="N116" s="645"/>
      <c r="O116" s="645"/>
      <c r="P116" s="645"/>
      <c r="Q116" s="645"/>
      <c r="R116" s="645"/>
      <c r="S116" s="645"/>
      <c r="T116" s="645"/>
      <c r="U116" s="645"/>
      <c r="V116" s="652"/>
      <c r="W116" s="645"/>
      <c r="X116" s="652" t="s">
        <v>385</v>
      </c>
      <c r="Y116" s="645"/>
      <c r="Z116" s="652" t="s">
        <v>385</v>
      </c>
      <c r="AA116" s="645"/>
      <c r="AB116" s="645"/>
      <c r="AC116" s="645"/>
      <c r="AD116" s="645"/>
      <c r="AE116" s="645"/>
      <c r="AF116" s="645"/>
      <c r="AG116" s="645"/>
      <c r="AH116" s="205">
        <f t="shared" si="3"/>
        <v>0</v>
      </c>
      <c r="AI116" s="206">
        <f t="shared" si="4"/>
        <v>0</v>
      </c>
      <c r="AJ116" s="210"/>
      <c r="AK116" s="198"/>
    </row>
    <row r="117" spans="1:37" ht="43.5" customHeight="1" x14ac:dyDescent="0.25">
      <c r="A117" s="681"/>
      <c r="B117" s="683"/>
      <c r="C117" s="661"/>
      <c r="D117" s="686"/>
      <c r="E117" s="668"/>
      <c r="F117" s="650" t="s">
        <v>943</v>
      </c>
      <c r="G117" s="651"/>
      <c r="H117" s="673"/>
      <c r="I117" s="673"/>
      <c r="J117" s="645"/>
      <c r="K117" s="645"/>
      <c r="L117" s="645"/>
      <c r="M117" s="645"/>
      <c r="N117" s="645"/>
      <c r="O117" s="645"/>
      <c r="P117" s="645"/>
      <c r="Q117" s="645"/>
      <c r="R117" s="652" t="s">
        <v>385</v>
      </c>
      <c r="S117" s="645"/>
      <c r="T117" s="652" t="s">
        <v>385</v>
      </c>
      <c r="U117" s="645"/>
      <c r="V117" s="645"/>
      <c r="W117" s="645"/>
      <c r="X117" s="652"/>
      <c r="Y117" s="645"/>
      <c r="Z117" s="645"/>
      <c r="AA117" s="645"/>
      <c r="AB117" s="645"/>
      <c r="AC117" s="645"/>
      <c r="AD117" s="645"/>
      <c r="AE117" s="645"/>
      <c r="AF117" s="645"/>
      <c r="AG117" s="645"/>
      <c r="AH117" s="205">
        <f t="shared" si="3"/>
        <v>0</v>
      </c>
      <c r="AI117" s="206">
        <f t="shared" si="4"/>
        <v>0</v>
      </c>
      <c r="AJ117" s="220" t="s">
        <v>1107</v>
      </c>
      <c r="AK117" s="198"/>
    </row>
    <row r="118" spans="1:37" ht="48.75" customHeight="1" x14ac:dyDescent="0.25">
      <c r="A118" s="681"/>
      <c r="B118" s="683"/>
      <c r="C118" s="661"/>
      <c r="D118" s="686"/>
      <c r="E118" s="668"/>
      <c r="F118" s="650" t="s">
        <v>944</v>
      </c>
      <c r="G118" s="651"/>
      <c r="H118" s="673"/>
      <c r="I118" s="673"/>
      <c r="J118" s="652" t="s">
        <v>385</v>
      </c>
      <c r="K118" s="645"/>
      <c r="L118" s="645"/>
      <c r="M118" s="645"/>
      <c r="N118" s="645"/>
      <c r="O118" s="645"/>
      <c r="P118" s="645"/>
      <c r="Q118" s="645"/>
      <c r="R118" s="645"/>
      <c r="S118" s="645"/>
      <c r="T118" s="652" t="s">
        <v>385</v>
      </c>
      <c r="U118" s="645"/>
      <c r="V118" s="645"/>
      <c r="W118" s="645"/>
      <c r="X118" s="645"/>
      <c r="Y118" s="645"/>
      <c r="Z118" s="652"/>
      <c r="AA118" s="645"/>
      <c r="AB118" s="652"/>
      <c r="AC118" s="645"/>
      <c r="AD118" s="652" t="s">
        <v>385</v>
      </c>
      <c r="AE118" s="645"/>
      <c r="AF118" s="645"/>
      <c r="AG118" s="645"/>
      <c r="AH118" s="205">
        <f t="shared" si="3"/>
        <v>0</v>
      </c>
      <c r="AI118" s="206">
        <f t="shared" si="4"/>
        <v>0</v>
      </c>
      <c r="AJ118" s="210"/>
      <c r="AK118" s="198"/>
    </row>
    <row r="119" spans="1:37" ht="43.5" customHeight="1" x14ac:dyDescent="0.25">
      <c r="A119" s="681"/>
      <c r="B119" s="683"/>
      <c r="C119" s="661"/>
      <c r="D119" s="686"/>
      <c r="E119" s="668"/>
      <c r="F119" s="650" t="s">
        <v>463</v>
      </c>
      <c r="G119" s="651"/>
      <c r="H119" s="673"/>
      <c r="I119" s="673"/>
      <c r="J119" s="652"/>
      <c r="K119" s="645"/>
      <c r="L119" s="652" t="s">
        <v>385</v>
      </c>
      <c r="M119" s="645"/>
      <c r="N119" s="652" t="s">
        <v>385</v>
      </c>
      <c r="O119" s="645"/>
      <c r="P119" s="652" t="s">
        <v>385</v>
      </c>
      <c r="Q119" s="645"/>
      <c r="R119" s="652" t="s">
        <v>385</v>
      </c>
      <c r="S119" s="645"/>
      <c r="T119" s="652" t="s">
        <v>385</v>
      </c>
      <c r="U119" s="645"/>
      <c r="V119" s="652" t="s">
        <v>385</v>
      </c>
      <c r="W119" s="645"/>
      <c r="X119" s="652" t="s">
        <v>385</v>
      </c>
      <c r="Y119" s="645"/>
      <c r="Z119" s="652" t="s">
        <v>385</v>
      </c>
      <c r="AA119" s="645"/>
      <c r="AB119" s="652" t="s">
        <v>385</v>
      </c>
      <c r="AC119" s="645"/>
      <c r="AD119" s="652" t="s">
        <v>385</v>
      </c>
      <c r="AE119" s="645"/>
      <c r="AF119" s="652" t="s">
        <v>385</v>
      </c>
      <c r="AG119" s="645"/>
      <c r="AH119" s="205">
        <f t="shared" si="3"/>
        <v>0</v>
      </c>
      <c r="AI119" s="206">
        <f t="shared" si="4"/>
        <v>0</v>
      </c>
      <c r="AJ119" s="210"/>
      <c r="AK119" s="198"/>
    </row>
    <row r="120" spans="1:37" ht="43.5" customHeight="1" x14ac:dyDescent="0.25">
      <c r="A120" s="681"/>
      <c r="B120" s="683"/>
      <c r="C120" s="661"/>
      <c r="D120" s="686"/>
      <c r="E120" s="668"/>
      <c r="F120" s="650" t="s">
        <v>464</v>
      </c>
      <c r="G120" s="651"/>
      <c r="H120" s="673"/>
      <c r="I120" s="673"/>
      <c r="J120" s="645"/>
      <c r="K120" s="645"/>
      <c r="L120" s="652"/>
      <c r="M120" s="645"/>
      <c r="N120" s="645"/>
      <c r="O120" s="645"/>
      <c r="P120" s="652"/>
      <c r="Q120" s="645"/>
      <c r="R120" s="645"/>
      <c r="S120" s="645"/>
      <c r="T120" s="652" t="s">
        <v>385</v>
      </c>
      <c r="U120" s="645"/>
      <c r="V120" s="645"/>
      <c r="W120" s="645"/>
      <c r="X120" s="645"/>
      <c r="Y120" s="645"/>
      <c r="Z120" s="652"/>
      <c r="AA120" s="645"/>
      <c r="AB120" s="645"/>
      <c r="AC120" s="645"/>
      <c r="AD120" s="652" t="s">
        <v>385</v>
      </c>
      <c r="AE120" s="645"/>
      <c r="AF120" s="645"/>
      <c r="AG120" s="645"/>
      <c r="AH120" s="205">
        <f t="shared" si="3"/>
        <v>0</v>
      </c>
      <c r="AI120" s="206">
        <f t="shared" si="4"/>
        <v>0</v>
      </c>
      <c r="AJ120" s="210"/>
      <c r="AK120" s="198"/>
    </row>
    <row r="121" spans="1:37" ht="43.5" customHeight="1" x14ac:dyDescent="0.25">
      <c r="A121" s="681"/>
      <c r="B121" s="683"/>
      <c r="C121" s="661"/>
      <c r="D121" s="686"/>
      <c r="E121" s="668"/>
      <c r="F121" s="650" t="s">
        <v>465</v>
      </c>
      <c r="G121" s="651"/>
      <c r="H121" s="688"/>
      <c r="I121" s="673"/>
      <c r="J121" s="652" t="s">
        <v>385</v>
      </c>
      <c r="K121" s="645"/>
      <c r="L121" s="652"/>
      <c r="M121" s="645"/>
      <c r="N121" s="652"/>
      <c r="O121" s="645"/>
      <c r="P121" s="652"/>
      <c r="Q121" s="645"/>
      <c r="R121" s="652"/>
      <c r="S121" s="645"/>
      <c r="T121" s="652"/>
      <c r="U121" s="645"/>
      <c r="V121" s="652" t="s">
        <v>385</v>
      </c>
      <c r="W121" s="645"/>
      <c r="X121" s="652"/>
      <c r="Y121" s="645"/>
      <c r="Z121" s="652"/>
      <c r="AA121" s="645"/>
      <c r="AB121" s="652"/>
      <c r="AC121" s="645"/>
      <c r="AD121" s="652"/>
      <c r="AE121" s="645"/>
      <c r="AF121" s="652" t="s">
        <v>385</v>
      </c>
      <c r="AG121" s="645"/>
      <c r="AH121" s="205">
        <f t="shared" si="3"/>
        <v>0</v>
      </c>
      <c r="AI121" s="206">
        <f t="shared" si="4"/>
        <v>0</v>
      </c>
      <c r="AJ121" s="210"/>
      <c r="AK121" s="198"/>
    </row>
    <row r="122" spans="1:37" ht="43.5" customHeight="1" x14ac:dyDescent="0.25">
      <c r="A122" s="681"/>
      <c r="B122" s="683"/>
      <c r="C122" s="661"/>
      <c r="D122" s="686"/>
      <c r="E122" s="668"/>
      <c r="F122" s="650" t="s">
        <v>466</v>
      </c>
      <c r="G122" s="651"/>
      <c r="H122" s="224" t="s">
        <v>1078</v>
      </c>
      <c r="I122" s="673"/>
      <c r="J122" s="645"/>
      <c r="K122" s="645"/>
      <c r="L122" s="652" t="s">
        <v>385</v>
      </c>
      <c r="M122" s="645"/>
      <c r="N122" s="652" t="s">
        <v>385</v>
      </c>
      <c r="O122" s="645"/>
      <c r="P122" s="652" t="s">
        <v>385</v>
      </c>
      <c r="Q122" s="645"/>
      <c r="R122" s="652" t="s">
        <v>385</v>
      </c>
      <c r="S122" s="645"/>
      <c r="T122" s="652" t="s">
        <v>385</v>
      </c>
      <c r="U122" s="645"/>
      <c r="V122" s="652" t="s">
        <v>385</v>
      </c>
      <c r="W122" s="645"/>
      <c r="X122" s="652" t="s">
        <v>385</v>
      </c>
      <c r="Y122" s="645"/>
      <c r="Z122" s="652" t="s">
        <v>385</v>
      </c>
      <c r="AA122" s="645"/>
      <c r="AB122" s="652" t="s">
        <v>385</v>
      </c>
      <c r="AC122" s="645"/>
      <c r="AD122" s="652" t="s">
        <v>385</v>
      </c>
      <c r="AE122" s="645"/>
      <c r="AF122" s="652" t="s">
        <v>385</v>
      </c>
      <c r="AG122" s="645"/>
      <c r="AH122" s="205">
        <f t="shared" si="3"/>
        <v>0</v>
      </c>
      <c r="AI122" s="206">
        <f t="shared" si="4"/>
        <v>0</v>
      </c>
      <c r="AJ122" s="210"/>
      <c r="AK122" s="198"/>
    </row>
    <row r="123" spans="1:37" ht="43.5" customHeight="1" x14ac:dyDescent="0.25">
      <c r="A123" s="681"/>
      <c r="B123" s="683"/>
      <c r="C123" s="661"/>
      <c r="D123" s="686"/>
      <c r="E123" s="668"/>
      <c r="F123" s="650" t="s">
        <v>945</v>
      </c>
      <c r="G123" s="651"/>
      <c r="H123" s="675" t="s">
        <v>390</v>
      </c>
      <c r="I123" s="673"/>
      <c r="J123" s="652" t="s">
        <v>385</v>
      </c>
      <c r="K123" s="645"/>
      <c r="L123" s="645"/>
      <c r="M123" s="645"/>
      <c r="N123" s="645"/>
      <c r="O123" s="645"/>
      <c r="P123" s="652" t="s">
        <v>385</v>
      </c>
      <c r="Q123" s="645"/>
      <c r="R123" s="645"/>
      <c r="S123" s="645"/>
      <c r="T123" s="645"/>
      <c r="U123" s="645"/>
      <c r="V123" s="652" t="s">
        <v>385</v>
      </c>
      <c r="W123" s="645"/>
      <c r="X123" s="645"/>
      <c r="Y123" s="645"/>
      <c r="Z123" s="645"/>
      <c r="AA123" s="645"/>
      <c r="AB123" s="652" t="s">
        <v>385</v>
      </c>
      <c r="AC123" s="645"/>
      <c r="AD123" s="645"/>
      <c r="AE123" s="645"/>
      <c r="AF123" s="645"/>
      <c r="AG123" s="645"/>
      <c r="AH123" s="205">
        <f t="shared" si="3"/>
        <v>0</v>
      </c>
      <c r="AI123" s="206">
        <f t="shared" si="4"/>
        <v>0</v>
      </c>
      <c r="AJ123" s="210"/>
      <c r="AK123" s="198"/>
    </row>
    <row r="124" spans="1:37" ht="43.5" customHeight="1" x14ac:dyDescent="0.25">
      <c r="A124" s="681"/>
      <c r="B124" s="683"/>
      <c r="C124" s="661"/>
      <c r="D124" s="686"/>
      <c r="E124" s="668"/>
      <c r="F124" s="650" t="s">
        <v>467</v>
      </c>
      <c r="G124" s="651"/>
      <c r="H124" s="673"/>
      <c r="I124" s="673"/>
      <c r="J124" s="652" t="s">
        <v>385</v>
      </c>
      <c r="K124" s="645"/>
      <c r="L124" s="652"/>
      <c r="M124" s="645"/>
      <c r="N124" s="652"/>
      <c r="O124" s="645"/>
      <c r="P124" s="652" t="s">
        <v>385</v>
      </c>
      <c r="Q124" s="645"/>
      <c r="R124" s="652"/>
      <c r="S124" s="645"/>
      <c r="T124" s="652"/>
      <c r="U124" s="645"/>
      <c r="V124" s="652" t="s">
        <v>385</v>
      </c>
      <c r="W124" s="645"/>
      <c r="X124" s="652"/>
      <c r="Y124" s="645"/>
      <c r="Z124" s="652"/>
      <c r="AA124" s="645"/>
      <c r="AB124" s="652" t="s">
        <v>385</v>
      </c>
      <c r="AC124" s="645"/>
      <c r="AD124" s="652"/>
      <c r="AE124" s="645"/>
      <c r="AF124" s="652"/>
      <c r="AG124" s="645"/>
      <c r="AH124" s="205">
        <f t="shared" si="3"/>
        <v>0</v>
      </c>
      <c r="AI124" s="206">
        <f t="shared" si="4"/>
        <v>0</v>
      </c>
      <c r="AJ124" s="210"/>
      <c r="AK124" s="198"/>
    </row>
    <row r="125" spans="1:37" ht="43.5" customHeight="1" x14ac:dyDescent="0.25">
      <c r="A125" s="681"/>
      <c r="B125" s="683"/>
      <c r="C125" s="661"/>
      <c r="D125" s="686"/>
      <c r="E125" s="668"/>
      <c r="F125" s="650" t="s">
        <v>1108</v>
      </c>
      <c r="G125" s="651"/>
      <c r="H125" s="673"/>
      <c r="I125" s="673"/>
      <c r="J125" s="645"/>
      <c r="K125" s="645"/>
      <c r="L125" s="645"/>
      <c r="M125" s="645"/>
      <c r="N125" s="645"/>
      <c r="O125" s="645"/>
      <c r="P125" s="645"/>
      <c r="Q125" s="645"/>
      <c r="R125" s="645"/>
      <c r="S125" s="645"/>
      <c r="T125" s="652"/>
      <c r="U125" s="645"/>
      <c r="V125" s="652"/>
      <c r="W125" s="645"/>
      <c r="X125" s="652"/>
      <c r="Y125" s="645"/>
      <c r="Z125" s="652"/>
      <c r="AA125" s="645"/>
      <c r="AB125" s="652"/>
      <c r="AC125" s="645"/>
      <c r="AD125" s="645"/>
      <c r="AE125" s="645"/>
      <c r="AF125" s="652" t="s">
        <v>385</v>
      </c>
      <c r="AG125" s="645"/>
      <c r="AH125" s="205">
        <f t="shared" si="3"/>
        <v>0</v>
      </c>
      <c r="AI125" s="206">
        <f t="shared" si="4"/>
        <v>0</v>
      </c>
      <c r="AJ125" s="210"/>
      <c r="AK125" s="198"/>
    </row>
    <row r="126" spans="1:37" ht="43.5" customHeight="1" thickBot="1" x14ac:dyDescent="0.3">
      <c r="A126" s="681"/>
      <c r="B126" s="684"/>
      <c r="C126" s="662"/>
      <c r="D126" s="687"/>
      <c r="E126" s="669"/>
      <c r="F126" s="646" t="s">
        <v>468</v>
      </c>
      <c r="G126" s="647"/>
      <c r="H126" s="674"/>
      <c r="I126" s="674"/>
      <c r="J126" s="643" t="s">
        <v>385</v>
      </c>
      <c r="K126" s="644"/>
      <c r="L126" s="643"/>
      <c r="M126" s="644"/>
      <c r="N126" s="644"/>
      <c r="O126" s="644"/>
      <c r="P126" s="644"/>
      <c r="Q126" s="644"/>
      <c r="R126" s="644"/>
      <c r="S126" s="644"/>
      <c r="T126" s="644"/>
      <c r="U126" s="644"/>
      <c r="V126" s="644"/>
      <c r="W126" s="644"/>
      <c r="X126" s="644"/>
      <c r="Y126" s="644"/>
      <c r="Z126" s="644"/>
      <c r="AA126" s="644"/>
      <c r="AB126" s="644"/>
      <c r="AC126" s="644"/>
      <c r="AD126" s="644"/>
      <c r="AE126" s="644"/>
      <c r="AF126" s="643" t="s">
        <v>385</v>
      </c>
      <c r="AG126" s="644"/>
      <c r="AH126" s="211">
        <f t="shared" si="3"/>
        <v>0</v>
      </c>
      <c r="AI126" s="212">
        <f t="shared" si="4"/>
        <v>0</v>
      </c>
      <c r="AJ126" s="213"/>
      <c r="AK126" s="198"/>
    </row>
    <row r="127" spans="1:37" ht="43.5" customHeight="1" x14ac:dyDescent="0.25">
      <c r="A127" s="655"/>
      <c r="B127" s="656" t="s">
        <v>469</v>
      </c>
      <c r="C127" s="660" t="s">
        <v>470</v>
      </c>
      <c r="D127" s="663" t="s">
        <v>471</v>
      </c>
      <c r="E127" s="667" t="s">
        <v>221</v>
      </c>
      <c r="F127" s="670" t="s">
        <v>1109</v>
      </c>
      <c r="G127" s="671"/>
      <c r="H127" s="672" t="s">
        <v>1110</v>
      </c>
      <c r="I127" s="672" t="s">
        <v>384</v>
      </c>
      <c r="J127" s="654" t="s">
        <v>385</v>
      </c>
      <c r="K127" s="653"/>
      <c r="L127" s="654" t="s">
        <v>385</v>
      </c>
      <c r="M127" s="653"/>
      <c r="N127" s="653"/>
      <c r="O127" s="653"/>
      <c r="P127" s="654"/>
      <c r="Q127" s="653"/>
      <c r="R127" s="653"/>
      <c r="S127" s="653"/>
      <c r="T127" s="653"/>
      <c r="U127" s="653"/>
      <c r="V127" s="653"/>
      <c r="W127" s="653"/>
      <c r="X127" s="654"/>
      <c r="Y127" s="653"/>
      <c r="Z127" s="653"/>
      <c r="AA127" s="653"/>
      <c r="AB127" s="654"/>
      <c r="AC127" s="653"/>
      <c r="AD127" s="654" t="s">
        <v>385</v>
      </c>
      <c r="AE127" s="653"/>
      <c r="AF127" s="654" t="s">
        <v>385</v>
      </c>
      <c r="AG127" s="653"/>
      <c r="AH127" s="215">
        <f t="shared" si="3"/>
        <v>0</v>
      </c>
      <c r="AI127" s="216">
        <f t="shared" si="4"/>
        <v>0</v>
      </c>
      <c r="AJ127" s="217"/>
      <c r="AK127" s="198"/>
    </row>
    <row r="128" spans="1:37" ht="35.25" customHeight="1" x14ac:dyDescent="0.25">
      <c r="A128" s="655"/>
      <c r="B128" s="657"/>
      <c r="C128" s="661"/>
      <c r="D128" s="664"/>
      <c r="E128" s="668"/>
      <c r="F128" s="650" t="s">
        <v>472</v>
      </c>
      <c r="G128" s="651"/>
      <c r="H128" s="673"/>
      <c r="I128" s="673"/>
      <c r="J128" s="645"/>
      <c r="K128" s="645"/>
      <c r="L128" s="652" t="s">
        <v>385</v>
      </c>
      <c r="M128" s="645"/>
      <c r="N128" s="652"/>
      <c r="O128" s="645"/>
      <c r="P128" s="645"/>
      <c r="Q128" s="645"/>
      <c r="R128" s="645"/>
      <c r="S128" s="645"/>
      <c r="T128" s="645"/>
      <c r="U128" s="645"/>
      <c r="V128" s="645"/>
      <c r="W128" s="645"/>
      <c r="X128" s="645"/>
      <c r="Y128" s="645"/>
      <c r="Z128" s="645"/>
      <c r="AA128" s="645"/>
      <c r="AB128" s="645"/>
      <c r="AC128" s="645"/>
      <c r="AD128" s="645"/>
      <c r="AE128" s="645"/>
      <c r="AF128" s="645"/>
      <c r="AG128" s="645"/>
      <c r="AH128" s="205">
        <f t="shared" si="3"/>
        <v>0</v>
      </c>
      <c r="AI128" s="206">
        <f t="shared" si="4"/>
        <v>0</v>
      </c>
      <c r="AJ128" s="220"/>
      <c r="AK128" s="198"/>
    </row>
    <row r="129" spans="1:37" ht="35.25" customHeight="1" x14ac:dyDescent="0.25">
      <c r="A129" s="655"/>
      <c r="B129" s="657"/>
      <c r="C129" s="661"/>
      <c r="D129" s="664"/>
      <c r="E129" s="668"/>
      <c r="F129" s="650" t="s">
        <v>473</v>
      </c>
      <c r="G129" s="651"/>
      <c r="H129" s="673"/>
      <c r="I129" s="673"/>
      <c r="J129" s="645"/>
      <c r="K129" s="645"/>
      <c r="L129" s="645"/>
      <c r="M129" s="645"/>
      <c r="N129" s="645"/>
      <c r="O129" s="645"/>
      <c r="P129" s="645"/>
      <c r="Q129" s="645"/>
      <c r="R129" s="652" t="s">
        <v>385</v>
      </c>
      <c r="S129" s="645"/>
      <c r="T129" s="652" t="s">
        <v>385</v>
      </c>
      <c r="U129" s="645"/>
      <c r="V129" s="645"/>
      <c r="W129" s="645"/>
      <c r="X129" s="652"/>
      <c r="Y129" s="645"/>
      <c r="Z129" s="645"/>
      <c r="AA129" s="645"/>
      <c r="AB129" s="645"/>
      <c r="AC129" s="645"/>
      <c r="AD129" s="645"/>
      <c r="AE129" s="645"/>
      <c r="AF129" s="645"/>
      <c r="AG129" s="645"/>
      <c r="AH129" s="205">
        <f t="shared" si="3"/>
        <v>0</v>
      </c>
      <c r="AI129" s="206">
        <f t="shared" si="4"/>
        <v>0</v>
      </c>
      <c r="AJ129" s="220" t="s">
        <v>1107</v>
      </c>
      <c r="AK129" s="198"/>
    </row>
    <row r="130" spans="1:37" ht="35.25" customHeight="1" x14ac:dyDescent="0.25">
      <c r="A130" s="655"/>
      <c r="B130" s="657"/>
      <c r="C130" s="661"/>
      <c r="D130" s="664"/>
      <c r="E130" s="668"/>
      <c r="F130" s="650" t="s">
        <v>474</v>
      </c>
      <c r="G130" s="651"/>
      <c r="H130" s="673"/>
      <c r="I130" s="673"/>
      <c r="J130" s="645"/>
      <c r="K130" s="645"/>
      <c r="L130" s="645"/>
      <c r="M130" s="645"/>
      <c r="N130" s="645"/>
      <c r="O130" s="645"/>
      <c r="P130" s="645"/>
      <c r="Q130" s="645"/>
      <c r="R130" s="645"/>
      <c r="S130" s="645"/>
      <c r="T130" s="652"/>
      <c r="U130" s="645"/>
      <c r="V130" s="652" t="s">
        <v>385</v>
      </c>
      <c r="W130" s="645"/>
      <c r="X130" s="652"/>
      <c r="Y130" s="645"/>
      <c r="Z130" s="645"/>
      <c r="AA130" s="645"/>
      <c r="AB130" s="645"/>
      <c r="AC130" s="645"/>
      <c r="AD130" s="645"/>
      <c r="AE130" s="645"/>
      <c r="AF130" s="645"/>
      <c r="AG130" s="645"/>
      <c r="AH130" s="205">
        <f t="shared" si="3"/>
        <v>0</v>
      </c>
      <c r="AI130" s="206">
        <f t="shared" si="4"/>
        <v>0</v>
      </c>
      <c r="AJ130" s="220"/>
      <c r="AK130" s="198"/>
    </row>
    <row r="131" spans="1:37" ht="35.25" customHeight="1" x14ac:dyDescent="0.25">
      <c r="A131" s="655"/>
      <c r="B131" s="658"/>
      <c r="C131" s="661"/>
      <c r="D131" s="665"/>
      <c r="E131" s="668"/>
      <c r="F131" s="650" t="s">
        <v>475</v>
      </c>
      <c r="G131" s="651"/>
      <c r="H131" s="673"/>
      <c r="I131" s="673"/>
      <c r="J131" s="652" t="s">
        <v>385</v>
      </c>
      <c r="K131" s="645"/>
      <c r="L131" s="652" t="s">
        <v>385</v>
      </c>
      <c r="M131" s="645"/>
      <c r="N131" s="652" t="s">
        <v>385</v>
      </c>
      <c r="O131" s="645"/>
      <c r="P131" s="652" t="s">
        <v>385</v>
      </c>
      <c r="Q131" s="645"/>
      <c r="R131" s="652" t="s">
        <v>385</v>
      </c>
      <c r="S131" s="645"/>
      <c r="T131" s="652" t="s">
        <v>385</v>
      </c>
      <c r="U131" s="645"/>
      <c r="V131" s="652" t="s">
        <v>385</v>
      </c>
      <c r="W131" s="645"/>
      <c r="X131" s="652" t="s">
        <v>385</v>
      </c>
      <c r="Y131" s="645"/>
      <c r="Z131" s="652" t="s">
        <v>385</v>
      </c>
      <c r="AA131" s="645"/>
      <c r="AB131" s="652" t="s">
        <v>385</v>
      </c>
      <c r="AC131" s="645"/>
      <c r="AD131" s="652" t="s">
        <v>385</v>
      </c>
      <c r="AE131" s="645"/>
      <c r="AF131" s="652" t="s">
        <v>385</v>
      </c>
      <c r="AG131" s="645"/>
      <c r="AH131" s="205">
        <f t="shared" si="3"/>
        <v>0</v>
      </c>
      <c r="AI131" s="206">
        <f t="shared" si="4"/>
        <v>0</v>
      </c>
      <c r="AJ131" s="210"/>
      <c r="AK131" s="198"/>
    </row>
    <row r="132" spans="1:37" ht="35.25" customHeight="1" x14ac:dyDescent="0.25">
      <c r="A132" s="655"/>
      <c r="B132" s="658"/>
      <c r="C132" s="661"/>
      <c r="D132" s="665"/>
      <c r="E132" s="668"/>
      <c r="F132" s="650" t="s">
        <v>476</v>
      </c>
      <c r="G132" s="651"/>
      <c r="H132" s="673"/>
      <c r="I132" s="673"/>
      <c r="J132" s="652" t="s">
        <v>385</v>
      </c>
      <c r="K132" s="645"/>
      <c r="L132" s="652" t="s">
        <v>385</v>
      </c>
      <c r="M132" s="645"/>
      <c r="N132" s="652" t="s">
        <v>385</v>
      </c>
      <c r="O132" s="645"/>
      <c r="P132" s="652" t="s">
        <v>385</v>
      </c>
      <c r="Q132" s="645"/>
      <c r="R132" s="652" t="s">
        <v>385</v>
      </c>
      <c r="S132" s="645"/>
      <c r="T132" s="652" t="s">
        <v>385</v>
      </c>
      <c r="U132" s="645"/>
      <c r="V132" s="652" t="s">
        <v>385</v>
      </c>
      <c r="W132" s="645"/>
      <c r="X132" s="652" t="s">
        <v>385</v>
      </c>
      <c r="Y132" s="645"/>
      <c r="Z132" s="652" t="s">
        <v>385</v>
      </c>
      <c r="AA132" s="645"/>
      <c r="AB132" s="652" t="s">
        <v>385</v>
      </c>
      <c r="AC132" s="645"/>
      <c r="AD132" s="652" t="s">
        <v>385</v>
      </c>
      <c r="AE132" s="645"/>
      <c r="AF132" s="652" t="s">
        <v>385</v>
      </c>
      <c r="AG132" s="645"/>
      <c r="AH132" s="205">
        <f t="shared" si="3"/>
        <v>0</v>
      </c>
      <c r="AI132" s="206">
        <f t="shared" si="4"/>
        <v>0</v>
      </c>
      <c r="AJ132" s="210"/>
      <c r="AK132" s="198"/>
    </row>
    <row r="133" spans="1:37" ht="35.25" customHeight="1" x14ac:dyDescent="0.25">
      <c r="A133" s="655"/>
      <c r="B133" s="658"/>
      <c r="C133" s="661"/>
      <c r="D133" s="665"/>
      <c r="E133" s="668"/>
      <c r="F133" s="650" t="s">
        <v>477</v>
      </c>
      <c r="G133" s="651"/>
      <c r="H133" s="673"/>
      <c r="I133" s="673"/>
      <c r="J133" s="652" t="s">
        <v>385</v>
      </c>
      <c r="K133" s="645"/>
      <c r="L133" s="652" t="s">
        <v>385</v>
      </c>
      <c r="M133" s="645"/>
      <c r="N133" s="652" t="s">
        <v>385</v>
      </c>
      <c r="O133" s="645"/>
      <c r="P133" s="652" t="s">
        <v>385</v>
      </c>
      <c r="Q133" s="645"/>
      <c r="R133" s="652" t="s">
        <v>385</v>
      </c>
      <c r="S133" s="645"/>
      <c r="T133" s="652" t="s">
        <v>385</v>
      </c>
      <c r="U133" s="645"/>
      <c r="V133" s="652" t="s">
        <v>385</v>
      </c>
      <c r="W133" s="645"/>
      <c r="X133" s="652" t="s">
        <v>385</v>
      </c>
      <c r="Y133" s="645"/>
      <c r="Z133" s="652" t="s">
        <v>385</v>
      </c>
      <c r="AA133" s="645"/>
      <c r="AB133" s="652" t="s">
        <v>385</v>
      </c>
      <c r="AC133" s="645"/>
      <c r="AD133" s="652" t="s">
        <v>385</v>
      </c>
      <c r="AE133" s="645"/>
      <c r="AF133" s="652" t="s">
        <v>385</v>
      </c>
      <c r="AG133" s="645"/>
      <c r="AH133" s="205">
        <f t="shared" si="3"/>
        <v>0</v>
      </c>
      <c r="AI133" s="206">
        <f t="shared" si="4"/>
        <v>0</v>
      </c>
      <c r="AJ133" s="210"/>
      <c r="AK133" s="198"/>
    </row>
    <row r="134" spans="1:37" ht="35.25" customHeight="1" x14ac:dyDescent="0.25">
      <c r="A134" s="655"/>
      <c r="B134" s="658"/>
      <c r="C134" s="661"/>
      <c r="D134" s="665"/>
      <c r="E134" s="668"/>
      <c r="F134" s="650" t="s">
        <v>1111</v>
      </c>
      <c r="G134" s="651"/>
      <c r="H134" s="673"/>
      <c r="I134" s="673"/>
      <c r="J134" s="645"/>
      <c r="K134" s="645"/>
      <c r="L134" s="652"/>
      <c r="M134" s="645"/>
      <c r="N134" s="652" t="s">
        <v>385</v>
      </c>
      <c r="O134" s="645"/>
      <c r="P134" s="652"/>
      <c r="Q134" s="645"/>
      <c r="R134" s="645"/>
      <c r="S134" s="645"/>
      <c r="T134" s="652" t="s">
        <v>385</v>
      </c>
      <c r="U134" s="645"/>
      <c r="V134" s="645"/>
      <c r="W134" s="645"/>
      <c r="X134" s="652"/>
      <c r="Y134" s="645"/>
      <c r="Z134" s="652" t="s">
        <v>385</v>
      </c>
      <c r="AA134" s="645"/>
      <c r="AB134" s="652"/>
      <c r="AC134" s="645"/>
      <c r="AD134" s="645"/>
      <c r="AE134" s="645"/>
      <c r="AF134" s="652" t="s">
        <v>385</v>
      </c>
      <c r="AG134" s="645"/>
      <c r="AH134" s="205">
        <f t="shared" si="3"/>
        <v>0</v>
      </c>
      <c r="AI134" s="206">
        <f t="shared" si="4"/>
        <v>0</v>
      </c>
      <c r="AJ134" s="210"/>
      <c r="AK134" s="198"/>
    </row>
    <row r="135" spans="1:37" ht="35.25" customHeight="1" x14ac:dyDescent="0.25">
      <c r="A135" s="655"/>
      <c r="B135" s="658"/>
      <c r="C135" s="661"/>
      <c r="D135" s="665"/>
      <c r="E135" s="668"/>
      <c r="F135" s="650" t="s">
        <v>1112</v>
      </c>
      <c r="G135" s="651"/>
      <c r="H135" s="673"/>
      <c r="I135" s="673"/>
      <c r="J135" s="645"/>
      <c r="K135" s="645"/>
      <c r="L135" s="652"/>
      <c r="M135" s="645"/>
      <c r="N135" s="652"/>
      <c r="O135" s="645"/>
      <c r="P135" s="645"/>
      <c r="Q135" s="645"/>
      <c r="R135" s="652"/>
      <c r="S135" s="645"/>
      <c r="T135" s="652" t="s">
        <v>385</v>
      </c>
      <c r="U135" s="645"/>
      <c r="V135" s="645"/>
      <c r="W135" s="645"/>
      <c r="X135" s="645"/>
      <c r="Y135" s="645"/>
      <c r="Z135" s="645"/>
      <c r="AA135" s="645"/>
      <c r="AB135" s="645"/>
      <c r="AC135" s="645"/>
      <c r="AD135" s="645"/>
      <c r="AE135" s="645"/>
      <c r="AF135" s="645"/>
      <c r="AG135" s="645"/>
      <c r="AH135" s="205">
        <f t="shared" si="3"/>
        <v>0</v>
      </c>
      <c r="AI135" s="206">
        <f t="shared" si="4"/>
        <v>0</v>
      </c>
      <c r="AJ135" s="210"/>
      <c r="AK135" s="198"/>
    </row>
    <row r="136" spans="1:37" ht="35.25" customHeight="1" thickBot="1" x14ac:dyDescent="0.3">
      <c r="A136" s="655"/>
      <c r="B136" s="659"/>
      <c r="C136" s="662"/>
      <c r="D136" s="666"/>
      <c r="E136" s="669"/>
      <c r="F136" s="646" t="s">
        <v>478</v>
      </c>
      <c r="G136" s="647"/>
      <c r="H136" s="674"/>
      <c r="I136" s="674"/>
      <c r="J136" s="643"/>
      <c r="K136" s="644"/>
      <c r="L136" s="643"/>
      <c r="M136" s="644"/>
      <c r="N136" s="643" t="s">
        <v>385</v>
      </c>
      <c r="O136" s="644"/>
      <c r="P136" s="644"/>
      <c r="Q136" s="644"/>
      <c r="R136" s="644"/>
      <c r="S136" s="644"/>
      <c r="T136" s="643" t="s">
        <v>385</v>
      </c>
      <c r="U136" s="644"/>
      <c r="V136" s="644"/>
      <c r="W136" s="644"/>
      <c r="X136" s="644"/>
      <c r="Y136" s="644"/>
      <c r="Z136" s="643" t="s">
        <v>385</v>
      </c>
      <c r="AA136" s="644"/>
      <c r="AB136" s="644"/>
      <c r="AC136" s="644"/>
      <c r="AD136" s="644"/>
      <c r="AE136" s="644"/>
      <c r="AF136" s="643" t="s">
        <v>385</v>
      </c>
      <c r="AG136" s="644"/>
      <c r="AH136" s="211">
        <f t="shared" si="3"/>
        <v>0</v>
      </c>
      <c r="AI136" s="212">
        <f t="shared" si="4"/>
        <v>0</v>
      </c>
      <c r="AJ136" s="213"/>
      <c r="AK136" s="198"/>
    </row>
    <row r="137" spans="1:37" ht="36.75" customHeight="1" x14ac:dyDescent="0.25">
      <c r="A137" s="198"/>
      <c r="B137" s="233"/>
      <c r="C137" s="233"/>
      <c r="D137" s="233"/>
      <c r="E137" s="233"/>
      <c r="F137" s="233"/>
      <c r="G137" s="233"/>
      <c r="H137" s="626" t="s">
        <v>479</v>
      </c>
      <c r="I137" s="234" t="s">
        <v>480</v>
      </c>
      <c r="J137" s="628">
        <f>IFERROR((COUNTIF((J17:K136),"P")+COUNTIF((J17:K136),"I")+COUNTIF((J17:K136),"NC")),"")</f>
        <v>38</v>
      </c>
      <c r="K137" s="629"/>
      <c r="L137" s="628">
        <f>IFERROR((COUNTIF((L17:M136),"P")+COUNTIF((L17:M136),"I")+COUNTIF((L17:M136),"NC")),"")</f>
        <v>40</v>
      </c>
      <c r="M137" s="629"/>
      <c r="N137" s="628">
        <f>IFERROR((COUNTIF((N17:O136),"P")+COUNTIF((N17:O136),"I")+COUNTIF((N17:O136),"NC")),"")</f>
        <v>33</v>
      </c>
      <c r="O137" s="629"/>
      <c r="P137" s="628">
        <f>IFERROR((COUNTIF((P17:Q136),"P")+COUNTIF((P17:Q136),"I")+COUNTIF((P17:Q136),"NC")),"")</f>
        <v>37</v>
      </c>
      <c r="Q137" s="629"/>
      <c r="R137" s="628">
        <f>IFERROR((COUNTIF((R17:S136),"P")+COUNTIF((R17:S136),"I")+COUNTIF((R17:S136),"NC")),"")</f>
        <v>42</v>
      </c>
      <c r="S137" s="629"/>
      <c r="T137" s="628">
        <f>IFERROR((COUNTIF((T17:U136),"P")+COUNTIF((T17:U136),"I")+COUNTIF((T17:U136),"NC")),"")</f>
        <v>45</v>
      </c>
      <c r="U137" s="629"/>
      <c r="V137" s="628">
        <f>IFERROR((COUNTIF((V17:W136),"P")+COUNTIF((V17:W136),"I")+COUNTIF((V17:W136),"NC")),"")</f>
        <v>48</v>
      </c>
      <c r="W137" s="629"/>
      <c r="X137" s="628">
        <f>IFERROR((COUNTIF((X17:Y136),"P")+COUNTIF((X17:Y136),"I")+COUNTIF((X17:Y136),"NC")),"")</f>
        <v>38</v>
      </c>
      <c r="Y137" s="629"/>
      <c r="Z137" s="628">
        <f>IFERROR((COUNTIF((Z17:AA136),"P")+COUNTIF((Z17:AA136),"I")+COUNTIF((Z17:AA136),"NC")),"")</f>
        <v>45</v>
      </c>
      <c r="AA137" s="629"/>
      <c r="AB137" s="628">
        <f>IFERROR((COUNTIF((AB17:AC136),"P")+COUNTIF((AB17:AC136),"I")+COUNTIF((AB17:AC136),"NC")),"")</f>
        <v>40</v>
      </c>
      <c r="AC137" s="629"/>
      <c r="AD137" s="628">
        <f>IFERROR((COUNTIF((AD17:AE136),"P")+COUNTIF((AD17:AE136),"I")+COUNTIF((AD17:AE136),"NC")),"")</f>
        <v>38</v>
      </c>
      <c r="AE137" s="629"/>
      <c r="AF137" s="628">
        <f>IFERROR((COUNTIF((AF17:AG136),"P")+COUNTIF((AF17:AG136),"I")+COUNTIF((AF17:AG136),"NC")),"")</f>
        <v>45</v>
      </c>
      <c r="AG137" s="629"/>
      <c r="AH137" s="637">
        <f>IFERROR((SUM(J138:AG138)/SUM(J137:AG137)),"")</f>
        <v>0</v>
      </c>
      <c r="AI137" s="639" t="str">
        <f>IF(AH137&gt;=0.9,"CUMPLE","NO CUMPLE")</f>
        <v>NO CUMPLE</v>
      </c>
      <c r="AJ137" s="630"/>
      <c r="AK137" s="198"/>
    </row>
    <row r="138" spans="1:37" ht="36.75" customHeight="1" thickBot="1" x14ac:dyDescent="0.3">
      <c r="A138" s="198"/>
      <c r="B138" s="632" t="s">
        <v>946</v>
      </c>
      <c r="C138" s="633"/>
      <c r="D138" s="633"/>
      <c r="E138" s="633"/>
      <c r="F138" s="634"/>
      <c r="G138" s="235"/>
      <c r="H138" s="626"/>
      <c r="I138" s="236" t="s">
        <v>481</v>
      </c>
      <c r="J138" s="635">
        <f>COUNTIF((J17:K136),"I")</f>
        <v>0</v>
      </c>
      <c r="K138" s="636"/>
      <c r="L138" s="635">
        <f>COUNTIF((L17:M136),"I")</f>
        <v>0</v>
      </c>
      <c r="M138" s="636"/>
      <c r="N138" s="635">
        <f>COUNTIF((N17:O136),"I")</f>
        <v>0</v>
      </c>
      <c r="O138" s="636"/>
      <c r="P138" s="635">
        <f>COUNTIF((P17:Q136),"I")</f>
        <v>0</v>
      </c>
      <c r="Q138" s="636"/>
      <c r="R138" s="635">
        <f>COUNTIF((R17:S136),"I")</f>
        <v>0</v>
      </c>
      <c r="S138" s="636"/>
      <c r="T138" s="635">
        <f>COUNTIF((T17:U136),"I")</f>
        <v>0</v>
      </c>
      <c r="U138" s="636"/>
      <c r="V138" s="635">
        <f>COUNTIF((V17:W136),"I")</f>
        <v>0</v>
      </c>
      <c r="W138" s="636"/>
      <c r="X138" s="635">
        <f>COUNTIF((X17:Y136),"I")</f>
        <v>0</v>
      </c>
      <c r="Y138" s="636"/>
      <c r="Z138" s="635">
        <f>COUNTIF((Z17:AA136),"I")</f>
        <v>0</v>
      </c>
      <c r="AA138" s="636"/>
      <c r="AB138" s="635">
        <f>COUNTIF((AB17:AC136),"I")</f>
        <v>0</v>
      </c>
      <c r="AC138" s="636"/>
      <c r="AD138" s="635">
        <f>COUNTIF((AD17:AE136),"I")</f>
        <v>0</v>
      </c>
      <c r="AE138" s="636"/>
      <c r="AF138" s="635">
        <f>COUNTIF((AF17:AG136),"I")</f>
        <v>0</v>
      </c>
      <c r="AG138" s="636"/>
      <c r="AH138" s="638"/>
      <c r="AI138" s="640"/>
      <c r="AJ138" s="631"/>
      <c r="AK138" s="198"/>
    </row>
    <row r="139" spans="1:37" ht="24.75" customHeight="1" x14ac:dyDescent="0.25">
      <c r="A139" s="198"/>
      <c r="B139" s="233"/>
      <c r="C139" s="233"/>
      <c r="D139" s="233"/>
      <c r="E139" s="233"/>
      <c r="F139" s="233"/>
      <c r="G139" s="233"/>
      <c r="H139" s="626"/>
      <c r="I139" s="648" t="s">
        <v>947</v>
      </c>
      <c r="J139" s="641">
        <f>IFERROR((J138/J137),"")</f>
        <v>0</v>
      </c>
      <c r="K139" s="642"/>
      <c r="L139" s="641">
        <f>IFERROR((L138/L137),"")</f>
        <v>0</v>
      </c>
      <c r="M139" s="642"/>
      <c r="N139" s="641">
        <f>IFERROR((N138/N137),"")</f>
        <v>0</v>
      </c>
      <c r="O139" s="642"/>
      <c r="P139" s="641">
        <f>IFERROR((P138/P137),"")</f>
        <v>0</v>
      </c>
      <c r="Q139" s="642"/>
      <c r="R139" s="641">
        <f>IFERROR((R138/R137),"")</f>
        <v>0</v>
      </c>
      <c r="S139" s="642"/>
      <c r="T139" s="641">
        <f>IFERROR((T138/T137),"")</f>
        <v>0</v>
      </c>
      <c r="U139" s="642"/>
      <c r="V139" s="641">
        <f>IFERROR((V138/V137),"")</f>
        <v>0</v>
      </c>
      <c r="W139" s="642"/>
      <c r="X139" s="641">
        <f>IFERROR((X138/X137),"")</f>
        <v>0</v>
      </c>
      <c r="Y139" s="642"/>
      <c r="Z139" s="641">
        <f>IFERROR((Z138/Z137),"")</f>
        <v>0</v>
      </c>
      <c r="AA139" s="642"/>
      <c r="AB139" s="641">
        <f>IFERROR((AB138/AB137),"")</f>
        <v>0</v>
      </c>
      <c r="AC139" s="642"/>
      <c r="AD139" s="641">
        <f>IFERROR((AD138/AD137),"")</f>
        <v>0</v>
      </c>
      <c r="AE139" s="642"/>
      <c r="AF139" s="641">
        <f>IFERROR((AF138/AF137),"")</f>
        <v>0</v>
      </c>
      <c r="AG139" s="642"/>
      <c r="AH139" s="237"/>
      <c r="AI139" s="238"/>
      <c r="AJ139" s="239"/>
      <c r="AK139" s="198"/>
    </row>
    <row r="140" spans="1:37" ht="21" customHeight="1" thickBot="1" x14ac:dyDescent="0.3">
      <c r="A140" s="198"/>
      <c r="B140" s="233"/>
      <c r="C140" s="233"/>
      <c r="D140" s="233"/>
      <c r="E140" s="233"/>
      <c r="F140" s="233"/>
      <c r="G140" s="233"/>
      <c r="H140" s="627"/>
      <c r="I140" s="649"/>
      <c r="J140" s="621">
        <f>J139</f>
        <v>0</v>
      </c>
      <c r="K140" s="622"/>
      <c r="L140" s="621">
        <f>L139</f>
        <v>0</v>
      </c>
      <c r="M140" s="622"/>
      <c r="N140" s="621">
        <f>N139</f>
        <v>0</v>
      </c>
      <c r="O140" s="622"/>
      <c r="P140" s="621">
        <f>P139</f>
        <v>0</v>
      </c>
      <c r="Q140" s="622"/>
      <c r="R140" s="621">
        <f>R139</f>
        <v>0</v>
      </c>
      <c r="S140" s="622"/>
      <c r="T140" s="621">
        <f>T139</f>
        <v>0</v>
      </c>
      <c r="U140" s="622"/>
      <c r="V140" s="621">
        <f>V139</f>
        <v>0</v>
      </c>
      <c r="W140" s="622"/>
      <c r="X140" s="621">
        <f>X139</f>
        <v>0</v>
      </c>
      <c r="Y140" s="622"/>
      <c r="Z140" s="621">
        <f>Z139</f>
        <v>0</v>
      </c>
      <c r="AA140" s="622"/>
      <c r="AB140" s="621">
        <f>AB139</f>
        <v>0</v>
      </c>
      <c r="AC140" s="622"/>
      <c r="AD140" s="621">
        <f>AD139</f>
        <v>0</v>
      </c>
      <c r="AE140" s="622"/>
      <c r="AF140" s="621">
        <f>AF139</f>
        <v>0</v>
      </c>
      <c r="AG140" s="622"/>
      <c r="AH140" s="193"/>
      <c r="AI140" s="193"/>
      <c r="AJ140" s="193"/>
      <c r="AK140" s="198"/>
    </row>
    <row r="141" spans="1:37" ht="9.75" customHeight="1" x14ac:dyDescent="0.25">
      <c r="A141" s="198"/>
      <c r="B141" s="194"/>
      <c r="C141" s="195"/>
      <c r="D141" s="195"/>
      <c r="E141" s="195"/>
      <c r="F141" s="195"/>
      <c r="G141" s="195"/>
      <c r="H141" s="196"/>
      <c r="I141" s="240"/>
      <c r="J141" s="241"/>
      <c r="K141" s="242"/>
      <c r="L141" s="241"/>
      <c r="M141" s="242"/>
      <c r="N141" s="241"/>
      <c r="O141" s="242"/>
      <c r="P141" s="241"/>
      <c r="Q141" s="242"/>
      <c r="R141" s="241"/>
      <c r="S141" s="242"/>
      <c r="T141" s="241"/>
      <c r="U141" s="242"/>
      <c r="V141" s="241"/>
      <c r="W141" s="242"/>
      <c r="X141" s="241"/>
      <c r="Y141" s="242"/>
      <c r="Z141" s="241"/>
      <c r="AA141" s="242"/>
      <c r="AB141" s="241"/>
      <c r="AC141" s="242"/>
      <c r="AD141" s="241"/>
      <c r="AE141" s="242"/>
      <c r="AF141" s="241"/>
      <c r="AG141" s="242"/>
      <c r="AH141" s="198"/>
      <c r="AI141" s="198"/>
      <c r="AJ141" s="198"/>
      <c r="AK141" s="198"/>
    </row>
    <row r="142" spans="1:37" ht="21" customHeight="1" x14ac:dyDescent="0.25">
      <c r="A142" s="198"/>
      <c r="B142" s="623"/>
      <c r="C142" s="623"/>
      <c r="D142" s="623"/>
      <c r="E142" s="623"/>
      <c r="F142" s="623"/>
      <c r="G142" s="623"/>
      <c r="H142" s="623"/>
      <c r="I142" s="240"/>
      <c r="J142" s="241"/>
      <c r="K142" s="242"/>
      <c r="L142" s="241"/>
      <c r="M142" s="242"/>
      <c r="N142" s="241"/>
      <c r="O142" s="242"/>
      <c r="P142" s="241"/>
      <c r="Q142" s="242"/>
      <c r="R142" s="241"/>
      <c r="S142" s="242"/>
      <c r="T142" s="241"/>
      <c r="U142" s="242"/>
      <c r="V142" s="241"/>
      <c r="W142" s="242"/>
      <c r="X142" s="241"/>
      <c r="Y142" s="242"/>
      <c r="Z142" s="241"/>
      <c r="AA142" s="242"/>
      <c r="AB142" s="241"/>
      <c r="AC142" s="242"/>
      <c r="AD142" s="241"/>
      <c r="AE142" s="242"/>
      <c r="AF142" s="241"/>
      <c r="AG142" s="242"/>
      <c r="AH142" s="198"/>
      <c r="AI142" s="198"/>
      <c r="AJ142" s="198"/>
      <c r="AK142" s="198"/>
    </row>
    <row r="143" spans="1:37" ht="16.5" customHeight="1" thickBot="1" x14ac:dyDescent="0.3">
      <c r="A143" s="198"/>
      <c r="B143" s="194"/>
      <c r="C143" s="195"/>
      <c r="D143" s="195"/>
      <c r="E143" s="195"/>
      <c r="F143" s="195"/>
      <c r="G143" s="195"/>
      <c r="H143" s="196"/>
      <c r="I143" s="240"/>
      <c r="J143" s="241"/>
      <c r="K143" s="242"/>
      <c r="L143" s="241"/>
      <c r="M143" s="242"/>
      <c r="N143" s="241"/>
      <c r="O143" s="242"/>
      <c r="P143" s="241"/>
      <c r="Q143" s="242"/>
      <c r="R143" s="241"/>
      <c r="S143" s="242"/>
      <c r="T143" s="241"/>
      <c r="U143" s="242"/>
      <c r="V143" s="241"/>
      <c r="W143" s="242"/>
      <c r="X143" s="241"/>
      <c r="Y143" s="242"/>
      <c r="Z143" s="241"/>
      <c r="AA143" s="242"/>
      <c r="AB143" s="241"/>
      <c r="AC143" s="242"/>
      <c r="AD143" s="241"/>
      <c r="AE143" s="242"/>
      <c r="AF143" s="241"/>
      <c r="AG143" s="242"/>
      <c r="AH143" s="198"/>
      <c r="AI143" s="198"/>
      <c r="AJ143" s="198"/>
      <c r="AK143" s="198"/>
    </row>
    <row r="144" spans="1:37" ht="36.75" customHeight="1" thickBot="1" x14ac:dyDescent="0.3">
      <c r="A144" s="198"/>
      <c r="B144" s="243" t="s">
        <v>1113</v>
      </c>
      <c r="C144" s="244"/>
      <c r="D144" s="624" t="s">
        <v>1114</v>
      </c>
      <c r="E144" s="625"/>
      <c r="F144" s="624" t="s">
        <v>541</v>
      </c>
      <c r="G144" s="625"/>
      <c r="H144" s="245"/>
      <c r="I144" s="245"/>
      <c r="J144" s="245"/>
      <c r="K144" s="245"/>
      <c r="L144" s="245"/>
      <c r="M144" s="197"/>
      <c r="N144" s="197"/>
      <c r="O144" s="197"/>
      <c r="P144" s="197"/>
      <c r="Q144" s="197"/>
      <c r="R144" s="197"/>
      <c r="S144" s="197"/>
      <c r="T144" s="197"/>
      <c r="U144" s="197"/>
      <c r="V144" s="197"/>
      <c r="W144" s="197"/>
      <c r="X144" s="197"/>
      <c r="Y144" s="197"/>
      <c r="Z144" s="197"/>
      <c r="AA144" s="197"/>
      <c r="AB144" s="197"/>
      <c r="AC144" s="197"/>
      <c r="AD144" s="197"/>
      <c r="AE144" s="197"/>
      <c r="AF144" s="197"/>
      <c r="AG144" s="197"/>
      <c r="AH144" s="198"/>
      <c r="AI144" s="198"/>
      <c r="AJ144" s="198"/>
      <c r="AK144" s="198"/>
    </row>
    <row r="145" spans="1:37" ht="36.75" customHeight="1" x14ac:dyDescent="0.25">
      <c r="A145" s="198"/>
      <c r="B145" s="246" t="s">
        <v>1115</v>
      </c>
      <c r="C145" s="247" t="s">
        <v>1116</v>
      </c>
      <c r="D145" s="246" t="s">
        <v>1115</v>
      </c>
      <c r="E145" s="248" t="s">
        <v>1117</v>
      </c>
      <c r="F145" s="246" t="s">
        <v>1115</v>
      </c>
      <c r="G145" s="248" t="s">
        <v>1118</v>
      </c>
      <c r="H145" s="197"/>
      <c r="I145" s="197"/>
      <c r="J145" s="197"/>
      <c r="K145" s="197"/>
      <c r="L145" s="197"/>
      <c r="M145" s="197"/>
      <c r="N145" s="197"/>
      <c r="O145" s="197"/>
      <c r="P145" s="197"/>
      <c r="Q145" s="197"/>
      <c r="R145" s="197"/>
      <c r="S145" s="197"/>
      <c r="T145" s="197"/>
      <c r="U145" s="197"/>
      <c r="V145" s="197"/>
      <c r="W145" s="197"/>
      <c r="X145" s="197"/>
      <c r="Y145" s="197"/>
      <c r="Z145" s="197"/>
      <c r="AA145" s="197"/>
      <c r="AB145" s="197"/>
      <c r="AC145" s="197"/>
      <c r="AD145" s="197"/>
      <c r="AE145" s="197"/>
      <c r="AF145" s="197"/>
      <c r="AG145" s="197"/>
      <c r="AH145" s="198"/>
      <c r="AI145" s="198"/>
      <c r="AJ145" s="198"/>
      <c r="AK145" s="198"/>
    </row>
    <row r="146" spans="1:37" ht="81.75" customHeight="1" thickBot="1" x14ac:dyDescent="0.3">
      <c r="A146" s="198"/>
      <c r="B146" s="249" t="s">
        <v>1119</v>
      </c>
      <c r="C146" s="250"/>
      <c r="D146" s="249" t="s">
        <v>1119</v>
      </c>
      <c r="E146" s="251"/>
      <c r="F146" s="249" t="s">
        <v>1119</v>
      </c>
      <c r="G146" s="251"/>
      <c r="H146" s="197"/>
      <c r="I146" s="197"/>
      <c r="J146" s="197"/>
      <c r="K146" s="197"/>
      <c r="L146" s="197"/>
      <c r="M146" s="197"/>
      <c r="N146" s="197"/>
      <c r="O146" s="197"/>
      <c r="P146" s="197"/>
      <c r="Q146" s="197"/>
      <c r="R146" s="197"/>
      <c r="S146" s="197"/>
      <c r="T146" s="197"/>
      <c r="U146" s="197"/>
      <c r="V146" s="197"/>
      <c r="W146" s="197"/>
      <c r="X146" s="197"/>
      <c r="Y146" s="197"/>
      <c r="Z146" s="197"/>
      <c r="AA146" s="197"/>
      <c r="AB146" s="197"/>
      <c r="AC146" s="197"/>
      <c r="AD146" s="197"/>
      <c r="AE146" s="197"/>
      <c r="AF146" s="197"/>
      <c r="AG146" s="197"/>
      <c r="AH146" s="198"/>
      <c r="AI146" s="198"/>
      <c r="AJ146" s="198"/>
      <c r="AK146" s="198"/>
    </row>
    <row r="147" spans="1:37" ht="36.75" customHeight="1" x14ac:dyDescent="0.25">
      <c r="B147" s="194"/>
      <c r="C147" s="195"/>
      <c r="D147" s="195"/>
      <c r="E147" s="195"/>
      <c r="F147" s="195"/>
      <c r="G147" s="195"/>
      <c r="H147" s="196"/>
      <c r="I147" s="196"/>
      <c r="J147" s="197"/>
      <c r="K147" s="197"/>
      <c r="L147" s="197"/>
      <c r="M147" s="197"/>
      <c r="N147" s="197"/>
      <c r="O147" s="197"/>
      <c r="P147" s="197"/>
      <c r="Q147" s="197"/>
      <c r="R147" s="197"/>
      <c r="S147" s="197"/>
      <c r="T147" s="197"/>
      <c r="U147" s="197"/>
      <c r="V147" s="197"/>
      <c r="W147" s="197"/>
      <c r="X147" s="197"/>
      <c r="Y147" s="197"/>
      <c r="Z147" s="197"/>
      <c r="AA147" s="197"/>
      <c r="AB147" s="197"/>
      <c r="AC147" s="197"/>
      <c r="AD147" s="197"/>
      <c r="AE147" s="197"/>
      <c r="AF147" s="197"/>
      <c r="AG147" s="197"/>
      <c r="AH147" s="198"/>
      <c r="AI147" s="198"/>
      <c r="AJ147" s="198"/>
      <c r="AK147" s="198"/>
    </row>
    <row r="148" spans="1:37" ht="36.75" customHeight="1" x14ac:dyDescent="0.25">
      <c r="A148" s="198"/>
      <c r="B148" s="194"/>
      <c r="C148" s="195"/>
      <c r="D148" s="195"/>
      <c r="E148" s="195"/>
      <c r="F148" s="195"/>
      <c r="G148" s="195"/>
      <c r="H148" s="196"/>
      <c r="I148" s="196"/>
      <c r="J148" s="197"/>
      <c r="K148" s="197"/>
      <c r="L148" s="197"/>
      <c r="M148" s="197"/>
      <c r="N148" s="197"/>
      <c r="O148" s="197"/>
      <c r="P148" s="197"/>
      <c r="Q148" s="197"/>
      <c r="R148" s="197"/>
      <c r="S148" s="197"/>
      <c r="T148" s="197"/>
      <c r="U148" s="197"/>
      <c r="V148" s="197"/>
      <c r="W148" s="197"/>
      <c r="X148" s="197"/>
      <c r="Y148" s="197"/>
      <c r="Z148" s="197"/>
      <c r="AA148" s="197"/>
      <c r="AB148" s="197"/>
      <c r="AC148" s="197"/>
      <c r="AD148" s="197"/>
      <c r="AE148" s="197"/>
      <c r="AF148" s="197"/>
      <c r="AG148" s="197"/>
      <c r="AH148" s="198"/>
      <c r="AI148" s="198"/>
      <c r="AJ148" s="198"/>
      <c r="AK148" s="198"/>
    </row>
    <row r="149" spans="1:37" ht="36.75" customHeight="1" x14ac:dyDescent="0.25">
      <c r="A149" s="198"/>
      <c r="B149" s="194"/>
      <c r="C149" s="195"/>
      <c r="D149" s="195"/>
      <c r="E149" s="195"/>
      <c r="F149" s="195"/>
      <c r="G149" s="195"/>
      <c r="H149" s="196"/>
      <c r="I149" s="196"/>
      <c r="J149" s="197"/>
      <c r="K149" s="197"/>
      <c r="L149" s="197"/>
      <c r="M149" s="197"/>
      <c r="N149" s="197"/>
      <c r="O149" s="197"/>
      <c r="P149" s="197"/>
      <c r="Q149" s="197"/>
      <c r="R149" s="197"/>
      <c r="S149" s="197"/>
      <c r="T149" s="197"/>
      <c r="U149" s="197"/>
      <c r="V149" s="197"/>
      <c r="W149" s="197"/>
      <c r="X149" s="197"/>
      <c r="Y149" s="197"/>
      <c r="Z149" s="197"/>
      <c r="AA149" s="197"/>
      <c r="AB149" s="197"/>
      <c r="AC149" s="197"/>
      <c r="AD149" s="197"/>
      <c r="AE149" s="197"/>
      <c r="AF149" s="197"/>
      <c r="AG149" s="197"/>
      <c r="AH149" s="198"/>
      <c r="AI149" s="198"/>
      <c r="AJ149" s="198"/>
      <c r="AK149" s="198"/>
    </row>
    <row r="150" spans="1:37" ht="28.5" customHeight="1" thickBot="1" x14ac:dyDescent="0.3">
      <c r="A150" s="198"/>
      <c r="B150" s="194"/>
      <c r="C150" s="195"/>
      <c r="D150" s="195"/>
      <c r="E150" s="195"/>
      <c r="F150" s="195"/>
      <c r="G150" s="195"/>
      <c r="H150" s="196"/>
      <c r="I150" s="196"/>
      <c r="J150" s="197"/>
      <c r="K150" s="197"/>
      <c r="L150" s="197"/>
      <c r="M150" s="197"/>
      <c r="N150" s="197"/>
      <c r="O150" s="197"/>
      <c r="P150" s="197"/>
      <c r="Q150" s="197"/>
      <c r="R150" s="197"/>
      <c r="S150" s="197"/>
      <c r="T150" s="197"/>
      <c r="U150" s="197"/>
      <c r="V150" s="197"/>
      <c r="W150" s="197"/>
      <c r="X150" s="197"/>
      <c r="Y150" s="197"/>
      <c r="Z150" s="197"/>
      <c r="AA150" s="197"/>
      <c r="AB150" s="197"/>
      <c r="AC150" s="197"/>
      <c r="AD150" s="197"/>
      <c r="AE150" s="197"/>
      <c r="AF150" s="197"/>
      <c r="AG150" s="197"/>
      <c r="AH150" s="198"/>
      <c r="AI150" s="198"/>
      <c r="AJ150" s="198"/>
      <c r="AK150" s="198"/>
    </row>
    <row r="151" spans="1:37" ht="36.75" customHeight="1" thickBot="1" x14ac:dyDescent="0.3">
      <c r="B151" s="618" t="s">
        <v>1120</v>
      </c>
      <c r="C151" s="619"/>
      <c r="D151" s="619"/>
      <c r="E151" s="619"/>
      <c r="F151" s="619"/>
      <c r="G151" s="619"/>
      <c r="H151" s="619"/>
      <c r="I151" s="619"/>
      <c r="J151" s="619"/>
      <c r="K151" s="619"/>
      <c r="L151" s="619"/>
      <c r="M151" s="619"/>
      <c r="N151" s="619"/>
      <c r="O151" s="619"/>
      <c r="P151" s="619"/>
      <c r="Q151" s="619"/>
      <c r="R151" s="619"/>
      <c r="S151" s="619"/>
      <c r="T151" s="619"/>
      <c r="U151" s="619"/>
      <c r="V151" s="619"/>
      <c r="W151" s="619"/>
      <c r="X151" s="619"/>
      <c r="Y151" s="619"/>
      <c r="Z151" s="619"/>
      <c r="AA151" s="619"/>
      <c r="AB151" s="619"/>
      <c r="AC151" s="619"/>
      <c r="AD151" s="619"/>
      <c r="AE151" s="619"/>
      <c r="AF151" s="619"/>
      <c r="AG151" s="619"/>
      <c r="AH151" s="619"/>
      <c r="AI151" s="619"/>
      <c r="AJ151" s="620"/>
      <c r="AK151" s="198"/>
    </row>
    <row r="152" spans="1:37" ht="36.75" customHeight="1" x14ac:dyDescent="0.25">
      <c r="B152" s="598"/>
      <c r="C152" s="599"/>
      <c r="D152" s="599"/>
      <c r="E152" s="599"/>
      <c r="F152" s="599"/>
      <c r="G152" s="600" t="s">
        <v>1121</v>
      </c>
      <c r="H152" s="601"/>
      <c r="I152" s="601"/>
      <c r="J152" s="601"/>
      <c r="K152" s="601"/>
      <c r="L152" s="601"/>
      <c r="M152" s="601"/>
      <c r="N152" s="601"/>
      <c r="O152" s="601"/>
      <c r="P152" s="601"/>
      <c r="Q152" s="601"/>
      <c r="R152" s="601"/>
      <c r="S152" s="601"/>
      <c r="T152" s="601"/>
      <c r="U152" s="601"/>
      <c r="V152" s="602"/>
      <c r="W152" s="603"/>
      <c r="X152" s="604"/>
      <c r="Y152" s="604"/>
      <c r="Z152" s="604"/>
      <c r="AA152" s="604"/>
      <c r="AB152" s="604"/>
      <c r="AC152" s="604"/>
      <c r="AD152" s="604"/>
      <c r="AE152" s="604"/>
      <c r="AF152" s="604"/>
      <c r="AG152" s="604"/>
      <c r="AH152" s="604"/>
      <c r="AI152" s="604"/>
      <c r="AJ152" s="604"/>
      <c r="AK152" s="198"/>
    </row>
    <row r="153" spans="1:37" ht="36.75" customHeight="1" x14ac:dyDescent="0.25">
      <c r="B153" s="605" t="s">
        <v>1122</v>
      </c>
      <c r="C153" s="612"/>
      <c r="D153" s="613"/>
      <c r="E153" s="613"/>
      <c r="F153" s="613"/>
      <c r="G153" s="613"/>
      <c r="H153" s="613"/>
      <c r="I153" s="613"/>
      <c r="J153" s="613"/>
      <c r="K153" s="613"/>
      <c r="L153" s="613"/>
      <c r="M153" s="613"/>
      <c r="N153" s="613"/>
      <c r="O153" s="613"/>
      <c r="P153" s="613"/>
      <c r="Q153" s="613"/>
      <c r="R153" s="613"/>
      <c r="S153" s="613"/>
      <c r="T153" s="613"/>
      <c r="U153" s="613"/>
      <c r="V153" s="613"/>
      <c r="W153" s="613"/>
      <c r="X153" s="613"/>
      <c r="Y153" s="613"/>
      <c r="Z153" s="613"/>
      <c r="AA153" s="613"/>
      <c r="AB153" s="613"/>
      <c r="AC153" s="613"/>
      <c r="AD153" s="613"/>
      <c r="AE153" s="613"/>
      <c r="AF153" s="613"/>
      <c r="AG153" s="613"/>
      <c r="AH153" s="613"/>
      <c r="AI153" s="613"/>
      <c r="AJ153" s="614"/>
      <c r="AK153" s="198"/>
    </row>
    <row r="154" spans="1:37" ht="36.75" customHeight="1" x14ac:dyDescent="0.25">
      <c r="B154" s="606"/>
      <c r="C154" s="615"/>
      <c r="D154" s="616"/>
      <c r="E154" s="616"/>
      <c r="F154" s="616"/>
      <c r="G154" s="616"/>
      <c r="H154" s="616"/>
      <c r="I154" s="616"/>
      <c r="J154" s="616"/>
      <c r="K154" s="616"/>
      <c r="L154" s="616"/>
      <c r="M154" s="616"/>
      <c r="N154" s="616"/>
      <c r="O154" s="616"/>
      <c r="P154" s="616"/>
      <c r="Q154" s="616"/>
      <c r="R154" s="616"/>
      <c r="S154" s="616"/>
      <c r="T154" s="616"/>
      <c r="U154" s="616"/>
      <c r="V154" s="616"/>
      <c r="W154" s="616"/>
      <c r="X154" s="616"/>
      <c r="Y154" s="616"/>
      <c r="Z154" s="616"/>
      <c r="AA154" s="616"/>
      <c r="AB154" s="616"/>
      <c r="AC154" s="616"/>
      <c r="AD154" s="616"/>
      <c r="AE154" s="616"/>
      <c r="AF154" s="616"/>
      <c r="AG154" s="616"/>
      <c r="AH154" s="616"/>
      <c r="AI154" s="616"/>
      <c r="AJ154" s="617"/>
      <c r="AK154" s="198"/>
    </row>
    <row r="155" spans="1:37" ht="43.5" customHeight="1" x14ac:dyDescent="0.25">
      <c r="B155" s="252" t="s">
        <v>1123</v>
      </c>
      <c r="C155" s="597"/>
      <c r="D155" s="597"/>
      <c r="E155" s="597"/>
      <c r="F155" s="597"/>
      <c r="G155" s="596" t="s">
        <v>59</v>
      </c>
      <c r="H155" s="596"/>
      <c r="I155" s="597"/>
      <c r="J155" s="597"/>
      <c r="K155" s="597"/>
      <c r="L155" s="597"/>
      <c r="M155" s="597"/>
      <c r="N155" s="597"/>
      <c r="O155" s="597"/>
      <c r="P155" s="597"/>
      <c r="Q155" s="597"/>
      <c r="R155" s="597"/>
      <c r="S155" s="597"/>
      <c r="T155" s="596" t="s">
        <v>1124</v>
      </c>
      <c r="U155" s="596"/>
      <c r="V155" s="596"/>
      <c r="W155" s="597"/>
      <c r="X155" s="597"/>
      <c r="Y155" s="597"/>
      <c r="Z155" s="597"/>
      <c r="AA155" s="597"/>
      <c r="AB155" s="597"/>
      <c r="AC155" s="597"/>
      <c r="AD155" s="597"/>
      <c r="AE155" s="597"/>
      <c r="AF155" s="595" t="s">
        <v>1125</v>
      </c>
      <c r="AG155" s="595"/>
      <c r="AH155" s="595"/>
      <c r="AI155" s="595"/>
      <c r="AJ155" s="253" t="s">
        <v>221</v>
      </c>
      <c r="AK155" s="198"/>
    </row>
    <row r="156" spans="1:37" ht="36.75" customHeight="1" x14ac:dyDescent="0.25">
      <c r="B156" s="598"/>
      <c r="C156" s="599"/>
      <c r="D156" s="599"/>
      <c r="E156" s="599"/>
      <c r="F156" s="599"/>
      <c r="G156" s="600" t="s">
        <v>1126</v>
      </c>
      <c r="H156" s="601"/>
      <c r="I156" s="601"/>
      <c r="J156" s="601"/>
      <c r="K156" s="601"/>
      <c r="L156" s="601"/>
      <c r="M156" s="601"/>
      <c r="N156" s="601"/>
      <c r="O156" s="601"/>
      <c r="P156" s="601"/>
      <c r="Q156" s="601"/>
      <c r="R156" s="601"/>
      <c r="S156" s="601"/>
      <c r="T156" s="601"/>
      <c r="U156" s="601"/>
      <c r="V156" s="602"/>
      <c r="W156" s="603"/>
      <c r="X156" s="604"/>
      <c r="Y156" s="604"/>
      <c r="Z156" s="604"/>
      <c r="AA156" s="604"/>
      <c r="AB156" s="604"/>
      <c r="AC156" s="604"/>
      <c r="AD156" s="604"/>
      <c r="AE156" s="604"/>
      <c r="AF156" s="604"/>
      <c r="AG156" s="604"/>
      <c r="AH156" s="604"/>
      <c r="AI156" s="604"/>
      <c r="AJ156" s="604"/>
      <c r="AK156" s="198"/>
    </row>
    <row r="157" spans="1:37" ht="36.75" customHeight="1" x14ac:dyDescent="0.25">
      <c r="B157" s="605" t="s">
        <v>1127</v>
      </c>
      <c r="C157" s="612"/>
      <c r="D157" s="613"/>
      <c r="E157" s="613"/>
      <c r="F157" s="613"/>
      <c r="G157" s="613"/>
      <c r="H157" s="613"/>
      <c r="I157" s="613"/>
      <c r="J157" s="613"/>
      <c r="K157" s="613"/>
      <c r="L157" s="613"/>
      <c r="M157" s="613"/>
      <c r="N157" s="613"/>
      <c r="O157" s="613"/>
      <c r="P157" s="613"/>
      <c r="Q157" s="613"/>
      <c r="R157" s="613"/>
      <c r="S157" s="613"/>
      <c r="T157" s="613"/>
      <c r="U157" s="613"/>
      <c r="V157" s="613"/>
      <c r="W157" s="613"/>
      <c r="X157" s="613"/>
      <c r="Y157" s="613"/>
      <c r="Z157" s="613"/>
      <c r="AA157" s="613"/>
      <c r="AB157" s="613"/>
      <c r="AC157" s="613"/>
      <c r="AD157" s="613"/>
      <c r="AE157" s="613"/>
      <c r="AF157" s="613"/>
      <c r="AG157" s="613"/>
      <c r="AH157" s="613"/>
      <c r="AI157" s="613"/>
      <c r="AJ157" s="614"/>
      <c r="AK157" s="198"/>
    </row>
    <row r="158" spans="1:37" ht="36.75" customHeight="1" x14ac:dyDescent="0.25">
      <c r="B158" s="606"/>
      <c r="C158" s="615"/>
      <c r="D158" s="616"/>
      <c r="E158" s="616"/>
      <c r="F158" s="616"/>
      <c r="G158" s="616"/>
      <c r="H158" s="616"/>
      <c r="I158" s="616"/>
      <c r="J158" s="616"/>
      <c r="K158" s="616"/>
      <c r="L158" s="616"/>
      <c r="M158" s="616"/>
      <c r="N158" s="616"/>
      <c r="O158" s="616"/>
      <c r="P158" s="616"/>
      <c r="Q158" s="616"/>
      <c r="R158" s="616"/>
      <c r="S158" s="616"/>
      <c r="T158" s="616"/>
      <c r="U158" s="616"/>
      <c r="V158" s="616"/>
      <c r="W158" s="616"/>
      <c r="X158" s="616"/>
      <c r="Y158" s="616"/>
      <c r="Z158" s="616"/>
      <c r="AA158" s="616"/>
      <c r="AB158" s="616"/>
      <c r="AC158" s="616"/>
      <c r="AD158" s="616"/>
      <c r="AE158" s="616"/>
      <c r="AF158" s="616"/>
      <c r="AG158" s="616"/>
      <c r="AH158" s="616"/>
      <c r="AI158" s="616"/>
      <c r="AJ158" s="617"/>
      <c r="AK158" s="198"/>
    </row>
    <row r="159" spans="1:37" ht="36.75" customHeight="1" x14ac:dyDescent="0.25">
      <c r="B159" s="252" t="s">
        <v>1123</v>
      </c>
      <c r="C159" s="597"/>
      <c r="D159" s="597"/>
      <c r="E159" s="597"/>
      <c r="F159" s="597"/>
      <c r="G159" s="596" t="s">
        <v>59</v>
      </c>
      <c r="H159" s="596"/>
      <c r="I159" s="597"/>
      <c r="J159" s="597"/>
      <c r="K159" s="597"/>
      <c r="L159" s="597"/>
      <c r="M159" s="597"/>
      <c r="N159" s="597"/>
      <c r="O159" s="597"/>
      <c r="P159" s="597"/>
      <c r="Q159" s="597"/>
      <c r="R159" s="597"/>
      <c r="S159" s="597"/>
      <c r="T159" s="596" t="s">
        <v>1124</v>
      </c>
      <c r="U159" s="596"/>
      <c r="V159" s="596"/>
      <c r="W159" s="597"/>
      <c r="X159" s="597"/>
      <c r="Y159" s="597"/>
      <c r="Z159" s="597"/>
      <c r="AA159" s="597"/>
      <c r="AB159" s="597"/>
      <c r="AC159" s="597"/>
      <c r="AD159" s="597"/>
      <c r="AE159" s="597"/>
      <c r="AF159" s="595" t="s">
        <v>1125</v>
      </c>
      <c r="AG159" s="595"/>
      <c r="AH159" s="595"/>
      <c r="AI159" s="595"/>
      <c r="AJ159" s="253" t="s">
        <v>221</v>
      </c>
      <c r="AK159" s="198"/>
    </row>
    <row r="160" spans="1:37" ht="36.75" customHeight="1" x14ac:dyDescent="0.25">
      <c r="B160" s="598"/>
      <c r="C160" s="599"/>
      <c r="D160" s="599"/>
      <c r="E160" s="599"/>
      <c r="F160" s="599"/>
      <c r="G160" s="600" t="s">
        <v>1128</v>
      </c>
      <c r="H160" s="601"/>
      <c r="I160" s="601"/>
      <c r="J160" s="601"/>
      <c r="K160" s="601"/>
      <c r="L160" s="601"/>
      <c r="M160" s="601"/>
      <c r="N160" s="601"/>
      <c r="O160" s="601"/>
      <c r="P160" s="601"/>
      <c r="Q160" s="601"/>
      <c r="R160" s="601"/>
      <c r="S160" s="601"/>
      <c r="T160" s="601"/>
      <c r="U160" s="601"/>
      <c r="V160" s="602"/>
      <c r="W160" s="603"/>
      <c r="X160" s="604"/>
      <c r="Y160" s="604"/>
      <c r="Z160" s="604"/>
      <c r="AA160" s="604"/>
      <c r="AB160" s="604"/>
      <c r="AC160" s="604"/>
      <c r="AD160" s="604"/>
      <c r="AE160" s="604"/>
      <c r="AF160" s="604"/>
      <c r="AG160" s="604"/>
      <c r="AH160" s="604"/>
      <c r="AI160" s="604"/>
      <c r="AJ160" s="604"/>
      <c r="AK160" s="198"/>
    </row>
    <row r="161" spans="2:37" ht="36.75" customHeight="1" x14ac:dyDescent="0.25">
      <c r="B161" s="605" t="s">
        <v>1129</v>
      </c>
      <c r="C161" s="607"/>
      <c r="D161" s="608"/>
      <c r="E161" s="608"/>
      <c r="F161" s="608"/>
      <c r="G161" s="608"/>
      <c r="H161" s="608"/>
      <c r="I161" s="608"/>
      <c r="J161" s="608"/>
      <c r="K161" s="608"/>
      <c r="L161" s="608"/>
      <c r="M161" s="608"/>
      <c r="N161" s="608"/>
      <c r="O161" s="608"/>
      <c r="P161" s="608"/>
      <c r="Q161" s="608"/>
      <c r="R161" s="608"/>
      <c r="S161" s="608"/>
      <c r="T161" s="608"/>
      <c r="U161" s="608"/>
      <c r="V161" s="608"/>
      <c r="W161" s="608"/>
      <c r="X161" s="608"/>
      <c r="Y161" s="608"/>
      <c r="Z161" s="608"/>
      <c r="AA161" s="608"/>
      <c r="AB161" s="608"/>
      <c r="AC161" s="608"/>
      <c r="AD161" s="608"/>
      <c r="AE161" s="608"/>
      <c r="AF161" s="608"/>
      <c r="AG161" s="608"/>
      <c r="AH161" s="608"/>
      <c r="AI161" s="608"/>
      <c r="AJ161" s="609"/>
      <c r="AK161" s="198"/>
    </row>
    <row r="162" spans="2:37" ht="36.75" customHeight="1" x14ac:dyDescent="0.25">
      <c r="B162" s="606"/>
      <c r="C162" s="598"/>
      <c r="D162" s="610"/>
      <c r="E162" s="610"/>
      <c r="F162" s="610"/>
      <c r="G162" s="610"/>
      <c r="H162" s="610"/>
      <c r="I162" s="610"/>
      <c r="J162" s="610"/>
      <c r="K162" s="610"/>
      <c r="L162" s="610"/>
      <c r="M162" s="610"/>
      <c r="N162" s="610"/>
      <c r="O162" s="610"/>
      <c r="P162" s="610"/>
      <c r="Q162" s="610"/>
      <c r="R162" s="610"/>
      <c r="S162" s="610"/>
      <c r="T162" s="610"/>
      <c r="U162" s="610"/>
      <c r="V162" s="610"/>
      <c r="W162" s="610"/>
      <c r="X162" s="610"/>
      <c r="Y162" s="610"/>
      <c r="Z162" s="610"/>
      <c r="AA162" s="610"/>
      <c r="AB162" s="610"/>
      <c r="AC162" s="610"/>
      <c r="AD162" s="610"/>
      <c r="AE162" s="610"/>
      <c r="AF162" s="610"/>
      <c r="AG162" s="610"/>
      <c r="AH162" s="610"/>
      <c r="AI162" s="610"/>
      <c r="AJ162" s="611"/>
      <c r="AK162" s="198"/>
    </row>
    <row r="163" spans="2:37" ht="36.75" customHeight="1" x14ac:dyDescent="0.25">
      <c r="B163" s="252" t="s">
        <v>1123</v>
      </c>
      <c r="C163" s="595"/>
      <c r="D163" s="595"/>
      <c r="E163" s="595"/>
      <c r="F163" s="595"/>
      <c r="G163" s="596" t="s">
        <v>59</v>
      </c>
      <c r="H163" s="596"/>
      <c r="I163" s="597"/>
      <c r="J163" s="597"/>
      <c r="K163" s="597"/>
      <c r="L163" s="597"/>
      <c r="M163" s="597"/>
      <c r="N163" s="597"/>
      <c r="O163" s="597"/>
      <c r="P163" s="597"/>
      <c r="Q163" s="597"/>
      <c r="R163" s="597"/>
      <c r="S163" s="597"/>
      <c r="T163" s="596" t="s">
        <v>1124</v>
      </c>
      <c r="U163" s="596"/>
      <c r="V163" s="596"/>
      <c r="W163" s="595"/>
      <c r="X163" s="595"/>
      <c r="Y163" s="595"/>
      <c r="Z163" s="595"/>
      <c r="AA163" s="595"/>
      <c r="AB163" s="595"/>
      <c r="AC163" s="595"/>
      <c r="AD163" s="595"/>
      <c r="AE163" s="595"/>
      <c r="AF163" s="595" t="s">
        <v>1125</v>
      </c>
      <c r="AG163" s="595"/>
      <c r="AH163" s="595"/>
      <c r="AI163" s="595"/>
      <c r="AJ163" s="253"/>
      <c r="AK163" s="198"/>
    </row>
    <row r="164" spans="2:37" ht="36.75" customHeight="1" x14ac:dyDescent="0.25">
      <c r="B164" s="598"/>
      <c r="C164" s="599"/>
      <c r="D164" s="599"/>
      <c r="E164" s="599"/>
      <c r="F164" s="599"/>
      <c r="G164" s="600" t="s">
        <v>1130</v>
      </c>
      <c r="H164" s="601"/>
      <c r="I164" s="601"/>
      <c r="J164" s="601"/>
      <c r="K164" s="601"/>
      <c r="L164" s="601"/>
      <c r="M164" s="601"/>
      <c r="N164" s="601"/>
      <c r="O164" s="601"/>
      <c r="P164" s="601"/>
      <c r="Q164" s="601"/>
      <c r="R164" s="601"/>
      <c r="S164" s="601"/>
      <c r="T164" s="601"/>
      <c r="U164" s="601"/>
      <c r="V164" s="602"/>
      <c r="W164" s="603"/>
      <c r="X164" s="604"/>
      <c r="Y164" s="604"/>
      <c r="Z164" s="604"/>
      <c r="AA164" s="604"/>
      <c r="AB164" s="604"/>
      <c r="AC164" s="604"/>
      <c r="AD164" s="604"/>
      <c r="AE164" s="604"/>
      <c r="AF164" s="604"/>
      <c r="AG164" s="604"/>
      <c r="AH164" s="604"/>
      <c r="AI164" s="604"/>
      <c r="AJ164" s="604"/>
      <c r="AK164" s="198"/>
    </row>
    <row r="165" spans="2:37" ht="36.75" customHeight="1" x14ac:dyDescent="0.25">
      <c r="B165" s="605" t="s">
        <v>1131</v>
      </c>
      <c r="C165" s="607"/>
      <c r="D165" s="608"/>
      <c r="E165" s="608"/>
      <c r="F165" s="608"/>
      <c r="G165" s="608"/>
      <c r="H165" s="608"/>
      <c r="I165" s="608"/>
      <c r="J165" s="608"/>
      <c r="K165" s="608"/>
      <c r="L165" s="608"/>
      <c r="M165" s="608"/>
      <c r="N165" s="608"/>
      <c r="O165" s="608"/>
      <c r="P165" s="608"/>
      <c r="Q165" s="608"/>
      <c r="R165" s="608"/>
      <c r="S165" s="608"/>
      <c r="T165" s="608"/>
      <c r="U165" s="608"/>
      <c r="V165" s="608"/>
      <c r="W165" s="608"/>
      <c r="X165" s="608"/>
      <c r="Y165" s="608"/>
      <c r="Z165" s="608"/>
      <c r="AA165" s="608"/>
      <c r="AB165" s="608"/>
      <c r="AC165" s="608"/>
      <c r="AD165" s="608"/>
      <c r="AE165" s="608"/>
      <c r="AF165" s="608"/>
      <c r="AG165" s="608"/>
      <c r="AH165" s="608"/>
      <c r="AI165" s="608"/>
      <c r="AJ165" s="609"/>
      <c r="AK165" s="198"/>
    </row>
    <row r="166" spans="2:37" ht="36.75" customHeight="1" x14ac:dyDescent="0.25">
      <c r="B166" s="606"/>
      <c r="C166" s="598"/>
      <c r="D166" s="610"/>
      <c r="E166" s="610"/>
      <c r="F166" s="610"/>
      <c r="G166" s="610"/>
      <c r="H166" s="610"/>
      <c r="I166" s="610"/>
      <c r="J166" s="610"/>
      <c r="K166" s="610"/>
      <c r="L166" s="610"/>
      <c r="M166" s="610"/>
      <c r="N166" s="610"/>
      <c r="O166" s="610"/>
      <c r="P166" s="610"/>
      <c r="Q166" s="610"/>
      <c r="R166" s="610"/>
      <c r="S166" s="610"/>
      <c r="T166" s="610"/>
      <c r="U166" s="610"/>
      <c r="V166" s="610"/>
      <c r="W166" s="610"/>
      <c r="X166" s="610"/>
      <c r="Y166" s="610"/>
      <c r="Z166" s="610"/>
      <c r="AA166" s="610"/>
      <c r="AB166" s="610"/>
      <c r="AC166" s="610"/>
      <c r="AD166" s="610"/>
      <c r="AE166" s="610"/>
      <c r="AF166" s="610"/>
      <c r="AG166" s="610"/>
      <c r="AH166" s="610"/>
      <c r="AI166" s="610"/>
      <c r="AJ166" s="611"/>
      <c r="AK166" s="198"/>
    </row>
    <row r="167" spans="2:37" ht="36.75" customHeight="1" x14ac:dyDescent="0.25">
      <c r="B167" s="252" t="s">
        <v>1123</v>
      </c>
      <c r="C167" s="595"/>
      <c r="D167" s="595"/>
      <c r="E167" s="595"/>
      <c r="F167" s="595"/>
      <c r="G167" s="596" t="s">
        <v>59</v>
      </c>
      <c r="H167" s="596"/>
      <c r="I167" s="597"/>
      <c r="J167" s="597"/>
      <c r="K167" s="597"/>
      <c r="L167" s="597"/>
      <c r="M167" s="597"/>
      <c r="N167" s="597"/>
      <c r="O167" s="597"/>
      <c r="P167" s="597"/>
      <c r="Q167" s="597"/>
      <c r="R167" s="597"/>
      <c r="S167" s="597"/>
      <c r="T167" s="596" t="s">
        <v>1124</v>
      </c>
      <c r="U167" s="596"/>
      <c r="V167" s="596"/>
      <c r="W167" s="595"/>
      <c r="X167" s="595"/>
      <c r="Y167" s="595"/>
      <c r="Z167" s="595"/>
      <c r="AA167" s="595"/>
      <c r="AB167" s="595"/>
      <c r="AC167" s="595"/>
      <c r="AD167" s="595"/>
      <c r="AE167" s="595"/>
      <c r="AF167" s="595" t="s">
        <v>1125</v>
      </c>
      <c r="AG167" s="595"/>
      <c r="AH167" s="595"/>
      <c r="AI167" s="595"/>
      <c r="AJ167" s="253"/>
      <c r="AK167" s="198"/>
    </row>
    <row r="168" spans="2:37" ht="36.75" customHeight="1" x14ac:dyDescent="0.25">
      <c r="B168" s="598"/>
      <c r="C168" s="599"/>
      <c r="D168" s="599"/>
      <c r="E168" s="599"/>
      <c r="F168" s="599"/>
      <c r="G168" s="600" t="s">
        <v>1132</v>
      </c>
      <c r="H168" s="601"/>
      <c r="I168" s="601"/>
      <c r="J168" s="601"/>
      <c r="K168" s="601"/>
      <c r="L168" s="601"/>
      <c r="M168" s="601"/>
      <c r="N168" s="601"/>
      <c r="O168" s="601"/>
      <c r="P168" s="601"/>
      <c r="Q168" s="601"/>
      <c r="R168" s="601"/>
      <c r="S168" s="601"/>
      <c r="T168" s="601"/>
      <c r="U168" s="601"/>
      <c r="V168" s="602"/>
      <c r="W168" s="603"/>
      <c r="X168" s="604"/>
      <c r="Y168" s="604"/>
      <c r="Z168" s="604"/>
      <c r="AA168" s="604"/>
      <c r="AB168" s="604"/>
      <c r="AC168" s="604"/>
      <c r="AD168" s="604"/>
      <c r="AE168" s="604"/>
      <c r="AF168" s="604"/>
      <c r="AG168" s="604"/>
      <c r="AH168" s="604"/>
      <c r="AI168" s="604"/>
      <c r="AJ168" s="604"/>
      <c r="AK168" s="198"/>
    </row>
    <row r="169" spans="2:37" ht="36.75" customHeight="1" x14ac:dyDescent="0.25">
      <c r="B169" s="605" t="s">
        <v>1133</v>
      </c>
      <c r="C169" s="607"/>
      <c r="D169" s="608"/>
      <c r="E169" s="608"/>
      <c r="F169" s="608"/>
      <c r="G169" s="608"/>
      <c r="H169" s="608"/>
      <c r="I169" s="608"/>
      <c r="J169" s="608"/>
      <c r="K169" s="608"/>
      <c r="L169" s="608"/>
      <c r="M169" s="608"/>
      <c r="N169" s="608"/>
      <c r="O169" s="608"/>
      <c r="P169" s="608"/>
      <c r="Q169" s="608"/>
      <c r="R169" s="608"/>
      <c r="S169" s="608"/>
      <c r="T169" s="608"/>
      <c r="U169" s="608"/>
      <c r="V169" s="608"/>
      <c r="W169" s="608"/>
      <c r="X169" s="608"/>
      <c r="Y169" s="608"/>
      <c r="Z169" s="608"/>
      <c r="AA169" s="608"/>
      <c r="AB169" s="608"/>
      <c r="AC169" s="608"/>
      <c r="AD169" s="608"/>
      <c r="AE169" s="608"/>
      <c r="AF169" s="608"/>
      <c r="AG169" s="608"/>
      <c r="AH169" s="608"/>
      <c r="AI169" s="608"/>
      <c r="AJ169" s="609"/>
      <c r="AK169" s="198"/>
    </row>
    <row r="170" spans="2:37" ht="36.75" customHeight="1" x14ac:dyDescent="0.25">
      <c r="B170" s="606"/>
      <c r="C170" s="598"/>
      <c r="D170" s="610"/>
      <c r="E170" s="610"/>
      <c r="F170" s="610"/>
      <c r="G170" s="610"/>
      <c r="H170" s="610"/>
      <c r="I170" s="610"/>
      <c r="J170" s="610"/>
      <c r="K170" s="610"/>
      <c r="L170" s="610"/>
      <c r="M170" s="610"/>
      <c r="N170" s="610"/>
      <c r="O170" s="610"/>
      <c r="P170" s="610"/>
      <c r="Q170" s="610"/>
      <c r="R170" s="610"/>
      <c r="S170" s="610"/>
      <c r="T170" s="610"/>
      <c r="U170" s="610"/>
      <c r="V170" s="610"/>
      <c r="W170" s="610"/>
      <c r="X170" s="610"/>
      <c r="Y170" s="610"/>
      <c r="Z170" s="610"/>
      <c r="AA170" s="610"/>
      <c r="AB170" s="610"/>
      <c r="AC170" s="610"/>
      <c r="AD170" s="610"/>
      <c r="AE170" s="610"/>
      <c r="AF170" s="610"/>
      <c r="AG170" s="610"/>
      <c r="AH170" s="610"/>
      <c r="AI170" s="610"/>
      <c r="AJ170" s="611"/>
      <c r="AK170" s="198"/>
    </row>
    <row r="171" spans="2:37" ht="36.75" customHeight="1" x14ac:dyDescent="0.25">
      <c r="B171" s="252" t="s">
        <v>1123</v>
      </c>
      <c r="C171" s="595"/>
      <c r="D171" s="595"/>
      <c r="E171" s="595"/>
      <c r="F171" s="595"/>
      <c r="G171" s="596" t="s">
        <v>59</v>
      </c>
      <c r="H171" s="596"/>
      <c r="I171" s="597"/>
      <c r="J171" s="597"/>
      <c r="K171" s="597"/>
      <c r="L171" s="597"/>
      <c r="M171" s="597"/>
      <c r="N171" s="597"/>
      <c r="O171" s="597"/>
      <c r="P171" s="597"/>
      <c r="Q171" s="597"/>
      <c r="R171" s="597"/>
      <c r="S171" s="597"/>
      <c r="T171" s="596" t="s">
        <v>1124</v>
      </c>
      <c r="U171" s="596"/>
      <c r="V171" s="596"/>
      <c r="W171" s="595"/>
      <c r="X171" s="595"/>
      <c r="Y171" s="595"/>
      <c r="Z171" s="595"/>
      <c r="AA171" s="595"/>
      <c r="AB171" s="595"/>
      <c r="AC171" s="595"/>
      <c r="AD171" s="595"/>
      <c r="AE171" s="595"/>
      <c r="AF171" s="595" t="s">
        <v>1125</v>
      </c>
      <c r="AG171" s="595"/>
      <c r="AH171" s="595"/>
      <c r="AI171" s="595"/>
      <c r="AJ171" s="253"/>
      <c r="AK171" s="198"/>
    </row>
    <row r="172" spans="2:37" ht="36.75" customHeight="1" x14ac:dyDescent="0.25">
      <c r="B172" s="194"/>
      <c r="C172" s="195"/>
      <c r="D172" s="195"/>
      <c r="E172" s="195"/>
      <c r="F172" s="195"/>
      <c r="G172" s="195"/>
      <c r="H172" s="196"/>
      <c r="I172" s="196"/>
      <c r="J172" s="197"/>
      <c r="K172" s="197"/>
      <c r="L172" s="197"/>
      <c r="M172" s="197"/>
      <c r="N172" s="197"/>
      <c r="O172" s="197"/>
      <c r="P172" s="197"/>
      <c r="Q172" s="197"/>
      <c r="R172" s="197"/>
      <c r="S172" s="197"/>
      <c r="T172" s="197"/>
      <c r="U172" s="197"/>
      <c r="V172" s="197"/>
      <c r="W172" s="197"/>
      <c r="X172" s="197"/>
      <c r="Y172" s="197"/>
      <c r="Z172" s="197"/>
      <c r="AA172" s="197"/>
      <c r="AB172" s="197"/>
      <c r="AC172" s="197"/>
      <c r="AD172" s="197"/>
      <c r="AE172" s="197"/>
      <c r="AF172" s="197"/>
      <c r="AG172" s="197"/>
      <c r="AH172" s="198"/>
      <c r="AI172" s="198"/>
      <c r="AJ172" s="198"/>
      <c r="AK172" s="198"/>
    </row>
  </sheetData>
  <mergeCells count="1813">
    <mergeCell ref="H9:I12"/>
    <mergeCell ref="J9:V9"/>
    <mergeCell ref="F10:G11"/>
    <mergeCell ref="J10:V10"/>
    <mergeCell ref="J11:V11"/>
    <mergeCell ref="J12:V12"/>
    <mergeCell ref="B2:E4"/>
    <mergeCell ref="F2:AI3"/>
    <mergeCell ref="AJ2:AJ3"/>
    <mergeCell ref="F4:AJ4"/>
    <mergeCell ref="B6:C6"/>
    <mergeCell ref="D6:W6"/>
    <mergeCell ref="X6:AH7"/>
    <mergeCell ref="AI6:AJ7"/>
    <mergeCell ref="B7:C7"/>
    <mergeCell ref="D7:W7"/>
    <mergeCell ref="A17:A27"/>
    <mergeCell ref="B17:B27"/>
    <mergeCell ref="C17:C27"/>
    <mergeCell ref="D17:D27"/>
    <mergeCell ref="E17:E27"/>
    <mergeCell ref="F17:G17"/>
    <mergeCell ref="V16:W16"/>
    <mergeCell ref="X16:Y16"/>
    <mergeCell ref="Z16:AA16"/>
    <mergeCell ref="AB16:AC16"/>
    <mergeCell ref="AD16:AE16"/>
    <mergeCell ref="AF16:AG16"/>
    <mergeCell ref="I14:I16"/>
    <mergeCell ref="J14:AG15"/>
    <mergeCell ref="AH14:AI16"/>
    <mergeCell ref="AJ14:AJ16"/>
    <mergeCell ref="J16:K16"/>
    <mergeCell ref="L16:M16"/>
    <mergeCell ref="N16:O16"/>
    <mergeCell ref="P16:Q16"/>
    <mergeCell ref="R16:S16"/>
    <mergeCell ref="T16:U16"/>
    <mergeCell ref="B14:B16"/>
    <mergeCell ref="C14:C16"/>
    <mergeCell ref="D14:D16"/>
    <mergeCell ref="E14:E16"/>
    <mergeCell ref="F14:G16"/>
    <mergeCell ref="H14:H16"/>
    <mergeCell ref="AD17:AE17"/>
    <mergeCell ref="AF17:AG17"/>
    <mergeCell ref="F18:G18"/>
    <mergeCell ref="J18:K18"/>
    <mergeCell ref="L18:M18"/>
    <mergeCell ref="N18:O18"/>
    <mergeCell ref="P18:Q18"/>
    <mergeCell ref="R18:S18"/>
    <mergeCell ref="T18:U18"/>
    <mergeCell ref="V18:W18"/>
    <mergeCell ref="R17:S17"/>
    <mergeCell ref="T17:U17"/>
    <mergeCell ref="V17:W17"/>
    <mergeCell ref="X17:Y17"/>
    <mergeCell ref="Z17:AA17"/>
    <mergeCell ref="AB17:AC17"/>
    <mergeCell ref="H17:H27"/>
    <mergeCell ref="I17:I27"/>
    <mergeCell ref="J17:K17"/>
    <mergeCell ref="L17:M17"/>
    <mergeCell ref="N17:O17"/>
    <mergeCell ref="P17:Q17"/>
    <mergeCell ref="AD19:AE19"/>
    <mergeCell ref="AF19:AG19"/>
    <mergeCell ref="F20:G20"/>
    <mergeCell ref="J20:K20"/>
    <mergeCell ref="L20:M20"/>
    <mergeCell ref="N20:O20"/>
    <mergeCell ref="P20:Q20"/>
    <mergeCell ref="R20:S20"/>
    <mergeCell ref="T20:U20"/>
    <mergeCell ref="V20:W20"/>
    <mergeCell ref="R19:S19"/>
    <mergeCell ref="T19:U19"/>
    <mergeCell ref="V19:W19"/>
    <mergeCell ref="X19:Y19"/>
    <mergeCell ref="Z19:AA19"/>
    <mergeCell ref="AB19:AC19"/>
    <mergeCell ref="X18:Y18"/>
    <mergeCell ref="Z18:AA18"/>
    <mergeCell ref="AB18:AC18"/>
    <mergeCell ref="AD18:AE18"/>
    <mergeCell ref="AF18:AG18"/>
    <mergeCell ref="F19:G19"/>
    <mergeCell ref="J19:K19"/>
    <mergeCell ref="L19:M19"/>
    <mergeCell ref="N19:O19"/>
    <mergeCell ref="P19:Q19"/>
    <mergeCell ref="AD21:AE21"/>
    <mergeCell ref="AF21:AG21"/>
    <mergeCell ref="F22:G22"/>
    <mergeCell ref="J22:K22"/>
    <mergeCell ref="L22:M22"/>
    <mergeCell ref="N22:O22"/>
    <mergeCell ref="P22:Q22"/>
    <mergeCell ref="R22:S22"/>
    <mergeCell ref="T22:U22"/>
    <mergeCell ref="V22:W22"/>
    <mergeCell ref="R21:S21"/>
    <mergeCell ref="T21:U21"/>
    <mergeCell ref="V21:W21"/>
    <mergeCell ref="X21:Y21"/>
    <mergeCell ref="Z21:AA21"/>
    <mergeCell ref="AB21:AC21"/>
    <mergeCell ref="X20:Y20"/>
    <mergeCell ref="Z20:AA20"/>
    <mergeCell ref="AB20:AC20"/>
    <mergeCell ref="AD20:AE20"/>
    <mergeCell ref="AF20:AG20"/>
    <mergeCell ref="F21:G21"/>
    <mergeCell ref="J21:K21"/>
    <mergeCell ref="L21:M21"/>
    <mergeCell ref="N21:O21"/>
    <mergeCell ref="P21:Q21"/>
    <mergeCell ref="AD23:AE23"/>
    <mergeCell ref="AF23:AG23"/>
    <mergeCell ref="F24:G24"/>
    <mergeCell ref="J24:K24"/>
    <mergeCell ref="L24:M24"/>
    <mergeCell ref="N24:O24"/>
    <mergeCell ref="P24:Q24"/>
    <mergeCell ref="R24:S24"/>
    <mergeCell ref="T24:U24"/>
    <mergeCell ref="V24:W24"/>
    <mergeCell ref="R23:S23"/>
    <mergeCell ref="T23:U23"/>
    <mergeCell ref="V23:W23"/>
    <mergeCell ref="X23:Y23"/>
    <mergeCell ref="Z23:AA23"/>
    <mergeCell ref="AB23:AC23"/>
    <mergeCell ref="X22:Y22"/>
    <mergeCell ref="Z22:AA22"/>
    <mergeCell ref="AB22:AC22"/>
    <mergeCell ref="AD22:AE22"/>
    <mergeCell ref="AF22:AG22"/>
    <mergeCell ref="F23:G23"/>
    <mergeCell ref="J23:K23"/>
    <mergeCell ref="L23:M23"/>
    <mergeCell ref="N23:O23"/>
    <mergeCell ref="P23:Q23"/>
    <mergeCell ref="AD25:AE25"/>
    <mergeCell ref="AF25:AG25"/>
    <mergeCell ref="F26:G26"/>
    <mergeCell ref="J26:K26"/>
    <mergeCell ref="L26:M26"/>
    <mergeCell ref="N26:O26"/>
    <mergeCell ref="P26:Q26"/>
    <mergeCell ref="R26:S26"/>
    <mergeCell ref="T26:U26"/>
    <mergeCell ref="V26:W26"/>
    <mergeCell ref="R25:S25"/>
    <mergeCell ref="T25:U25"/>
    <mergeCell ref="V25:W25"/>
    <mergeCell ref="X25:Y25"/>
    <mergeCell ref="Z25:AA25"/>
    <mergeCell ref="AB25:AC25"/>
    <mergeCell ref="X24:Y24"/>
    <mergeCell ref="Z24:AA24"/>
    <mergeCell ref="AB24:AC24"/>
    <mergeCell ref="AD24:AE24"/>
    <mergeCell ref="AF24:AG24"/>
    <mergeCell ref="F25:G25"/>
    <mergeCell ref="J25:K25"/>
    <mergeCell ref="L25:M25"/>
    <mergeCell ref="N25:O25"/>
    <mergeCell ref="P25:Q25"/>
    <mergeCell ref="E28:E33"/>
    <mergeCell ref="F28:G28"/>
    <mergeCell ref="I28:I33"/>
    <mergeCell ref="J28:K28"/>
    <mergeCell ref="R27:S27"/>
    <mergeCell ref="T27:U27"/>
    <mergeCell ref="V27:W27"/>
    <mergeCell ref="X27:Y27"/>
    <mergeCell ref="Z27:AA27"/>
    <mergeCell ref="AB27:AC27"/>
    <mergeCell ref="X26:Y26"/>
    <mergeCell ref="Z26:AA26"/>
    <mergeCell ref="AB26:AC26"/>
    <mergeCell ref="AD26:AE26"/>
    <mergeCell ref="AF26:AG26"/>
    <mergeCell ref="F27:G27"/>
    <mergeCell ref="J27:K27"/>
    <mergeCell ref="L27:M27"/>
    <mergeCell ref="N27:O27"/>
    <mergeCell ref="P27:Q27"/>
    <mergeCell ref="X28:Y28"/>
    <mergeCell ref="Z28:AA28"/>
    <mergeCell ref="AB28:AC28"/>
    <mergeCell ref="AD28:AE28"/>
    <mergeCell ref="AF28:AG28"/>
    <mergeCell ref="F29:G29"/>
    <mergeCell ref="H29:H31"/>
    <mergeCell ref="J29:K29"/>
    <mergeCell ref="L29:M29"/>
    <mergeCell ref="N29:O29"/>
    <mergeCell ref="L28:M28"/>
    <mergeCell ref="N28:O28"/>
    <mergeCell ref="P28:Q28"/>
    <mergeCell ref="R28:S28"/>
    <mergeCell ref="T28:U28"/>
    <mergeCell ref="V28:W28"/>
    <mergeCell ref="AD27:AE27"/>
    <mergeCell ref="AF27:AG27"/>
    <mergeCell ref="V30:W30"/>
    <mergeCell ref="X30:Y30"/>
    <mergeCell ref="Z30:AA30"/>
    <mergeCell ref="AB30:AC30"/>
    <mergeCell ref="AD30:AE30"/>
    <mergeCell ref="AF30:AG30"/>
    <mergeCell ref="AB29:AC29"/>
    <mergeCell ref="AD29:AE29"/>
    <mergeCell ref="AF29:AG29"/>
    <mergeCell ref="F30:G30"/>
    <mergeCell ref="J30:K30"/>
    <mergeCell ref="L30:M30"/>
    <mergeCell ref="N30:O30"/>
    <mergeCell ref="P30:Q30"/>
    <mergeCell ref="R30:S30"/>
    <mergeCell ref="T30:U30"/>
    <mergeCell ref="P29:Q29"/>
    <mergeCell ref="R29:S29"/>
    <mergeCell ref="T29:U29"/>
    <mergeCell ref="V29:W29"/>
    <mergeCell ref="X29:Y29"/>
    <mergeCell ref="Z29:AA29"/>
    <mergeCell ref="X32:Y32"/>
    <mergeCell ref="Z32:AA32"/>
    <mergeCell ref="AB32:AC32"/>
    <mergeCell ref="AD32:AE32"/>
    <mergeCell ref="AF32:AG32"/>
    <mergeCell ref="F33:G33"/>
    <mergeCell ref="J33:K33"/>
    <mergeCell ref="L33:M33"/>
    <mergeCell ref="N33:O33"/>
    <mergeCell ref="P33:Q33"/>
    <mergeCell ref="AF31:AG31"/>
    <mergeCell ref="F32:G32"/>
    <mergeCell ref="H32:H33"/>
    <mergeCell ref="J32:K32"/>
    <mergeCell ref="L32:M32"/>
    <mergeCell ref="N32:O32"/>
    <mergeCell ref="P32:Q32"/>
    <mergeCell ref="R32:S32"/>
    <mergeCell ref="T32:U32"/>
    <mergeCell ref="V32:W32"/>
    <mergeCell ref="T31:U31"/>
    <mergeCell ref="V31:W31"/>
    <mergeCell ref="X31:Y31"/>
    <mergeCell ref="Z31:AA31"/>
    <mergeCell ref="AB31:AC31"/>
    <mergeCell ref="AD31:AE31"/>
    <mergeCell ref="F31:G31"/>
    <mergeCell ref="J31:K31"/>
    <mergeCell ref="L31:M31"/>
    <mergeCell ref="N31:O31"/>
    <mergeCell ref="P31:Q31"/>
    <mergeCell ref="R31:S31"/>
    <mergeCell ref="V34:W34"/>
    <mergeCell ref="X34:Y34"/>
    <mergeCell ref="Z34:AA34"/>
    <mergeCell ref="AB34:AC34"/>
    <mergeCell ref="AD34:AE34"/>
    <mergeCell ref="AF34:AG34"/>
    <mergeCell ref="J34:K34"/>
    <mergeCell ref="L34:M34"/>
    <mergeCell ref="N34:O34"/>
    <mergeCell ref="P34:Q34"/>
    <mergeCell ref="R34:S34"/>
    <mergeCell ref="T34:U34"/>
    <mergeCell ref="AD33:AE33"/>
    <mergeCell ref="AF33:AG33"/>
    <mergeCell ref="A34:A36"/>
    <mergeCell ref="B34:B36"/>
    <mergeCell ref="C34:C36"/>
    <mergeCell ref="D34:D36"/>
    <mergeCell ref="E34:E36"/>
    <mergeCell ref="F34:G34"/>
    <mergeCell ref="H34:H35"/>
    <mergeCell ref="I34:I36"/>
    <mergeCell ref="R33:S33"/>
    <mergeCell ref="T33:U33"/>
    <mergeCell ref="V33:W33"/>
    <mergeCell ref="X33:Y33"/>
    <mergeCell ref="Z33:AA33"/>
    <mergeCell ref="AB33:AC33"/>
    <mergeCell ref="A28:A33"/>
    <mergeCell ref="B28:B33"/>
    <mergeCell ref="C28:C33"/>
    <mergeCell ref="D28:D33"/>
    <mergeCell ref="Z36:AA36"/>
    <mergeCell ref="AB36:AC36"/>
    <mergeCell ref="AD36:AE36"/>
    <mergeCell ref="AF36:AG36"/>
    <mergeCell ref="A37:A40"/>
    <mergeCell ref="B37:B40"/>
    <mergeCell ref="C37:C40"/>
    <mergeCell ref="D37:D40"/>
    <mergeCell ref="E37:E40"/>
    <mergeCell ref="F37:G37"/>
    <mergeCell ref="AF35:AG35"/>
    <mergeCell ref="F36:G36"/>
    <mergeCell ref="J36:K36"/>
    <mergeCell ref="L36:M36"/>
    <mergeCell ref="N36:O36"/>
    <mergeCell ref="P36:Q36"/>
    <mergeCell ref="R36:S36"/>
    <mergeCell ref="T36:U36"/>
    <mergeCell ref="V36:W36"/>
    <mergeCell ref="X36:Y36"/>
    <mergeCell ref="T35:U35"/>
    <mergeCell ref="V35:W35"/>
    <mergeCell ref="X35:Y35"/>
    <mergeCell ref="Z35:AA35"/>
    <mergeCell ref="AB35:AC35"/>
    <mergeCell ref="AD35:AE35"/>
    <mergeCell ref="F35:G35"/>
    <mergeCell ref="J35:K35"/>
    <mergeCell ref="L35:M35"/>
    <mergeCell ref="N35:O35"/>
    <mergeCell ref="P35:Q35"/>
    <mergeCell ref="R35:S35"/>
    <mergeCell ref="X38:Y38"/>
    <mergeCell ref="Z38:AA38"/>
    <mergeCell ref="AB38:AC38"/>
    <mergeCell ref="AD38:AE38"/>
    <mergeCell ref="AF38:AG38"/>
    <mergeCell ref="F39:G39"/>
    <mergeCell ref="J39:K39"/>
    <mergeCell ref="L39:M39"/>
    <mergeCell ref="N39:O39"/>
    <mergeCell ref="P39:Q39"/>
    <mergeCell ref="AF37:AG37"/>
    <mergeCell ref="F38:G38"/>
    <mergeCell ref="H38:H39"/>
    <mergeCell ref="J38:K38"/>
    <mergeCell ref="L38:M38"/>
    <mergeCell ref="N38:O38"/>
    <mergeCell ref="P38:Q38"/>
    <mergeCell ref="R38:S38"/>
    <mergeCell ref="T38:U38"/>
    <mergeCell ref="V38:W38"/>
    <mergeCell ref="T37:U37"/>
    <mergeCell ref="V37:W37"/>
    <mergeCell ref="X37:Y37"/>
    <mergeCell ref="Z37:AA37"/>
    <mergeCell ref="AB37:AC37"/>
    <mergeCell ref="AD37:AE37"/>
    <mergeCell ref="I37:I40"/>
    <mergeCell ref="J37:K37"/>
    <mergeCell ref="L37:M37"/>
    <mergeCell ref="N37:O37"/>
    <mergeCell ref="P37:Q37"/>
    <mergeCell ref="R37:S37"/>
    <mergeCell ref="Z40:AA40"/>
    <mergeCell ref="AB40:AC40"/>
    <mergeCell ref="AD40:AE40"/>
    <mergeCell ref="AF40:AG40"/>
    <mergeCell ref="A41:A52"/>
    <mergeCell ref="B41:B52"/>
    <mergeCell ref="C41:C52"/>
    <mergeCell ref="D41:D52"/>
    <mergeCell ref="E41:E52"/>
    <mergeCell ref="F41:G41"/>
    <mergeCell ref="AF39:AG39"/>
    <mergeCell ref="F40:G40"/>
    <mergeCell ref="J40:K40"/>
    <mergeCell ref="L40:M40"/>
    <mergeCell ref="N40:O40"/>
    <mergeCell ref="P40:Q40"/>
    <mergeCell ref="R40:S40"/>
    <mergeCell ref="T40:U40"/>
    <mergeCell ref="V40:W40"/>
    <mergeCell ref="X40:Y40"/>
    <mergeCell ref="T39:U39"/>
    <mergeCell ref="V39:W39"/>
    <mergeCell ref="X39:Y39"/>
    <mergeCell ref="Z39:AA39"/>
    <mergeCell ref="AB39:AC39"/>
    <mergeCell ref="AD39:AE39"/>
    <mergeCell ref="R39:S39"/>
    <mergeCell ref="X42:Y42"/>
    <mergeCell ref="Z42:AA42"/>
    <mergeCell ref="AB42:AC42"/>
    <mergeCell ref="AD42:AE42"/>
    <mergeCell ref="AF42:AG42"/>
    <mergeCell ref="AD41:AE41"/>
    <mergeCell ref="AF41:AG41"/>
    <mergeCell ref="F42:G42"/>
    <mergeCell ref="J42:K42"/>
    <mergeCell ref="L42:M42"/>
    <mergeCell ref="N42:O42"/>
    <mergeCell ref="P42:Q42"/>
    <mergeCell ref="R42:S42"/>
    <mergeCell ref="T42:U42"/>
    <mergeCell ref="V42:W42"/>
    <mergeCell ref="R41:S41"/>
    <mergeCell ref="T41:U41"/>
    <mergeCell ref="V41:W41"/>
    <mergeCell ref="X41:Y41"/>
    <mergeCell ref="Z41:AA41"/>
    <mergeCell ref="AB41:AC41"/>
    <mergeCell ref="H41:H43"/>
    <mergeCell ref="I41:I52"/>
    <mergeCell ref="J41:K41"/>
    <mergeCell ref="L41:M41"/>
    <mergeCell ref="N41:O41"/>
    <mergeCell ref="P41:Q41"/>
    <mergeCell ref="X44:Y44"/>
    <mergeCell ref="Z44:AA44"/>
    <mergeCell ref="AB44:AC44"/>
    <mergeCell ref="AD44:AE44"/>
    <mergeCell ref="AF44:AG44"/>
    <mergeCell ref="F45:G45"/>
    <mergeCell ref="J45:K45"/>
    <mergeCell ref="L45:M45"/>
    <mergeCell ref="N45:O45"/>
    <mergeCell ref="P45:Q45"/>
    <mergeCell ref="AD43:AE43"/>
    <mergeCell ref="AF43:AG43"/>
    <mergeCell ref="F44:G44"/>
    <mergeCell ref="J44:K44"/>
    <mergeCell ref="L44:M44"/>
    <mergeCell ref="N44:O44"/>
    <mergeCell ref="P44:Q44"/>
    <mergeCell ref="R44:S44"/>
    <mergeCell ref="T44:U44"/>
    <mergeCell ref="V44:W44"/>
    <mergeCell ref="R43:S43"/>
    <mergeCell ref="T43:U43"/>
    <mergeCell ref="V43:W43"/>
    <mergeCell ref="X43:Y43"/>
    <mergeCell ref="Z43:AA43"/>
    <mergeCell ref="AB43:AC43"/>
    <mergeCell ref="F43:G43"/>
    <mergeCell ref="J43:K43"/>
    <mergeCell ref="L43:M43"/>
    <mergeCell ref="N43:O43"/>
    <mergeCell ref="P43:Q43"/>
    <mergeCell ref="X46:Y46"/>
    <mergeCell ref="Z46:AA46"/>
    <mergeCell ref="AB46:AC46"/>
    <mergeCell ref="AD46:AE46"/>
    <mergeCell ref="AF46:AG46"/>
    <mergeCell ref="F47:G47"/>
    <mergeCell ref="H47:H49"/>
    <mergeCell ref="J47:K47"/>
    <mergeCell ref="L47:M47"/>
    <mergeCell ref="N47:O47"/>
    <mergeCell ref="AD45:AE45"/>
    <mergeCell ref="AF45:AG45"/>
    <mergeCell ref="F46:G46"/>
    <mergeCell ref="J46:K46"/>
    <mergeCell ref="L46:M46"/>
    <mergeCell ref="N46:O46"/>
    <mergeCell ref="P46:Q46"/>
    <mergeCell ref="R46:S46"/>
    <mergeCell ref="T46:U46"/>
    <mergeCell ref="V46:W46"/>
    <mergeCell ref="R45:S45"/>
    <mergeCell ref="T45:U45"/>
    <mergeCell ref="V45:W45"/>
    <mergeCell ref="X45:Y45"/>
    <mergeCell ref="Z45:AA45"/>
    <mergeCell ref="AB45:AC45"/>
    <mergeCell ref="P47:Q47"/>
    <mergeCell ref="X48:Y48"/>
    <mergeCell ref="Z48:AA48"/>
    <mergeCell ref="AB48:AC48"/>
    <mergeCell ref="AD48:AE48"/>
    <mergeCell ref="AF48:AG48"/>
    <mergeCell ref="F49:G49"/>
    <mergeCell ref="J49:K49"/>
    <mergeCell ref="L49:M49"/>
    <mergeCell ref="N49:O49"/>
    <mergeCell ref="P49:Q49"/>
    <mergeCell ref="AD47:AE47"/>
    <mergeCell ref="AF47:AG47"/>
    <mergeCell ref="F48:G48"/>
    <mergeCell ref="J48:K48"/>
    <mergeCell ref="L48:M48"/>
    <mergeCell ref="N48:O48"/>
    <mergeCell ref="P48:Q48"/>
    <mergeCell ref="R48:S48"/>
    <mergeCell ref="T48:U48"/>
    <mergeCell ref="V48:W48"/>
    <mergeCell ref="R47:S47"/>
    <mergeCell ref="T47:U47"/>
    <mergeCell ref="V47:W47"/>
    <mergeCell ref="X47:Y47"/>
    <mergeCell ref="Z47:AA47"/>
    <mergeCell ref="AB47:AC47"/>
    <mergeCell ref="V50:W50"/>
    <mergeCell ref="X50:Y50"/>
    <mergeCell ref="Z50:AA50"/>
    <mergeCell ref="AB50:AC50"/>
    <mergeCell ref="AD50:AE50"/>
    <mergeCell ref="AF50:AG50"/>
    <mergeCell ref="AD49:AE49"/>
    <mergeCell ref="AF49:AG49"/>
    <mergeCell ref="F50:G50"/>
    <mergeCell ref="H50:H52"/>
    <mergeCell ref="J50:K50"/>
    <mergeCell ref="L50:M50"/>
    <mergeCell ref="N50:O50"/>
    <mergeCell ref="P50:Q50"/>
    <mergeCell ref="R50:S50"/>
    <mergeCell ref="T50:U50"/>
    <mergeCell ref="R49:S49"/>
    <mergeCell ref="T49:U49"/>
    <mergeCell ref="V49:W49"/>
    <mergeCell ref="X49:Y49"/>
    <mergeCell ref="Z49:AA49"/>
    <mergeCell ref="AB49:AC49"/>
    <mergeCell ref="AF51:AG51"/>
    <mergeCell ref="F52:G52"/>
    <mergeCell ref="J52:K52"/>
    <mergeCell ref="L52:M52"/>
    <mergeCell ref="N52:O52"/>
    <mergeCell ref="P52:Q52"/>
    <mergeCell ref="R52:S52"/>
    <mergeCell ref="T52:U52"/>
    <mergeCell ref="V52:W52"/>
    <mergeCell ref="X52:Y52"/>
    <mergeCell ref="T51:U51"/>
    <mergeCell ref="V51:W51"/>
    <mergeCell ref="X51:Y51"/>
    <mergeCell ref="Z51:AA51"/>
    <mergeCell ref="AB51:AC51"/>
    <mergeCell ref="AD51:AE51"/>
    <mergeCell ref="F51:G51"/>
    <mergeCell ref="J51:K51"/>
    <mergeCell ref="L51:M51"/>
    <mergeCell ref="N51:O51"/>
    <mergeCell ref="P51:Q51"/>
    <mergeCell ref="R51:S51"/>
    <mergeCell ref="V53:W53"/>
    <mergeCell ref="X53:Y53"/>
    <mergeCell ref="Z53:AA53"/>
    <mergeCell ref="AB53:AC53"/>
    <mergeCell ref="AD53:AE53"/>
    <mergeCell ref="AF53:AG53"/>
    <mergeCell ref="J53:K53"/>
    <mergeCell ref="L53:M53"/>
    <mergeCell ref="N53:O53"/>
    <mergeCell ref="P53:Q53"/>
    <mergeCell ref="R53:S53"/>
    <mergeCell ref="T53:U53"/>
    <mergeCell ref="Z52:AA52"/>
    <mergeCell ref="AB52:AC52"/>
    <mergeCell ref="AD52:AE52"/>
    <mergeCell ref="AF52:AG52"/>
    <mergeCell ref="B53:B55"/>
    <mergeCell ref="C53:C55"/>
    <mergeCell ref="D53:D55"/>
    <mergeCell ref="E53:E55"/>
    <mergeCell ref="F53:G53"/>
    <mergeCell ref="I53:I55"/>
    <mergeCell ref="Z55:AA55"/>
    <mergeCell ref="AB55:AC55"/>
    <mergeCell ref="AD55:AE55"/>
    <mergeCell ref="AF55:AG55"/>
    <mergeCell ref="A56:A68"/>
    <mergeCell ref="B56:B68"/>
    <mergeCell ref="C56:C68"/>
    <mergeCell ref="D56:D68"/>
    <mergeCell ref="E56:E68"/>
    <mergeCell ref="F56:G56"/>
    <mergeCell ref="AF54:AG54"/>
    <mergeCell ref="F55:G55"/>
    <mergeCell ref="J55:K55"/>
    <mergeCell ref="L55:M55"/>
    <mergeCell ref="N55:O55"/>
    <mergeCell ref="P55:Q55"/>
    <mergeCell ref="R55:S55"/>
    <mergeCell ref="T55:U55"/>
    <mergeCell ref="V55:W55"/>
    <mergeCell ref="X55:Y55"/>
    <mergeCell ref="T54:U54"/>
    <mergeCell ref="V54:W54"/>
    <mergeCell ref="X54:Y54"/>
    <mergeCell ref="Z54:AA54"/>
    <mergeCell ref="AB54:AC54"/>
    <mergeCell ref="AD54:AE54"/>
    <mergeCell ref="F54:G54"/>
    <mergeCell ref="J54:K54"/>
    <mergeCell ref="L54:M54"/>
    <mergeCell ref="N54:O54"/>
    <mergeCell ref="P54:Q54"/>
    <mergeCell ref="R54:S54"/>
    <mergeCell ref="AF56:AG56"/>
    <mergeCell ref="F57:G57"/>
    <mergeCell ref="J57:K57"/>
    <mergeCell ref="L57:M57"/>
    <mergeCell ref="N57:O57"/>
    <mergeCell ref="P57:Q57"/>
    <mergeCell ref="R57:S57"/>
    <mergeCell ref="T57:U57"/>
    <mergeCell ref="V57:W57"/>
    <mergeCell ref="X57:Y57"/>
    <mergeCell ref="T56:U56"/>
    <mergeCell ref="V56:W56"/>
    <mergeCell ref="X56:Y56"/>
    <mergeCell ref="Z56:AA56"/>
    <mergeCell ref="AB56:AC56"/>
    <mergeCell ref="AD56:AE56"/>
    <mergeCell ref="I56:I68"/>
    <mergeCell ref="J56:K56"/>
    <mergeCell ref="L56:M56"/>
    <mergeCell ref="N56:O56"/>
    <mergeCell ref="P56:Q56"/>
    <mergeCell ref="R56:S56"/>
    <mergeCell ref="R58:S58"/>
    <mergeCell ref="R64:S64"/>
    <mergeCell ref="R61:S61"/>
    <mergeCell ref="T61:U61"/>
    <mergeCell ref="V61:W61"/>
    <mergeCell ref="X61:Y61"/>
    <mergeCell ref="T60:U60"/>
    <mergeCell ref="V60:W60"/>
    <mergeCell ref="X60:Y60"/>
    <mergeCell ref="Z60:AA60"/>
    <mergeCell ref="AB60:AC60"/>
    <mergeCell ref="AD60:AE60"/>
    <mergeCell ref="Z59:AA59"/>
    <mergeCell ref="AB59:AC59"/>
    <mergeCell ref="AF58:AG58"/>
    <mergeCell ref="F59:G59"/>
    <mergeCell ref="J59:K59"/>
    <mergeCell ref="L59:M59"/>
    <mergeCell ref="N59:O59"/>
    <mergeCell ref="P59:Q59"/>
    <mergeCell ref="R59:S59"/>
    <mergeCell ref="T59:U59"/>
    <mergeCell ref="V59:W59"/>
    <mergeCell ref="X59:Y59"/>
    <mergeCell ref="T58:U58"/>
    <mergeCell ref="V58:W58"/>
    <mergeCell ref="X58:Y58"/>
    <mergeCell ref="Z58:AA58"/>
    <mergeCell ref="AB58:AC58"/>
    <mergeCell ref="AD58:AE58"/>
    <mergeCell ref="Z57:AA57"/>
    <mergeCell ref="AB57:AC57"/>
    <mergeCell ref="AD57:AE57"/>
    <mergeCell ref="AF57:AG57"/>
    <mergeCell ref="F58:G58"/>
    <mergeCell ref="H58:H62"/>
    <mergeCell ref="J58:K58"/>
    <mergeCell ref="L58:M58"/>
    <mergeCell ref="N58:O58"/>
    <mergeCell ref="P58:Q58"/>
    <mergeCell ref="AF60:AG60"/>
    <mergeCell ref="F61:G61"/>
    <mergeCell ref="J61:K61"/>
    <mergeCell ref="L61:M61"/>
    <mergeCell ref="N61:O61"/>
    <mergeCell ref="P61:Q61"/>
    <mergeCell ref="AD59:AE59"/>
    <mergeCell ref="AF59:AG59"/>
    <mergeCell ref="F60:G60"/>
    <mergeCell ref="J60:K60"/>
    <mergeCell ref="L60:M60"/>
    <mergeCell ref="N60:O60"/>
    <mergeCell ref="P60:Q60"/>
    <mergeCell ref="R60:S60"/>
    <mergeCell ref="AF62:AG62"/>
    <mergeCell ref="F63:G63"/>
    <mergeCell ref="J63:K63"/>
    <mergeCell ref="L63:M63"/>
    <mergeCell ref="N63:O63"/>
    <mergeCell ref="P63:Q63"/>
    <mergeCell ref="R63:S63"/>
    <mergeCell ref="T63:U63"/>
    <mergeCell ref="V63:W63"/>
    <mergeCell ref="X63:Y63"/>
    <mergeCell ref="T62:U62"/>
    <mergeCell ref="V62:W62"/>
    <mergeCell ref="X62:Y62"/>
    <mergeCell ref="Z62:AA62"/>
    <mergeCell ref="AB62:AC62"/>
    <mergeCell ref="AD62:AE62"/>
    <mergeCell ref="Z61:AA61"/>
    <mergeCell ref="AB61:AC61"/>
    <mergeCell ref="AD61:AE61"/>
    <mergeCell ref="AF61:AG61"/>
    <mergeCell ref="F62:G62"/>
    <mergeCell ref="J62:K62"/>
    <mergeCell ref="L62:M62"/>
    <mergeCell ref="N62:O62"/>
    <mergeCell ref="P62:Q62"/>
    <mergeCell ref="R62:S62"/>
    <mergeCell ref="AF64:AG64"/>
    <mergeCell ref="F65:G65"/>
    <mergeCell ref="J65:K65"/>
    <mergeCell ref="L65:M65"/>
    <mergeCell ref="N65:O65"/>
    <mergeCell ref="P65:Q65"/>
    <mergeCell ref="R65:S65"/>
    <mergeCell ref="T65:U65"/>
    <mergeCell ref="V65:W65"/>
    <mergeCell ref="X65:Y65"/>
    <mergeCell ref="T64:U64"/>
    <mergeCell ref="V64:W64"/>
    <mergeCell ref="X64:Y64"/>
    <mergeCell ref="Z64:AA64"/>
    <mergeCell ref="AB64:AC64"/>
    <mergeCell ref="AD64:AE64"/>
    <mergeCell ref="Z63:AA63"/>
    <mergeCell ref="AB63:AC63"/>
    <mergeCell ref="AD63:AE63"/>
    <mergeCell ref="AF63:AG63"/>
    <mergeCell ref="F64:G64"/>
    <mergeCell ref="H64:H68"/>
    <mergeCell ref="J64:K64"/>
    <mergeCell ref="L64:M64"/>
    <mergeCell ref="N64:O64"/>
    <mergeCell ref="P64:Q64"/>
    <mergeCell ref="AF66:AG66"/>
    <mergeCell ref="F67:G67"/>
    <mergeCell ref="J67:K67"/>
    <mergeCell ref="L67:M67"/>
    <mergeCell ref="N67:O67"/>
    <mergeCell ref="P67:Q67"/>
    <mergeCell ref="R67:S67"/>
    <mergeCell ref="T67:U67"/>
    <mergeCell ref="V67:W67"/>
    <mergeCell ref="X67:Y67"/>
    <mergeCell ref="T66:U66"/>
    <mergeCell ref="V66:W66"/>
    <mergeCell ref="X66:Y66"/>
    <mergeCell ref="Z66:AA66"/>
    <mergeCell ref="AB66:AC66"/>
    <mergeCell ref="AD66:AE66"/>
    <mergeCell ref="Z65:AA65"/>
    <mergeCell ref="AB65:AC65"/>
    <mergeCell ref="AD65:AE65"/>
    <mergeCell ref="AF65:AG65"/>
    <mergeCell ref="F66:G66"/>
    <mergeCell ref="J66:K66"/>
    <mergeCell ref="L66:M66"/>
    <mergeCell ref="N66:O66"/>
    <mergeCell ref="P66:Q66"/>
    <mergeCell ref="R66:S66"/>
    <mergeCell ref="E69:E72"/>
    <mergeCell ref="F69:G69"/>
    <mergeCell ref="I69:I72"/>
    <mergeCell ref="J69:K69"/>
    <mergeCell ref="L69:M69"/>
    <mergeCell ref="T68:U68"/>
    <mergeCell ref="V68:W68"/>
    <mergeCell ref="X68:Y68"/>
    <mergeCell ref="Z68:AA68"/>
    <mergeCell ref="AB68:AC68"/>
    <mergeCell ref="AD68:AE68"/>
    <mergeCell ref="Z67:AA67"/>
    <mergeCell ref="AB67:AC67"/>
    <mergeCell ref="AD67:AE67"/>
    <mergeCell ref="AF67:AG67"/>
    <mergeCell ref="F68:G68"/>
    <mergeCell ref="J68:K68"/>
    <mergeCell ref="L68:M68"/>
    <mergeCell ref="N68:O68"/>
    <mergeCell ref="P68:Q68"/>
    <mergeCell ref="R68:S68"/>
    <mergeCell ref="Z69:AA69"/>
    <mergeCell ref="AB69:AC69"/>
    <mergeCell ref="AD69:AE69"/>
    <mergeCell ref="AF69:AG69"/>
    <mergeCell ref="F70:G70"/>
    <mergeCell ref="H70:H72"/>
    <mergeCell ref="J70:K70"/>
    <mergeCell ref="L70:M70"/>
    <mergeCell ref="N70:O70"/>
    <mergeCell ref="P70:Q70"/>
    <mergeCell ref="N69:O69"/>
    <mergeCell ref="P69:Q69"/>
    <mergeCell ref="R69:S69"/>
    <mergeCell ref="T69:U69"/>
    <mergeCell ref="V69:W69"/>
    <mergeCell ref="X69:Y69"/>
    <mergeCell ref="AF68:AG68"/>
    <mergeCell ref="X71:Y71"/>
    <mergeCell ref="Z71:AA71"/>
    <mergeCell ref="AB71:AC71"/>
    <mergeCell ref="AD71:AE71"/>
    <mergeCell ref="AF71:AG71"/>
    <mergeCell ref="F72:G72"/>
    <mergeCell ref="J72:K72"/>
    <mergeCell ref="L72:M72"/>
    <mergeCell ref="N72:O72"/>
    <mergeCell ref="P72:Q72"/>
    <mergeCell ref="AD70:AE70"/>
    <mergeCell ref="AF70:AG70"/>
    <mergeCell ref="F71:G71"/>
    <mergeCell ref="J71:K71"/>
    <mergeCell ref="L71:M71"/>
    <mergeCell ref="N71:O71"/>
    <mergeCell ref="P71:Q71"/>
    <mergeCell ref="R71:S71"/>
    <mergeCell ref="T71:U71"/>
    <mergeCell ref="V71:W71"/>
    <mergeCell ref="R70:S70"/>
    <mergeCell ref="T70:U70"/>
    <mergeCell ref="V70:W70"/>
    <mergeCell ref="X70:Y70"/>
    <mergeCell ref="Z70:AA70"/>
    <mergeCell ref="AB70:AC70"/>
    <mergeCell ref="V73:W73"/>
    <mergeCell ref="X73:Y73"/>
    <mergeCell ref="Z73:AA73"/>
    <mergeCell ref="AB73:AC73"/>
    <mergeCell ref="AD73:AE73"/>
    <mergeCell ref="AF73:AG73"/>
    <mergeCell ref="J73:K73"/>
    <mergeCell ref="L73:M73"/>
    <mergeCell ref="N73:O73"/>
    <mergeCell ref="P73:Q73"/>
    <mergeCell ref="R73:S73"/>
    <mergeCell ref="T73:U73"/>
    <mergeCell ref="AD72:AE72"/>
    <mergeCell ref="AF72:AG72"/>
    <mergeCell ref="A73:A78"/>
    <mergeCell ref="B73:B78"/>
    <mergeCell ref="C73:C78"/>
    <mergeCell ref="D73:D78"/>
    <mergeCell ref="E73:E78"/>
    <mergeCell ref="F73:G73"/>
    <mergeCell ref="H73:H78"/>
    <mergeCell ref="I73:I78"/>
    <mergeCell ref="R72:S72"/>
    <mergeCell ref="T72:U72"/>
    <mergeCell ref="V72:W72"/>
    <mergeCell ref="X72:Y72"/>
    <mergeCell ref="Z72:AA72"/>
    <mergeCell ref="AB72:AC72"/>
    <mergeCell ref="A69:A72"/>
    <mergeCell ref="B69:B72"/>
    <mergeCell ref="C69:C72"/>
    <mergeCell ref="D69:D72"/>
    <mergeCell ref="Z75:AA75"/>
    <mergeCell ref="AB75:AC75"/>
    <mergeCell ref="AD75:AE75"/>
    <mergeCell ref="AF75:AG75"/>
    <mergeCell ref="F76:G76"/>
    <mergeCell ref="J76:K76"/>
    <mergeCell ref="L76:M76"/>
    <mergeCell ref="N76:O76"/>
    <mergeCell ref="P76:Q76"/>
    <mergeCell ref="R76:S76"/>
    <mergeCell ref="AF74:AG74"/>
    <mergeCell ref="F75:G75"/>
    <mergeCell ref="J75:K75"/>
    <mergeCell ref="L75:M75"/>
    <mergeCell ref="N75:O75"/>
    <mergeCell ref="P75:Q75"/>
    <mergeCell ref="R75:S75"/>
    <mergeCell ref="T75:U75"/>
    <mergeCell ref="V75:W75"/>
    <mergeCell ref="X75:Y75"/>
    <mergeCell ref="T74:U74"/>
    <mergeCell ref="V74:W74"/>
    <mergeCell ref="X74:Y74"/>
    <mergeCell ref="Z74:AA74"/>
    <mergeCell ref="AB74:AC74"/>
    <mergeCell ref="AD74:AE74"/>
    <mergeCell ref="F74:G74"/>
    <mergeCell ref="J74:K74"/>
    <mergeCell ref="L74:M74"/>
    <mergeCell ref="N74:O74"/>
    <mergeCell ref="P74:Q74"/>
    <mergeCell ref="R74:S74"/>
    <mergeCell ref="Z77:AA77"/>
    <mergeCell ref="AB77:AC77"/>
    <mergeCell ref="AD77:AE77"/>
    <mergeCell ref="AF77:AG77"/>
    <mergeCell ref="F78:G78"/>
    <mergeCell ref="J78:K78"/>
    <mergeCell ref="L78:M78"/>
    <mergeCell ref="N78:O78"/>
    <mergeCell ref="P78:Q78"/>
    <mergeCell ref="R78:S78"/>
    <mergeCell ref="AF76:AG76"/>
    <mergeCell ref="F77:G77"/>
    <mergeCell ref="J77:K77"/>
    <mergeCell ref="L77:M77"/>
    <mergeCell ref="N77:O77"/>
    <mergeCell ref="P77:Q77"/>
    <mergeCell ref="R77:S77"/>
    <mergeCell ref="T77:U77"/>
    <mergeCell ref="V77:W77"/>
    <mergeCell ref="X77:Y77"/>
    <mergeCell ref="T76:U76"/>
    <mergeCell ref="V76:W76"/>
    <mergeCell ref="X76:Y76"/>
    <mergeCell ref="Z76:AA76"/>
    <mergeCell ref="AB76:AC76"/>
    <mergeCell ref="AD76:AE76"/>
    <mergeCell ref="X79:Y79"/>
    <mergeCell ref="Z79:AA79"/>
    <mergeCell ref="AB79:AC79"/>
    <mergeCell ref="AD79:AE79"/>
    <mergeCell ref="AF79:AG79"/>
    <mergeCell ref="F80:G80"/>
    <mergeCell ref="J80:K80"/>
    <mergeCell ref="L80:M80"/>
    <mergeCell ref="N80:O80"/>
    <mergeCell ref="P80:Q80"/>
    <mergeCell ref="L79:M79"/>
    <mergeCell ref="N79:O79"/>
    <mergeCell ref="P79:Q79"/>
    <mergeCell ref="R79:S79"/>
    <mergeCell ref="T79:U79"/>
    <mergeCell ref="V79:W79"/>
    <mergeCell ref="AF78:AG78"/>
    <mergeCell ref="F79:G79"/>
    <mergeCell ref="H79:H80"/>
    <mergeCell ref="I79:I83"/>
    <mergeCell ref="J79:K79"/>
    <mergeCell ref="T78:U78"/>
    <mergeCell ref="V78:W78"/>
    <mergeCell ref="X78:Y78"/>
    <mergeCell ref="Z78:AA78"/>
    <mergeCell ref="AB78:AC78"/>
    <mergeCell ref="AD78:AE78"/>
    <mergeCell ref="X81:Y81"/>
    <mergeCell ref="Z81:AA81"/>
    <mergeCell ref="AB81:AC81"/>
    <mergeCell ref="AD81:AE81"/>
    <mergeCell ref="AF81:AG81"/>
    <mergeCell ref="F82:G82"/>
    <mergeCell ref="J82:K82"/>
    <mergeCell ref="L82:M82"/>
    <mergeCell ref="N82:O82"/>
    <mergeCell ref="P82:Q82"/>
    <mergeCell ref="AD80:AE80"/>
    <mergeCell ref="AF80:AG80"/>
    <mergeCell ref="F81:G81"/>
    <mergeCell ref="J81:K81"/>
    <mergeCell ref="L81:M81"/>
    <mergeCell ref="N81:O81"/>
    <mergeCell ref="P81:Q81"/>
    <mergeCell ref="R81:S81"/>
    <mergeCell ref="T81:U81"/>
    <mergeCell ref="V81:W81"/>
    <mergeCell ref="R80:S80"/>
    <mergeCell ref="T80:U80"/>
    <mergeCell ref="V80:W80"/>
    <mergeCell ref="X80:Y80"/>
    <mergeCell ref="Z80:AA80"/>
    <mergeCell ref="AB80:AC80"/>
    <mergeCell ref="X83:Y83"/>
    <mergeCell ref="Z83:AA83"/>
    <mergeCell ref="AB83:AC83"/>
    <mergeCell ref="AD83:AE83"/>
    <mergeCell ref="AF83:AG83"/>
    <mergeCell ref="A84:A91"/>
    <mergeCell ref="B84:B91"/>
    <mergeCell ref="C84:C91"/>
    <mergeCell ref="D84:D91"/>
    <mergeCell ref="E84:E91"/>
    <mergeCell ref="AD82:AE82"/>
    <mergeCell ref="AF82:AG82"/>
    <mergeCell ref="F83:G83"/>
    <mergeCell ref="J83:K83"/>
    <mergeCell ref="L83:M83"/>
    <mergeCell ref="N83:O83"/>
    <mergeCell ref="P83:Q83"/>
    <mergeCell ref="R83:S83"/>
    <mergeCell ref="T83:U83"/>
    <mergeCell ref="V83:W83"/>
    <mergeCell ref="R82:S82"/>
    <mergeCell ref="T82:U82"/>
    <mergeCell ref="V82:W82"/>
    <mergeCell ref="X82:Y82"/>
    <mergeCell ref="Z82:AA82"/>
    <mergeCell ref="AB82:AC82"/>
    <mergeCell ref="A79:A83"/>
    <mergeCell ref="B79:B83"/>
    <mergeCell ref="C79:C83"/>
    <mergeCell ref="D79:D83"/>
    <mergeCell ref="E79:E83"/>
    <mergeCell ref="V85:W85"/>
    <mergeCell ref="X85:Y85"/>
    <mergeCell ref="Z85:AA85"/>
    <mergeCell ref="AB85:AC85"/>
    <mergeCell ref="AD85:AE85"/>
    <mergeCell ref="AF85:AG85"/>
    <mergeCell ref="AD84:AE84"/>
    <mergeCell ref="AF84:AG84"/>
    <mergeCell ref="F85:G85"/>
    <mergeCell ref="H85:H91"/>
    <mergeCell ref="J85:K85"/>
    <mergeCell ref="L85:M85"/>
    <mergeCell ref="N85:O85"/>
    <mergeCell ref="P85:Q85"/>
    <mergeCell ref="R85:S85"/>
    <mergeCell ref="T85:U85"/>
    <mergeCell ref="R84:S84"/>
    <mergeCell ref="T84:U84"/>
    <mergeCell ref="V84:W84"/>
    <mergeCell ref="X84:Y84"/>
    <mergeCell ref="Z84:AA84"/>
    <mergeCell ref="AB84:AC84"/>
    <mergeCell ref="F84:G84"/>
    <mergeCell ref="I84:I91"/>
    <mergeCell ref="J84:K84"/>
    <mergeCell ref="L84:M84"/>
    <mergeCell ref="N84:O84"/>
    <mergeCell ref="P84:Q84"/>
    <mergeCell ref="F86:G86"/>
    <mergeCell ref="J86:K86"/>
    <mergeCell ref="L86:M86"/>
    <mergeCell ref="N86:O86"/>
    <mergeCell ref="V87:W87"/>
    <mergeCell ref="X87:Y87"/>
    <mergeCell ref="Z87:AA87"/>
    <mergeCell ref="AB87:AC87"/>
    <mergeCell ref="AD87:AE87"/>
    <mergeCell ref="AF87:AG87"/>
    <mergeCell ref="AB86:AC86"/>
    <mergeCell ref="AD86:AE86"/>
    <mergeCell ref="AF86:AG86"/>
    <mergeCell ref="F87:G87"/>
    <mergeCell ref="J87:K87"/>
    <mergeCell ref="L87:M87"/>
    <mergeCell ref="N87:O87"/>
    <mergeCell ref="P87:Q87"/>
    <mergeCell ref="R87:S87"/>
    <mergeCell ref="T87:U87"/>
    <mergeCell ref="P86:Q86"/>
    <mergeCell ref="R86:S86"/>
    <mergeCell ref="T86:U86"/>
    <mergeCell ref="V86:W86"/>
    <mergeCell ref="X86:Y86"/>
    <mergeCell ref="Z86:AA86"/>
    <mergeCell ref="Z89:AA89"/>
    <mergeCell ref="AB89:AC89"/>
    <mergeCell ref="AD89:AE89"/>
    <mergeCell ref="AF89:AG89"/>
    <mergeCell ref="F90:G90"/>
    <mergeCell ref="J90:K90"/>
    <mergeCell ref="L90:M90"/>
    <mergeCell ref="N90:O90"/>
    <mergeCell ref="P90:Q90"/>
    <mergeCell ref="R90:S90"/>
    <mergeCell ref="AF88:AG88"/>
    <mergeCell ref="F89:G89"/>
    <mergeCell ref="J89:K89"/>
    <mergeCell ref="L89:M89"/>
    <mergeCell ref="N89:O89"/>
    <mergeCell ref="P89:Q89"/>
    <mergeCell ref="R89:S89"/>
    <mergeCell ref="T89:U89"/>
    <mergeCell ref="V89:W89"/>
    <mergeCell ref="X89:Y89"/>
    <mergeCell ref="T88:U88"/>
    <mergeCell ref="V88:W88"/>
    <mergeCell ref="X88:Y88"/>
    <mergeCell ref="Z88:AA88"/>
    <mergeCell ref="AB88:AC88"/>
    <mergeCell ref="AD88:AE88"/>
    <mergeCell ref="F88:G88"/>
    <mergeCell ref="J88:K88"/>
    <mergeCell ref="L88:M88"/>
    <mergeCell ref="N88:O88"/>
    <mergeCell ref="P88:Q88"/>
    <mergeCell ref="R88:S88"/>
    <mergeCell ref="Z91:AA91"/>
    <mergeCell ref="AB91:AC91"/>
    <mergeCell ref="AD91:AE91"/>
    <mergeCell ref="AF91:AG91"/>
    <mergeCell ref="A92:A102"/>
    <mergeCell ref="B92:B102"/>
    <mergeCell ref="C92:C102"/>
    <mergeCell ref="D92:D102"/>
    <mergeCell ref="E92:E102"/>
    <mergeCell ref="F92:G92"/>
    <mergeCell ref="AF90:AG90"/>
    <mergeCell ref="F91:G91"/>
    <mergeCell ref="J91:K91"/>
    <mergeCell ref="L91:M91"/>
    <mergeCell ref="N91:O91"/>
    <mergeCell ref="P91:Q91"/>
    <mergeCell ref="R91:S91"/>
    <mergeCell ref="T91:U91"/>
    <mergeCell ref="V91:W91"/>
    <mergeCell ref="X91:Y91"/>
    <mergeCell ref="T90:U90"/>
    <mergeCell ref="V90:W90"/>
    <mergeCell ref="X90:Y90"/>
    <mergeCell ref="Z90:AA90"/>
    <mergeCell ref="AB90:AC90"/>
    <mergeCell ref="AD90:AE90"/>
    <mergeCell ref="X93:Y93"/>
    <mergeCell ref="Z93:AA93"/>
    <mergeCell ref="AB93:AC93"/>
    <mergeCell ref="AD93:AE93"/>
    <mergeCell ref="AF93:AG93"/>
    <mergeCell ref="F94:G94"/>
    <mergeCell ref="AD92:AE92"/>
    <mergeCell ref="AF92:AG92"/>
    <mergeCell ref="F93:G93"/>
    <mergeCell ref="J93:K93"/>
    <mergeCell ref="L93:M93"/>
    <mergeCell ref="N93:O93"/>
    <mergeCell ref="P93:Q93"/>
    <mergeCell ref="R93:S93"/>
    <mergeCell ref="T93:U93"/>
    <mergeCell ref="V93:W93"/>
    <mergeCell ref="R92:S92"/>
    <mergeCell ref="T92:U92"/>
    <mergeCell ref="V92:W92"/>
    <mergeCell ref="X92:Y92"/>
    <mergeCell ref="Z92:AA92"/>
    <mergeCell ref="AB92:AC92"/>
    <mergeCell ref="H92:H96"/>
    <mergeCell ref="I92:I102"/>
    <mergeCell ref="J92:K92"/>
    <mergeCell ref="L92:M92"/>
    <mergeCell ref="N92:O92"/>
    <mergeCell ref="P92:Q92"/>
    <mergeCell ref="X95:Y95"/>
    <mergeCell ref="Z95:AA95"/>
    <mergeCell ref="AB95:AC95"/>
    <mergeCell ref="AD95:AE95"/>
    <mergeCell ref="AF95:AG95"/>
    <mergeCell ref="F96:G96"/>
    <mergeCell ref="AD94:AE94"/>
    <mergeCell ref="AF94:AG94"/>
    <mergeCell ref="F95:G95"/>
    <mergeCell ref="J95:K95"/>
    <mergeCell ref="L95:M95"/>
    <mergeCell ref="N95:O95"/>
    <mergeCell ref="P95:Q95"/>
    <mergeCell ref="R95:S95"/>
    <mergeCell ref="T95:U95"/>
    <mergeCell ref="V95:W95"/>
    <mergeCell ref="R94:S94"/>
    <mergeCell ref="T94:U94"/>
    <mergeCell ref="V94:W94"/>
    <mergeCell ref="X94:Y94"/>
    <mergeCell ref="Z94:AA94"/>
    <mergeCell ref="AB94:AC94"/>
    <mergeCell ref="J94:K94"/>
    <mergeCell ref="L94:M94"/>
    <mergeCell ref="N94:O94"/>
    <mergeCell ref="P94:Q94"/>
    <mergeCell ref="AD96:AE96"/>
    <mergeCell ref="AF96:AG96"/>
    <mergeCell ref="F97:G97"/>
    <mergeCell ref="J97:K97"/>
    <mergeCell ref="L97:M97"/>
    <mergeCell ref="N97:O97"/>
    <mergeCell ref="P97:Q97"/>
    <mergeCell ref="R97:S97"/>
    <mergeCell ref="T97:U97"/>
    <mergeCell ref="V97:W97"/>
    <mergeCell ref="R96:S96"/>
    <mergeCell ref="T96:U96"/>
    <mergeCell ref="V96:W96"/>
    <mergeCell ref="X96:Y96"/>
    <mergeCell ref="Z96:AA96"/>
    <mergeCell ref="AB96:AC96"/>
    <mergeCell ref="P98:Q98"/>
    <mergeCell ref="J96:K96"/>
    <mergeCell ref="L96:M96"/>
    <mergeCell ref="N96:O96"/>
    <mergeCell ref="P96:Q96"/>
    <mergeCell ref="AD98:AE98"/>
    <mergeCell ref="AF98:AG98"/>
    <mergeCell ref="AD97:AE97"/>
    <mergeCell ref="AF97:AG97"/>
    <mergeCell ref="F99:G99"/>
    <mergeCell ref="J99:K99"/>
    <mergeCell ref="L99:M99"/>
    <mergeCell ref="N99:O99"/>
    <mergeCell ref="P99:Q99"/>
    <mergeCell ref="R99:S99"/>
    <mergeCell ref="T99:U99"/>
    <mergeCell ref="V99:W99"/>
    <mergeCell ref="R98:S98"/>
    <mergeCell ref="T98:U98"/>
    <mergeCell ref="V98:W98"/>
    <mergeCell ref="X98:Y98"/>
    <mergeCell ref="Z98:AA98"/>
    <mergeCell ref="AB98:AC98"/>
    <mergeCell ref="X97:Y97"/>
    <mergeCell ref="Z97:AA97"/>
    <mergeCell ref="AB97:AC97"/>
    <mergeCell ref="F98:G98"/>
    <mergeCell ref="H98:H99"/>
    <mergeCell ref="J98:K98"/>
    <mergeCell ref="L98:M98"/>
    <mergeCell ref="N98:O98"/>
    <mergeCell ref="X99:Y99"/>
    <mergeCell ref="Z99:AA99"/>
    <mergeCell ref="AB99:AC99"/>
    <mergeCell ref="AD99:AE99"/>
    <mergeCell ref="AF99:AG99"/>
    <mergeCell ref="X101:Y101"/>
    <mergeCell ref="Z101:AA101"/>
    <mergeCell ref="AB101:AC101"/>
    <mergeCell ref="AD101:AE101"/>
    <mergeCell ref="AF101:AG101"/>
    <mergeCell ref="F102:G102"/>
    <mergeCell ref="J102:K102"/>
    <mergeCell ref="L102:M102"/>
    <mergeCell ref="N102:O102"/>
    <mergeCell ref="P102:Q102"/>
    <mergeCell ref="AD100:AE100"/>
    <mergeCell ref="AF100:AG100"/>
    <mergeCell ref="F101:G101"/>
    <mergeCell ref="J101:K101"/>
    <mergeCell ref="L101:M101"/>
    <mergeCell ref="N101:O101"/>
    <mergeCell ref="P101:Q101"/>
    <mergeCell ref="R101:S101"/>
    <mergeCell ref="T101:U101"/>
    <mergeCell ref="V101:W101"/>
    <mergeCell ref="R100:S100"/>
    <mergeCell ref="T100:U100"/>
    <mergeCell ref="V100:W100"/>
    <mergeCell ref="X100:Y100"/>
    <mergeCell ref="Z100:AA100"/>
    <mergeCell ref="AB100:AC100"/>
    <mergeCell ref="F100:G100"/>
    <mergeCell ref="J100:K100"/>
    <mergeCell ref="L100:M100"/>
    <mergeCell ref="N100:O100"/>
    <mergeCell ref="P100:Q100"/>
    <mergeCell ref="V103:W103"/>
    <mergeCell ref="X103:Y103"/>
    <mergeCell ref="Z103:AA103"/>
    <mergeCell ref="AB103:AC103"/>
    <mergeCell ref="AD103:AE103"/>
    <mergeCell ref="AF103:AG103"/>
    <mergeCell ref="J103:K103"/>
    <mergeCell ref="L103:M103"/>
    <mergeCell ref="N103:O103"/>
    <mergeCell ref="P103:Q103"/>
    <mergeCell ref="R103:S103"/>
    <mergeCell ref="T103:U103"/>
    <mergeCell ref="AD102:AE102"/>
    <mergeCell ref="AF102:AG102"/>
    <mergeCell ref="A103:A126"/>
    <mergeCell ref="B103:B126"/>
    <mergeCell ref="C103:C126"/>
    <mergeCell ref="D103:D126"/>
    <mergeCell ref="E103:E126"/>
    <mergeCell ref="F103:G103"/>
    <mergeCell ref="H103:H121"/>
    <mergeCell ref="I103:I126"/>
    <mergeCell ref="R102:S102"/>
    <mergeCell ref="T102:U102"/>
    <mergeCell ref="V102:W102"/>
    <mergeCell ref="X102:Y102"/>
    <mergeCell ref="Z102:AA102"/>
    <mergeCell ref="AB102:AC102"/>
    <mergeCell ref="Z105:AA105"/>
    <mergeCell ref="AB105:AC105"/>
    <mergeCell ref="AD105:AE105"/>
    <mergeCell ref="AF105:AG105"/>
    <mergeCell ref="AF104:AG104"/>
    <mergeCell ref="F105:G105"/>
    <mergeCell ref="J105:K105"/>
    <mergeCell ref="L105:M105"/>
    <mergeCell ref="N105:O105"/>
    <mergeCell ref="P105:Q105"/>
    <mergeCell ref="R105:S105"/>
    <mergeCell ref="T105:U105"/>
    <mergeCell ref="V105:W105"/>
    <mergeCell ref="X105:Y105"/>
    <mergeCell ref="T104:U104"/>
    <mergeCell ref="V104:W104"/>
    <mergeCell ref="X104:Y104"/>
    <mergeCell ref="Z104:AA104"/>
    <mergeCell ref="AB104:AC104"/>
    <mergeCell ref="AD104:AE104"/>
    <mergeCell ref="F104:G104"/>
    <mergeCell ref="J104:K104"/>
    <mergeCell ref="L104:M104"/>
    <mergeCell ref="N104:O104"/>
    <mergeCell ref="P104:Q104"/>
    <mergeCell ref="R104:S104"/>
    <mergeCell ref="Z107:AA107"/>
    <mergeCell ref="AB107:AC107"/>
    <mergeCell ref="AD107:AE107"/>
    <mergeCell ref="AF107:AG107"/>
    <mergeCell ref="F108:G108"/>
    <mergeCell ref="J108:K108"/>
    <mergeCell ref="L108:M108"/>
    <mergeCell ref="N108:O108"/>
    <mergeCell ref="P108:Q108"/>
    <mergeCell ref="R108:S108"/>
    <mergeCell ref="AF106:AG106"/>
    <mergeCell ref="F107:G107"/>
    <mergeCell ref="J107:K107"/>
    <mergeCell ref="L107:M107"/>
    <mergeCell ref="N107:O107"/>
    <mergeCell ref="P107:Q107"/>
    <mergeCell ref="R107:S107"/>
    <mergeCell ref="T107:U107"/>
    <mergeCell ref="V107:W107"/>
    <mergeCell ref="X107:Y107"/>
    <mergeCell ref="T106:U106"/>
    <mergeCell ref="V106:W106"/>
    <mergeCell ref="X106:Y106"/>
    <mergeCell ref="Z106:AA106"/>
    <mergeCell ref="AB106:AC106"/>
    <mergeCell ref="AD106:AE106"/>
    <mergeCell ref="F106:G106"/>
    <mergeCell ref="J106:K106"/>
    <mergeCell ref="L106:M106"/>
    <mergeCell ref="N106:O106"/>
    <mergeCell ref="P106:Q106"/>
    <mergeCell ref="R106:S106"/>
    <mergeCell ref="Z109:AA109"/>
    <mergeCell ref="AB109:AC109"/>
    <mergeCell ref="AD109:AE109"/>
    <mergeCell ref="AF109:AG109"/>
    <mergeCell ref="F110:G110"/>
    <mergeCell ref="J110:K110"/>
    <mergeCell ref="L110:M110"/>
    <mergeCell ref="N110:O110"/>
    <mergeCell ref="P110:Q110"/>
    <mergeCell ref="R110:S110"/>
    <mergeCell ref="AF108:AG108"/>
    <mergeCell ref="F109:G109"/>
    <mergeCell ref="J109:K109"/>
    <mergeCell ref="L109:M109"/>
    <mergeCell ref="N109:O109"/>
    <mergeCell ref="P109:Q109"/>
    <mergeCell ref="R109:S109"/>
    <mergeCell ref="T109:U109"/>
    <mergeCell ref="V109:W109"/>
    <mergeCell ref="X109:Y109"/>
    <mergeCell ref="T108:U108"/>
    <mergeCell ref="V108:W108"/>
    <mergeCell ref="X108:Y108"/>
    <mergeCell ref="Z108:AA108"/>
    <mergeCell ref="AB108:AC108"/>
    <mergeCell ref="AD108:AE108"/>
    <mergeCell ref="Z111:AA111"/>
    <mergeCell ref="AB111:AC111"/>
    <mergeCell ref="AD111:AE111"/>
    <mergeCell ref="AF111:AG111"/>
    <mergeCell ref="F112:G112"/>
    <mergeCell ref="J112:K112"/>
    <mergeCell ref="L112:M112"/>
    <mergeCell ref="N112:O112"/>
    <mergeCell ref="P112:Q112"/>
    <mergeCell ref="R112:S112"/>
    <mergeCell ref="AF110:AG110"/>
    <mergeCell ref="F111:G111"/>
    <mergeCell ref="J111:K111"/>
    <mergeCell ref="L111:M111"/>
    <mergeCell ref="N111:O111"/>
    <mergeCell ref="P111:Q111"/>
    <mergeCell ref="R111:S111"/>
    <mergeCell ref="T111:U111"/>
    <mergeCell ref="V111:W111"/>
    <mergeCell ref="X111:Y111"/>
    <mergeCell ref="T110:U110"/>
    <mergeCell ref="V110:W110"/>
    <mergeCell ref="X110:Y110"/>
    <mergeCell ref="Z110:AA110"/>
    <mergeCell ref="AB110:AC110"/>
    <mergeCell ref="AD110:AE110"/>
    <mergeCell ref="Z113:AA113"/>
    <mergeCell ref="AB113:AC113"/>
    <mergeCell ref="AD113:AE113"/>
    <mergeCell ref="AF113:AG113"/>
    <mergeCell ref="F114:G114"/>
    <mergeCell ref="J114:K114"/>
    <mergeCell ref="L114:M114"/>
    <mergeCell ref="N114:O114"/>
    <mergeCell ref="P114:Q114"/>
    <mergeCell ref="R114:S114"/>
    <mergeCell ref="AF112:AG112"/>
    <mergeCell ref="F113:G113"/>
    <mergeCell ref="J113:K113"/>
    <mergeCell ref="L113:M113"/>
    <mergeCell ref="N113:O113"/>
    <mergeCell ref="P113:Q113"/>
    <mergeCell ref="R113:S113"/>
    <mergeCell ref="T113:U113"/>
    <mergeCell ref="V113:W113"/>
    <mergeCell ref="X113:Y113"/>
    <mergeCell ref="T112:U112"/>
    <mergeCell ref="V112:W112"/>
    <mergeCell ref="X112:Y112"/>
    <mergeCell ref="Z112:AA112"/>
    <mergeCell ref="AB112:AC112"/>
    <mergeCell ref="AD112:AE112"/>
    <mergeCell ref="Z115:AA115"/>
    <mergeCell ref="AB115:AC115"/>
    <mergeCell ref="AD115:AE115"/>
    <mergeCell ref="AF115:AG115"/>
    <mergeCell ref="F116:G116"/>
    <mergeCell ref="J116:K116"/>
    <mergeCell ref="L116:M116"/>
    <mergeCell ref="N116:O116"/>
    <mergeCell ref="P116:Q116"/>
    <mergeCell ref="R116:S116"/>
    <mergeCell ref="AF114:AG114"/>
    <mergeCell ref="F115:G115"/>
    <mergeCell ref="J115:K115"/>
    <mergeCell ref="L115:M115"/>
    <mergeCell ref="N115:O115"/>
    <mergeCell ref="P115:Q115"/>
    <mergeCell ref="R115:S115"/>
    <mergeCell ref="T115:U115"/>
    <mergeCell ref="V115:W115"/>
    <mergeCell ref="X115:Y115"/>
    <mergeCell ref="T114:U114"/>
    <mergeCell ref="V114:W114"/>
    <mergeCell ref="X114:Y114"/>
    <mergeCell ref="Z114:AA114"/>
    <mergeCell ref="AB114:AC114"/>
    <mergeCell ref="AD114:AE114"/>
    <mergeCell ref="Z117:AA117"/>
    <mergeCell ref="AB117:AC117"/>
    <mergeCell ref="AD117:AE117"/>
    <mergeCell ref="AF117:AG117"/>
    <mergeCell ref="F118:G118"/>
    <mergeCell ref="J118:K118"/>
    <mergeCell ref="L118:M118"/>
    <mergeCell ref="N118:O118"/>
    <mergeCell ref="P118:Q118"/>
    <mergeCell ref="R118:S118"/>
    <mergeCell ref="AF116:AG116"/>
    <mergeCell ref="F117:G117"/>
    <mergeCell ref="J117:K117"/>
    <mergeCell ref="L117:M117"/>
    <mergeCell ref="N117:O117"/>
    <mergeCell ref="P117:Q117"/>
    <mergeCell ref="R117:S117"/>
    <mergeCell ref="T117:U117"/>
    <mergeCell ref="V117:W117"/>
    <mergeCell ref="X117:Y117"/>
    <mergeCell ref="T116:U116"/>
    <mergeCell ref="V116:W116"/>
    <mergeCell ref="X116:Y116"/>
    <mergeCell ref="Z116:AA116"/>
    <mergeCell ref="AB116:AC116"/>
    <mergeCell ref="AD116:AE116"/>
    <mergeCell ref="Z119:AA119"/>
    <mergeCell ref="AB119:AC119"/>
    <mergeCell ref="AD119:AE119"/>
    <mergeCell ref="AF119:AG119"/>
    <mergeCell ref="F120:G120"/>
    <mergeCell ref="J120:K120"/>
    <mergeCell ref="L120:M120"/>
    <mergeCell ref="N120:O120"/>
    <mergeCell ref="P120:Q120"/>
    <mergeCell ref="R120:S120"/>
    <mergeCell ref="AF118:AG118"/>
    <mergeCell ref="F119:G119"/>
    <mergeCell ref="J119:K119"/>
    <mergeCell ref="L119:M119"/>
    <mergeCell ref="N119:O119"/>
    <mergeCell ref="P119:Q119"/>
    <mergeCell ref="R119:S119"/>
    <mergeCell ref="T119:U119"/>
    <mergeCell ref="V119:W119"/>
    <mergeCell ref="X119:Y119"/>
    <mergeCell ref="T118:U118"/>
    <mergeCell ref="V118:W118"/>
    <mergeCell ref="X118:Y118"/>
    <mergeCell ref="Z118:AA118"/>
    <mergeCell ref="AB118:AC118"/>
    <mergeCell ref="AD118:AE118"/>
    <mergeCell ref="Z121:AA121"/>
    <mergeCell ref="AB121:AC121"/>
    <mergeCell ref="AD121:AE121"/>
    <mergeCell ref="AF121:AG121"/>
    <mergeCell ref="F122:G122"/>
    <mergeCell ref="J122:K122"/>
    <mergeCell ref="L122:M122"/>
    <mergeCell ref="N122:O122"/>
    <mergeCell ref="P122:Q122"/>
    <mergeCell ref="R122:S122"/>
    <mergeCell ref="AF120:AG120"/>
    <mergeCell ref="F121:G121"/>
    <mergeCell ref="J121:K121"/>
    <mergeCell ref="L121:M121"/>
    <mergeCell ref="N121:O121"/>
    <mergeCell ref="P121:Q121"/>
    <mergeCell ref="R121:S121"/>
    <mergeCell ref="T121:U121"/>
    <mergeCell ref="V121:W121"/>
    <mergeCell ref="X121:Y121"/>
    <mergeCell ref="T120:U120"/>
    <mergeCell ref="V120:W120"/>
    <mergeCell ref="X120:Y120"/>
    <mergeCell ref="Z120:AA120"/>
    <mergeCell ref="AB120:AC120"/>
    <mergeCell ref="AD120:AE120"/>
    <mergeCell ref="X123:Y123"/>
    <mergeCell ref="Z123:AA123"/>
    <mergeCell ref="AB123:AC123"/>
    <mergeCell ref="AD123:AE123"/>
    <mergeCell ref="AF123:AG123"/>
    <mergeCell ref="F124:G124"/>
    <mergeCell ref="J124:K124"/>
    <mergeCell ref="L124:M124"/>
    <mergeCell ref="N124:O124"/>
    <mergeCell ref="P124:Q124"/>
    <mergeCell ref="AF122:AG122"/>
    <mergeCell ref="F123:G123"/>
    <mergeCell ref="H123:H126"/>
    <mergeCell ref="J123:K123"/>
    <mergeCell ref="L123:M123"/>
    <mergeCell ref="N123:O123"/>
    <mergeCell ref="P123:Q123"/>
    <mergeCell ref="R123:S123"/>
    <mergeCell ref="T123:U123"/>
    <mergeCell ref="V123:W123"/>
    <mergeCell ref="T122:U122"/>
    <mergeCell ref="V122:W122"/>
    <mergeCell ref="X122:Y122"/>
    <mergeCell ref="Z122:AA122"/>
    <mergeCell ref="AB122:AC122"/>
    <mergeCell ref="AD122:AE122"/>
    <mergeCell ref="X125:Y125"/>
    <mergeCell ref="Z125:AA125"/>
    <mergeCell ref="AB125:AC125"/>
    <mergeCell ref="AD125:AE125"/>
    <mergeCell ref="AF125:AG125"/>
    <mergeCell ref="F126:G126"/>
    <mergeCell ref="J126:K126"/>
    <mergeCell ref="L126:M126"/>
    <mergeCell ref="N126:O126"/>
    <mergeCell ref="P126:Q126"/>
    <mergeCell ref="AD124:AE124"/>
    <mergeCell ref="AF124:AG124"/>
    <mergeCell ref="F125:G125"/>
    <mergeCell ref="J125:K125"/>
    <mergeCell ref="L125:M125"/>
    <mergeCell ref="N125:O125"/>
    <mergeCell ref="P125:Q125"/>
    <mergeCell ref="R125:S125"/>
    <mergeCell ref="T125:U125"/>
    <mergeCell ref="V125:W125"/>
    <mergeCell ref="R124:S124"/>
    <mergeCell ref="T124:U124"/>
    <mergeCell ref="V124:W124"/>
    <mergeCell ref="X124:Y124"/>
    <mergeCell ref="Z124:AA124"/>
    <mergeCell ref="AB124:AC124"/>
    <mergeCell ref="V127:W127"/>
    <mergeCell ref="X127:Y127"/>
    <mergeCell ref="Z127:AA127"/>
    <mergeCell ref="AB127:AC127"/>
    <mergeCell ref="AD127:AE127"/>
    <mergeCell ref="AF127:AG127"/>
    <mergeCell ref="J127:K127"/>
    <mergeCell ref="L127:M127"/>
    <mergeCell ref="N127:O127"/>
    <mergeCell ref="P127:Q127"/>
    <mergeCell ref="R127:S127"/>
    <mergeCell ref="T127:U127"/>
    <mergeCell ref="AD126:AE126"/>
    <mergeCell ref="AF126:AG126"/>
    <mergeCell ref="A127:A136"/>
    <mergeCell ref="B127:B136"/>
    <mergeCell ref="C127:C136"/>
    <mergeCell ref="D127:D136"/>
    <mergeCell ref="E127:E136"/>
    <mergeCell ref="F127:G127"/>
    <mergeCell ref="H127:H136"/>
    <mergeCell ref="I127:I136"/>
    <mergeCell ref="R126:S126"/>
    <mergeCell ref="T126:U126"/>
    <mergeCell ref="V126:W126"/>
    <mergeCell ref="X126:Y126"/>
    <mergeCell ref="Z126:AA126"/>
    <mergeCell ref="AB126:AC126"/>
    <mergeCell ref="Z129:AA129"/>
    <mergeCell ref="AB129:AC129"/>
    <mergeCell ref="AD129:AE129"/>
    <mergeCell ref="AF129:AG129"/>
    <mergeCell ref="AF128:AG128"/>
    <mergeCell ref="F129:G129"/>
    <mergeCell ref="J129:K129"/>
    <mergeCell ref="L129:M129"/>
    <mergeCell ref="N129:O129"/>
    <mergeCell ref="P129:Q129"/>
    <mergeCell ref="R129:S129"/>
    <mergeCell ref="T129:U129"/>
    <mergeCell ref="V129:W129"/>
    <mergeCell ref="X129:Y129"/>
    <mergeCell ref="T128:U128"/>
    <mergeCell ref="V128:W128"/>
    <mergeCell ref="X128:Y128"/>
    <mergeCell ref="Z128:AA128"/>
    <mergeCell ref="AB128:AC128"/>
    <mergeCell ref="AD128:AE128"/>
    <mergeCell ref="F128:G128"/>
    <mergeCell ref="J128:K128"/>
    <mergeCell ref="L128:M128"/>
    <mergeCell ref="N128:O128"/>
    <mergeCell ref="P128:Q128"/>
    <mergeCell ref="R128:S128"/>
    <mergeCell ref="Z131:AA131"/>
    <mergeCell ref="AB131:AC131"/>
    <mergeCell ref="AD131:AE131"/>
    <mergeCell ref="AF131:AG131"/>
    <mergeCell ref="F132:G132"/>
    <mergeCell ref="J132:K132"/>
    <mergeCell ref="L132:M132"/>
    <mergeCell ref="N132:O132"/>
    <mergeCell ref="P132:Q132"/>
    <mergeCell ref="R132:S132"/>
    <mergeCell ref="AF130:AG130"/>
    <mergeCell ref="F131:G131"/>
    <mergeCell ref="J131:K131"/>
    <mergeCell ref="L131:M131"/>
    <mergeCell ref="N131:O131"/>
    <mergeCell ref="P131:Q131"/>
    <mergeCell ref="R131:S131"/>
    <mergeCell ref="T131:U131"/>
    <mergeCell ref="V131:W131"/>
    <mergeCell ref="X131:Y131"/>
    <mergeCell ref="T130:U130"/>
    <mergeCell ref="V130:W130"/>
    <mergeCell ref="X130:Y130"/>
    <mergeCell ref="Z130:AA130"/>
    <mergeCell ref="AB130:AC130"/>
    <mergeCell ref="AD130:AE130"/>
    <mergeCell ref="F130:G130"/>
    <mergeCell ref="J130:K130"/>
    <mergeCell ref="L130:M130"/>
    <mergeCell ref="N130:O130"/>
    <mergeCell ref="P130:Q130"/>
    <mergeCell ref="R130:S130"/>
    <mergeCell ref="F134:G134"/>
    <mergeCell ref="J134:K134"/>
    <mergeCell ref="L134:M134"/>
    <mergeCell ref="N134:O134"/>
    <mergeCell ref="P134:Q134"/>
    <mergeCell ref="R134:S134"/>
    <mergeCell ref="AF132:AG132"/>
    <mergeCell ref="F133:G133"/>
    <mergeCell ref="J133:K133"/>
    <mergeCell ref="L133:M133"/>
    <mergeCell ref="N133:O133"/>
    <mergeCell ref="P133:Q133"/>
    <mergeCell ref="R133:S133"/>
    <mergeCell ref="T133:U133"/>
    <mergeCell ref="V133:W133"/>
    <mergeCell ref="X133:Y133"/>
    <mergeCell ref="T132:U132"/>
    <mergeCell ref="V132:W132"/>
    <mergeCell ref="X132:Y132"/>
    <mergeCell ref="Z132:AA132"/>
    <mergeCell ref="AB132:AC132"/>
    <mergeCell ref="AD132:AE132"/>
    <mergeCell ref="AF134:AG134"/>
    <mergeCell ref="L135:M135"/>
    <mergeCell ref="N135:O135"/>
    <mergeCell ref="P135:Q135"/>
    <mergeCell ref="R135:S135"/>
    <mergeCell ref="T135:U135"/>
    <mergeCell ref="V135:W135"/>
    <mergeCell ref="X135:Y135"/>
    <mergeCell ref="T134:U134"/>
    <mergeCell ref="V134:W134"/>
    <mergeCell ref="X134:Y134"/>
    <mergeCell ref="Z134:AA134"/>
    <mergeCell ref="AB134:AC134"/>
    <mergeCell ref="AD134:AE134"/>
    <mergeCell ref="AF136:AG136"/>
    <mergeCell ref="AF135:AG135"/>
    <mergeCell ref="Z133:AA133"/>
    <mergeCell ref="AB133:AC133"/>
    <mergeCell ref="AD133:AE133"/>
    <mergeCell ref="AF133:AG133"/>
    <mergeCell ref="AF139:AG139"/>
    <mergeCell ref="J140:K140"/>
    <mergeCell ref="L140:M140"/>
    <mergeCell ref="T136:U136"/>
    <mergeCell ref="V136:W136"/>
    <mergeCell ref="X136:Y136"/>
    <mergeCell ref="Z136:AA136"/>
    <mergeCell ref="AB136:AC136"/>
    <mergeCell ref="AD136:AE136"/>
    <mergeCell ref="Z135:AA135"/>
    <mergeCell ref="AB135:AC135"/>
    <mergeCell ref="AD135:AE135"/>
    <mergeCell ref="F136:G136"/>
    <mergeCell ref="J136:K136"/>
    <mergeCell ref="L136:M136"/>
    <mergeCell ref="N136:O136"/>
    <mergeCell ref="P136:Q136"/>
    <mergeCell ref="R136:S136"/>
    <mergeCell ref="T139:U139"/>
    <mergeCell ref="V139:W139"/>
    <mergeCell ref="X139:Y139"/>
    <mergeCell ref="Z139:AA139"/>
    <mergeCell ref="AB139:AC139"/>
    <mergeCell ref="AD139:AE139"/>
    <mergeCell ref="I139:I140"/>
    <mergeCell ref="J139:K139"/>
    <mergeCell ref="L139:M139"/>
    <mergeCell ref="N139:O139"/>
    <mergeCell ref="P139:Q139"/>
    <mergeCell ref="R139:S139"/>
    <mergeCell ref="F135:G135"/>
    <mergeCell ref="J135:K135"/>
    <mergeCell ref="AJ137:AJ138"/>
    <mergeCell ref="B138:F138"/>
    <mergeCell ref="J138:K138"/>
    <mergeCell ref="L138:M138"/>
    <mergeCell ref="N138:O138"/>
    <mergeCell ref="P138:Q138"/>
    <mergeCell ref="R138:S138"/>
    <mergeCell ref="T138:U138"/>
    <mergeCell ref="V138:W138"/>
    <mergeCell ref="X138:Y138"/>
    <mergeCell ref="Z137:AA137"/>
    <mergeCell ref="AB137:AC137"/>
    <mergeCell ref="AD137:AE137"/>
    <mergeCell ref="AF137:AG137"/>
    <mergeCell ref="AH137:AH138"/>
    <mergeCell ref="AI137:AI138"/>
    <mergeCell ref="Z138:AA138"/>
    <mergeCell ref="AB138:AC138"/>
    <mergeCell ref="AD138:AE138"/>
    <mergeCell ref="AF138:AG138"/>
    <mergeCell ref="V137:W137"/>
    <mergeCell ref="X137:Y137"/>
    <mergeCell ref="C155:F155"/>
    <mergeCell ref="G155:H155"/>
    <mergeCell ref="I155:S155"/>
    <mergeCell ref="T155:V155"/>
    <mergeCell ref="W155:AE155"/>
    <mergeCell ref="AF155:AI155"/>
    <mergeCell ref="B151:AJ151"/>
    <mergeCell ref="B152:F152"/>
    <mergeCell ref="G152:V152"/>
    <mergeCell ref="W152:AJ152"/>
    <mergeCell ref="B153:B154"/>
    <mergeCell ref="C153:AJ154"/>
    <mergeCell ref="AB140:AC140"/>
    <mergeCell ref="AD140:AE140"/>
    <mergeCell ref="AF140:AG140"/>
    <mergeCell ref="B142:H142"/>
    <mergeCell ref="D144:E144"/>
    <mergeCell ref="F144:G144"/>
    <mergeCell ref="N140:O140"/>
    <mergeCell ref="P140:Q140"/>
    <mergeCell ref="R140:S140"/>
    <mergeCell ref="T140:U140"/>
    <mergeCell ref="V140:W140"/>
    <mergeCell ref="X140:Y140"/>
    <mergeCell ref="Z140:AA140"/>
    <mergeCell ref="H137:H140"/>
    <mergeCell ref="J137:K137"/>
    <mergeCell ref="L137:M137"/>
    <mergeCell ref="N137:O137"/>
    <mergeCell ref="P137:Q137"/>
    <mergeCell ref="R137:S137"/>
    <mergeCell ref="T137:U137"/>
    <mergeCell ref="C163:F163"/>
    <mergeCell ref="G163:H163"/>
    <mergeCell ref="I163:S163"/>
    <mergeCell ref="T163:V163"/>
    <mergeCell ref="W163:AE163"/>
    <mergeCell ref="AF163:AI163"/>
    <mergeCell ref="AF159:AI159"/>
    <mergeCell ref="B160:F160"/>
    <mergeCell ref="G160:V160"/>
    <mergeCell ref="W160:AJ160"/>
    <mergeCell ref="B161:B162"/>
    <mergeCell ref="C161:AJ162"/>
    <mergeCell ref="B156:F156"/>
    <mergeCell ref="G156:V156"/>
    <mergeCell ref="W156:AJ156"/>
    <mergeCell ref="B157:B158"/>
    <mergeCell ref="C157:AJ158"/>
    <mergeCell ref="C159:F159"/>
    <mergeCell ref="G159:H159"/>
    <mergeCell ref="I159:S159"/>
    <mergeCell ref="T159:V159"/>
    <mergeCell ref="W159:AE159"/>
    <mergeCell ref="C171:F171"/>
    <mergeCell ref="G171:H171"/>
    <mergeCell ref="I171:S171"/>
    <mergeCell ref="T171:V171"/>
    <mergeCell ref="W171:AE171"/>
    <mergeCell ref="AF171:AI171"/>
    <mergeCell ref="AF167:AI167"/>
    <mergeCell ref="B168:F168"/>
    <mergeCell ref="G168:V168"/>
    <mergeCell ref="W168:AJ168"/>
    <mergeCell ref="B169:B170"/>
    <mergeCell ref="C169:AJ170"/>
    <mergeCell ref="B164:F164"/>
    <mergeCell ref="G164:V164"/>
    <mergeCell ref="W164:AJ164"/>
    <mergeCell ref="B165:B166"/>
    <mergeCell ref="C165:AJ166"/>
    <mergeCell ref="C167:F167"/>
    <mergeCell ref="G167:H167"/>
    <mergeCell ref="I167:S167"/>
    <mergeCell ref="T167:V167"/>
    <mergeCell ref="W167:AE167"/>
  </mergeCells>
  <conditionalFormatting sqref="E17:E21 E28 E34 E37 E41:E42 E53 E56:E57 E69 E73 E79 E84 E92 E103:E106 E127">
    <cfRule type="containsText" dxfId="67" priority="42" operator="containsText" text="SVE">
      <formula>NOT(ISERROR(SEARCH("SVE",E17)))</formula>
    </cfRule>
    <cfRule type="containsText" dxfId="66" priority="43" operator="containsText" text="RIESGO PRIORITARIO">
      <formula>NOT(ISERROR(SEARCH("RIESGO PRIORITARIO",E17)))</formula>
    </cfRule>
  </conditionalFormatting>
  <conditionalFormatting sqref="J17:J65 L17:L65 N17:N65 P17:P65 R17:R65 T17:T65 V17:V65 X17:X65 Z17:Z65 AB17:AB65 AD17:AD65 AF17:AF65 AF67:AF70 AD67:AD70 AB67:AB70 Z67:Z70 X67:X70 V67:V70 T67:T70 R67:R70 P67:P70 N67:N70 L67:L70 J67:J70 J72:J82 L72:L82 N72:N82 P72:P82 R72:R82 T72:T82 V72:V82 X72:X82 Z72:Z82 AB72:AB82 AD72:AD82 AF72:AF82 J84:J92 L84:L92 N84:N92 P84:P92 R84:R92 T84:T92 V84:V92 X84:X92 Z84:Z92 AB84:AB92 AD84:AD92 AF84:AF92 AF95 AD95 AB95 Z95 X95 V95 T95 R95 P95 N95 L95 J95 R97:R116 T97:T116 V97:V112 X97:X116 Z97:Z116 AB97:AB116 AD97:AD116 AF97:AF116 V114:V116 J97:J136 L97:L136 N97:N136 P97:P136 V118:V136 AF118:AF136 AD118:AD136 AB118:AB136 Z118:Z136 X118:X136 T118:T136 R118:R136">
    <cfRule type="containsText" dxfId="65" priority="37" operator="containsText" text="R">
      <formula>NOT(ISERROR(SEARCH("R",J17)))</formula>
    </cfRule>
    <cfRule type="containsText" dxfId="64" priority="38" operator="containsText" text="NC">
      <formula>NOT(ISERROR(SEARCH("NC",J17)))</formula>
    </cfRule>
    <cfRule type="containsText" dxfId="63" priority="39" operator="containsText" text="I">
      <formula>NOT(ISERROR(SEARCH("I",J17)))</formula>
    </cfRule>
    <cfRule type="containsText" dxfId="62" priority="40" operator="containsText" text="P">
      <formula>NOT(ISERROR(SEARCH("P",J17)))</formula>
    </cfRule>
  </conditionalFormatting>
  <conditionalFormatting sqref="J140:AG143">
    <cfRule type="iconSet" priority="44">
      <iconSet iconSet="3Symbols" showValue="0">
        <cfvo type="percent" val="0"/>
        <cfvo type="num" val="0.5"/>
        <cfvo type="num" val="0.9"/>
      </iconSet>
    </cfRule>
  </conditionalFormatting>
  <conditionalFormatting sqref="J66 L66 N66 P66 R66 T66 V66 X66 Z66 AB66 AD66 AF66">
    <cfRule type="containsText" dxfId="61" priority="32" operator="containsText" text="R">
      <formula>NOT(ISERROR(SEARCH("R",J66)))</formula>
    </cfRule>
    <cfRule type="containsText" dxfId="60" priority="33" operator="containsText" text="NC">
      <formula>NOT(ISERROR(SEARCH("NC",J66)))</formula>
    </cfRule>
    <cfRule type="containsText" dxfId="59" priority="34" operator="containsText" text="I">
      <formula>NOT(ISERROR(SEARCH("I",J66)))</formula>
    </cfRule>
    <cfRule type="containsText" dxfId="58" priority="35" operator="containsText" text="P">
      <formula>NOT(ISERROR(SEARCH("P",J66)))</formula>
    </cfRule>
  </conditionalFormatting>
  <conditionalFormatting sqref="AF83 AD83 AB83 Z83 X83 V83 T83 R83 P83 N83 L83 J83">
    <cfRule type="containsText" dxfId="57" priority="28" operator="containsText" text="R">
      <formula>NOT(ISERROR(SEARCH("R",J83)))</formula>
    </cfRule>
    <cfRule type="containsText" dxfId="56" priority="29" operator="containsText" text="NC">
      <formula>NOT(ISERROR(SEARCH("NC",J83)))</formula>
    </cfRule>
    <cfRule type="containsText" dxfId="55" priority="30" operator="containsText" text="I">
      <formula>NOT(ISERROR(SEARCH("I",J83)))</formula>
    </cfRule>
    <cfRule type="containsText" dxfId="54" priority="31" operator="containsText" text="P">
      <formula>NOT(ISERROR(SEARCH("P",J83)))</formula>
    </cfRule>
  </conditionalFormatting>
  <conditionalFormatting sqref="AF71 AD71 AB71 Z71 X71 V71 T71 R71 P71 N71 L71 J71">
    <cfRule type="containsText" dxfId="53" priority="24" operator="containsText" text="R">
      <formula>NOT(ISERROR(SEARCH("R",J71)))</formula>
    </cfRule>
    <cfRule type="containsText" dxfId="52" priority="25" operator="containsText" text="NC">
      <formula>NOT(ISERROR(SEARCH("NC",J71)))</formula>
    </cfRule>
    <cfRule type="containsText" dxfId="51" priority="26" operator="containsText" text="I">
      <formula>NOT(ISERROR(SEARCH("I",J71)))</formula>
    </cfRule>
    <cfRule type="containsText" dxfId="50" priority="27" operator="containsText" text="P">
      <formula>NOT(ISERROR(SEARCH("P",J71)))</formula>
    </cfRule>
  </conditionalFormatting>
  <conditionalFormatting sqref="J93 L93 N93 P93 R93 T93 V93 X93 Z93 AB93 AD93 AF93">
    <cfRule type="containsText" dxfId="49" priority="19" operator="containsText" text="R">
      <formula>NOT(ISERROR(SEARCH("R",J93)))</formula>
    </cfRule>
    <cfRule type="containsText" dxfId="48" priority="20" operator="containsText" text="NC">
      <formula>NOT(ISERROR(SEARCH("NC",J93)))</formula>
    </cfRule>
    <cfRule type="containsText" dxfId="47" priority="21" operator="containsText" text="I">
      <formula>NOT(ISERROR(SEARCH("I",J93)))</formula>
    </cfRule>
    <cfRule type="containsText" dxfId="46" priority="22" operator="containsText" text="P">
      <formula>NOT(ISERROR(SEARCH("P",J93)))</formula>
    </cfRule>
  </conditionalFormatting>
  <conditionalFormatting sqref="J94 L94 N94 P94 R94 T94 V94 X94 Z94 AB94 AD94 AF94">
    <cfRule type="containsText" dxfId="45" priority="14" operator="containsText" text="R">
      <formula>NOT(ISERROR(SEARCH("R",J94)))</formula>
    </cfRule>
    <cfRule type="containsText" dxfId="44" priority="15" operator="containsText" text="NC">
      <formula>NOT(ISERROR(SEARCH("NC",J94)))</formula>
    </cfRule>
    <cfRule type="containsText" dxfId="43" priority="16" operator="containsText" text="I">
      <formula>NOT(ISERROR(SEARCH("I",J94)))</formula>
    </cfRule>
    <cfRule type="containsText" dxfId="42" priority="17" operator="containsText" text="P">
      <formula>NOT(ISERROR(SEARCH("P",J94)))</formula>
    </cfRule>
  </conditionalFormatting>
  <conditionalFormatting sqref="AF96 AD96 AB96 Z96 X96 V96 T96 R96 P96 N96 L96 J96">
    <cfRule type="containsText" dxfId="41" priority="10" operator="containsText" text="R">
      <formula>NOT(ISERROR(SEARCH("R",J96)))</formula>
    </cfRule>
    <cfRule type="containsText" dxfId="40" priority="11" operator="containsText" text="NC">
      <formula>NOT(ISERROR(SEARCH("NC",J96)))</formula>
    </cfRule>
    <cfRule type="containsText" dxfId="39" priority="12" operator="containsText" text="I">
      <formula>NOT(ISERROR(SEARCH("I",J96)))</formula>
    </cfRule>
    <cfRule type="containsText" dxfId="38" priority="13" operator="containsText" text="P">
      <formula>NOT(ISERROR(SEARCH("P",J96)))</formula>
    </cfRule>
  </conditionalFormatting>
  <conditionalFormatting sqref="V113">
    <cfRule type="containsText" dxfId="37" priority="6" operator="containsText" text="R">
      <formula>NOT(ISERROR(SEARCH("R",V113)))</formula>
    </cfRule>
    <cfRule type="containsText" dxfId="36" priority="7" operator="containsText" text="NC">
      <formula>NOT(ISERROR(SEARCH("NC",V113)))</formula>
    </cfRule>
    <cfRule type="containsText" dxfId="35" priority="8" operator="containsText" text="I">
      <formula>NOT(ISERROR(SEARCH("I",V113)))</formula>
    </cfRule>
    <cfRule type="containsText" dxfId="34" priority="9" operator="containsText" text="P">
      <formula>NOT(ISERROR(SEARCH("P",V113)))</formula>
    </cfRule>
  </conditionalFormatting>
  <conditionalFormatting sqref="V117 AF117 AD117 AB117 Z117 X117 T117 R117">
    <cfRule type="containsText" dxfId="33" priority="1" operator="containsText" text="R">
      <formula>NOT(ISERROR(SEARCH("R",R117)))</formula>
    </cfRule>
    <cfRule type="containsText" dxfId="32" priority="2" operator="containsText" text="NC">
      <formula>NOT(ISERROR(SEARCH("NC",R117)))</formula>
    </cfRule>
    <cfRule type="containsText" dxfId="31" priority="3" operator="containsText" text="I">
      <formula>NOT(ISERROR(SEARCH("I",R117)))</formula>
    </cfRule>
    <cfRule type="containsText" dxfId="30" priority="4" operator="containsText" text="P">
      <formula>NOT(ISERROR(SEARCH("P",R117)))</formula>
    </cfRule>
  </conditionalFormatting>
  <dataValidations count="3">
    <dataValidation type="list" allowBlank="1" showInputMessage="1" showErrorMessage="1" sqref="X17:X136 T17:T136 AF17:AF136 AB17:AB136 R17:R136 AD17:AD136 Z17:Z136 V17:V136 J17:J136 N17:N136 P17:P136 L17:L136">
      <formula1>"P,I,NC,R"</formula1>
    </dataValidation>
    <dataValidation type="list" allowBlank="1" showInputMessage="1" showErrorMessage="1" sqref="E28 E127 E34 E37 E41:E42 E53 E56:E57 E69 E73 E79 E84 E17:E21 E103:E106 E92">
      <formula1>$E$10:$E$12</formula1>
    </dataValidation>
    <dataValidation type="list" allowBlank="1" showInputMessage="1" showErrorMessage="1" sqref="AJ155 AJ171 AJ163 AJ167 AJ159">
      <formula1>"Cumplido,No Cumplido,N/A"</formula1>
    </dataValidation>
  </dataValidations>
  <pageMargins left="0.23622047244094491" right="0.23622047244094491" top="0.74803149606299213" bottom="0.74803149606299213" header="0.31496062992125984" footer="0.31496062992125984"/>
  <pageSetup scale="26" fitToHeight="0" orientation="landscape" r:id="rId1"/>
  <rowBreaks count="3" manualBreakCount="3">
    <brk id="52" max="35" man="1"/>
    <brk id="91" max="35" man="1"/>
    <brk id="126" max="35" man="1"/>
  </rowBreaks>
  <drawing r:id="rId2"/>
  <legacyDrawing r:id="rId3"/>
  <extLst>
    <ext xmlns:x14="http://schemas.microsoft.com/office/spreadsheetml/2009/9/main" uri="{78C0D931-6437-407d-A8EE-F0AAD7539E65}">
      <x14:conditionalFormattings>
        <x14:conditionalFormatting xmlns:xm="http://schemas.microsoft.com/office/excel/2006/main">
          <x14:cfRule type="iconSet" priority="41" id="{020E647D-2290-48A8-B7AF-6C9BC91861E5}">
            <x14:iconSet iconSet="3Symbols" showValue="0" custom="1">
              <x14:cfvo type="percent">
                <xm:f>0</xm:f>
              </x14:cfvo>
              <x14:cfvo type="num">
                <xm:f>0.5</xm:f>
              </x14:cfvo>
              <x14:cfvo type="num">
                <xm:f>1</xm:f>
              </x14:cfvo>
              <x14:cfIcon iconSet="3Symbols" iconId="0"/>
              <x14:cfIcon iconSet="3Symbols" iconId="1"/>
              <x14:cfIcon iconSet="3Symbols" iconId="2"/>
            </x14:iconSet>
          </x14:cfRule>
          <xm:sqref>AI48:AI49</xm:sqref>
        </x14:conditionalFormatting>
        <x14:conditionalFormatting xmlns:xm="http://schemas.microsoft.com/office/excel/2006/main">
          <x14:cfRule type="iconSet" priority="45" id="{0326B26B-B915-4648-B379-A371D571F7FC}">
            <x14:iconSet iconSet="3Symbols" showValue="0" custom="1">
              <x14:cfvo type="percent">
                <xm:f>0</xm:f>
              </x14:cfvo>
              <x14:cfvo type="num">
                <xm:f>0.5</xm:f>
              </x14:cfvo>
              <x14:cfvo type="num">
                <xm:f>1</xm:f>
              </x14:cfvo>
              <x14:cfIcon iconSet="3Symbols" iconId="0"/>
              <x14:cfIcon iconSet="3Symbols" iconId="1"/>
              <x14:cfIcon iconSet="3Symbols" iconId="2"/>
            </x14:iconSet>
          </x14:cfRule>
          <xm:sqref>AI53:AI55</xm:sqref>
        </x14:conditionalFormatting>
        <x14:conditionalFormatting xmlns:xm="http://schemas.microsoft.com/office/excel/2006/main">
          <x14:cfRule type="iconSet" priority="36" id="{39048A4E-EB18-496F-BBC8-C724CFC24921}">
            <x14:iconSet iconSet="3Symbols" showValue="0" custom="1">
              <x14:cfvo type="percent">
                <xm:f>0</xm:f>
              </x14:cfvo>
              <x14:cfvo type="num">
                <xm:f>0.5</xm:f>
              </x14:cfvo>
              <x14:cfvo type="num">
                <xm:f>1</xm:f>
              </x14:cfvo>
              <x14:cfIcon iconSet="3Symbols" iconId="0"/>
              <x14:cfIcon iconSet="3Symbols" iconId="1"/>
              <x14:cfIcon iconSet="3Symbols" iconId="2"/>
            </x14:iconSet>
          </x14:cfRule>
          <xm:sqref>AI66</xm:sqref>
        </x14:conditionalFormatting>
        <x14:conditionalFormatting xmlns:xm="http://schemas.microsoft.com/office/excel/2006/main">
          <x14:cfRule type="iconSet" priority="23" id="{129E294B-E27E-41D2-A335-2F9956F53C82}">
            <x14:iconSet iconSet="3Symbols" showValue="0" custom="1">
              <x14:cfvo type="percent">
                <xm:f>0</xm:f>
              </x14:cfvo>
              <x14:cfvo type="num">
                <xm:f>0.5</xm:f>
              </x14:cfvo>
              <x14:cfvo type="num">
                <xm:f>1</xm:f>
              </x14:cfvo>
              <x14:cfIcon iconSet="3Symbols" iconId="0"/>
              <x14:cfIcon iconSet="3Symbols" iconId="1"/>
              <x14:cfIcon iconSet="3Symbols" iconId="2"/>
            </x14:iconSet>
          </x14:cfRule>
          <xm:sqref>AI93</xm:sqref>
        </x14:conditionalFormatting>
        <x14:conditionalFormatting xmlns:xm="http://schemas.microsoft.com/office/excel/2006/main">
          <x14:cfRule type="iconSet" priority="18" id="{229B763A-0335-45AC-8903-D24F45F5523F}">
            <x14:iconSet iconSet="3Symbols" showValue="0" custom="1">
              <x14:cfvo type="percent">
                <xm:f>0</xm:f>
              </x14:cfvo>
              <x14:cfvo type="num">
                <xm:f>0.5</xm:f>
              </x14:cfvo>
              <x14:cfvo type="num">
                <xm:f>1</xm:f>
              </x14:cfvo>
              <x14:cfIcon iconSet="3Symbols" iconId="0"/>
              <x14:cfIcon iconSet="3Symbols" iconId="1"/>
              <x14:cfIcon iconSet="3Symbols" iconId="2"/>
            </x14:iconSet>
          </x14:cfRule>
          <xm:sqref>AI94</xm:sqref>
        </x14:conditionalFormatting>
        <x14:conditionalFormatting xmlns:xm="http://schemas.microsoft.com/office/excel/2006/main">
          <x14:cfRule type="iconSet" priority="46" id="{F744B7E0-1FBC-4281-B3F2-A5B6476F4475}">
            <x14:iconSet iconSet="3Symbols" showValue="0" custom="1">
              <x14:cfvo type="percent">
                <xm:f>0</xm:f>
              </x14:cfvo>
              <x14:cfvo type="num">
                <xm:f>0.5</xm:f>
              </x14:cfvo>
              <x14:cfvo type="num">
                <xm:f>1</xm:f>
              </x14:cfvo>
              <x14:cfIcon iconSet="3Symbols" iconId="0"/>
              <x14:cfIcon iconSet="3Symbols" iconId="1"/>
              <x14:cfIcon iconSet="3Symbols" iconId="2"/>
            </x14:iconSet>
          </x14:cfRule>
          <xm:sqref>AI110</xm:sqref>
        </x14:conditionalFormatting>
        <x14:conditionalFormatting xmlns:xm="http://schemas.microsoft.com/office/excel/2006/main">
          <x14:cfRule type="iconSet" priority="5" id="{2CA776CE-52BB-471C-9072-9C82108A770B}">
            <x14:iconSet iconSet="3Symbols" showValue="0" custom="1">
              <x14:cfvo type="percent">
                <xm:f>0</xm:f>
              </x14:cfvo>
              <x14:cfvo type="num">
                <xm:f>0.5</xm:f>
              </x14:cfvo>
              <x14:cfvo type="num">
                <xm:f>1</xm:f>
              </x14:cfvo>
              <x14:cfIcon iconSet="3Symbols" iconId="0"/>
              <x14:cfIcon iconSet="3Symbols" iconId="1"/>
              <x14:cfIcon iconSet="3Symbols" iconId="2"/>
            </x14:iconSet>
          </x14:cfRule>
          <xm:sqref>AI117</xm:sqref>
        </x14:conditionalFormatting>
        <x14:conditionalFormatting xmlns:xm="http://schemas.microsoft.com/office/excel/2006/main">
          <x14:cfRule type="iconSet" priority="47" id="{BDE93DFD-B4E3-417F-82DB-444DE7724C0E}">
            <x14:iconSet iconSet="3Symbols" showValue="0" custom="1">
              <x14:cfvo type="percent">
                <xm:f>0</xm:f>
              </x14:cfvo>
              <x14:cfvo type="num">
                <xm:f>0.5</xm:f>
              </x14:cfvo>
              <x14:cfvo type="num">
                <xm:f>1</xm:f>
              </x14:cfvo>
              <x14:cfIcon iconSet="3Symbols" iconId="0"/>
              <x14:cfIcon iconSet="3Symbols" iconId="1"/>
              <x14:cfIcon iconSet="3Symbols" iconId="2"/>
            </x14:iconSet>
          </x14:cfRule>
          <xm:sqref>AI111:AI116 AI56:AI65 AI50:AI52 AI17:AI47 AI67:AI92 AI95:AI109 AI118:AI136</xm:sqref>
        </x14:conditionalFormatting>
      </x14:conditionalFormatting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sheetPr>
  <dimension ref="A1:XEX159"/>
  <sheetViews>
    <sheetView showGridLines="0" tabSelected="1" view="pageBreakPreview" topLeftCell="P1" zoomScale="130" zoomScaleNormal="85" zoomScaleSheetLayoutView="130" workbookViewId="0">
      <selection activeCell="P26" sqref="P26"/>
    </sheetView>
  </sheetViews>
  <sheetFormatPr baseColWidth="10" defaultColWidth="11.42578125" defaultRowHeight="12.75" x14ac:dyDescent="0.2"/>
  <cols>
    <col min="1" max="1" width="38.28515625" style="261" customWidth="1"/>
    <col min="2" max="2" width="44.28515625" style="261" customWidth="1"/>
    <col min="3" max="3" width="28.5703125" style="261" customWidth="1"/>
    <col min="4" max="19" width="5" style="261" customWidth="1"/>
    <col min="20" max="20" width="5.5703125" style="261" customWidth="1"/>
    <col min="21" max="27" width="5" style="261" customWidth="1"/>
    <col min="28" max="28" width="15.7109375" style="261" customWidth="1"/>
    <col min="29" max="29" width="12.42578125" style="261" customWidth="1"/>
    <col min="30" max="30" width="60.140625" style="261" customWidth="1"/>
    <col min="31" max="16384" width="11.42578125" style="261"/>
  </cols>
  <sheetData>
    <row r="1" spans="1:37 16378:16378" ht="58.5" customHeight="1" thickBot="1" x14ac:dyDescent="0.25">
      <c r="A1" s="879"/>
      <c r="B1" s="880"/>
      <c r="C1" s="883" t="s">
        <v>922</v>
      </c>
      <c r="D1" s="884"/>
      <c r="E1" s="884"/>
      <c r="F1" s="884"/>
      <c r="G1" s="884"/>
      <c r="H1" s="884"/>
      <c r="I1" s="884"/>
      <c r="J1" s="884"/>
      <c r="K1" s="884"/>
      <c r="L1" s="884"/>
      <c r="M1" s="884"/>
      <c r="N1" s="884"/>
      <c r="O1" s="884"/>
      <c r="P1" s="884"/>
      <c r="Q1" s="884"/>
      <c r="R1" s="884"/>
      <c r="S1" s="884"/>
      <c r="T1" s="884"/>
      <c r="U1" s="884"/>
      <c r="V1" s="884"/>
      <c r="W1" s="884"/>
      <c r="X1" s="884"/>
      <c r="Y1" s="884"/>
      <c r="Z1" s="884"/>
      <c r="AA1" s="884"/>
      <c r="AB1" s="884"/>
      <c r="AC1" s="885"/>
      <c r="AD1" s="258" t="s">
        <v>1134</v>
      </c>
      <c r="AE1" s="259"/>
      <c r="AF1" s="260"/>
      <c r="AG1" s="260"/>
      <c r="AH1" s="260"/>
      <c r="AI1" s="260"/>
      <c r="AJ1" s="260"/>
      <c r="AK1" s="260"/>
    </row>
    <row r="2" spans="1:37 16378:16378" ht="57" customHeight="1" thickBot="1" x14ac:dyDescent="0.5">
      <c r="A2" s="881"/>
      <c r="B2" s="882"/>
      <c r="C2" s="886" t="s">
        <v>1060</v>
      </c>
      <c r="D2" s="887"/>
      <c r="E2" s="887"/>
      <c r="F2" s="887"/>
      <c r="G2" s="887"/>
      <c r="H2" s="887"/>
      <c r="I2" s="887"/>
      <c r="J2" s="887"/>
      <c r="K2" s="887"/>
      <c r="L2" s="887"/>
      <c r="M2" s="887"/>
      <c r="N2" s="887"/>
      <c r="O2" s="887"/>
      <c r="P2" s="887"/>
      <c r="Q2" s="887"/>
      <c r="R2" s="887"/>
      <c r="S2" s="887"/>
      <c r="T2" s="887"/>
      <c r="U2" s="887"/>
      <c r="V2" s="887"/>
      <c r="W2" s="887"/>
      <c r="X2" s="887"/>
      <c r="Y2" s="887"/>
      <c r="Z2" s="887"/>
      <c r="AA2" s="887"/>
      <c r="AB2" s="887"/>
      <c r="AC2" s="887"/>
      <c r="AD2" s="888"/>
      <c r="AE2" s="259"/>
      <c r="AF2" s="260"/>
      <c r="AG2" s="260"/>
      <c r="AH2" s="260"/>
      <c r="AI2" s="260"/>
      <c r="AJ2" s="260"/>
      <c r="AK2" s="260"/>
      <c r="XEX2" s="1234" t="s">
        <v>1408</v>
      </c>
    </row>
    <row r="3" spans="1:37 16378:16378" x14ac:dyDescent="0.2">
      <c r="A3" s="262"/>
      <c r="B3" s="262"/>
      <c r="C3" s="263"/>
      <c r="D3" s="264"/>
      <c r="E3" s="264"/>
      <c r="F3" s="264"/>
      <c r="G3" s="264"/>
      <c r="H3" s="264"/>
      <c r="I3" s="264"/>
      <c r="J3" s="264"/>
      <c r="K3" s="264"/>
      <c r="L3" s="264"/>
      <c r="M3" s="264"/>
      <c r="N3" s="264"/>
      <c r="O3" s="264"/>
      <c r="P3" s="264"/>
      <c r="Q3" s="264"/>
      <c r="R3" s="264"/>
      <c r="S3" s="264"/>
      <c r="T3" s="264"/>
      <c r="U3" s="264"/>
      <c r="V3" s="264"/>
      <c r="W3" s="264"/>
      <c r="X3" s="264"/>
      <c r="Y3" s="264"/>
      <c r="Z3" s="264"/>
      <c r="AA3" s="264"/>
      <c r="AB3" s="265"/>
      <c r="AC3" s="265"/>
      <c r="AD3" s="265"/>
      <c r="AE3" s="259"/>
      <c r="AF3" s="260"/>
      <c r="AG3" s="260"/>
      <c r="AH3" s="260"/>
      <c r="AI3" s="260"/>
      <c r="AJ3" s="260"/>
      <c r="AK3" s="260"/>
    </row>
    <row r="4" spans="1:37 16378:16378" ht="49.5" customHeight="1" x14ac:dyDescent="0.2">
      <c r="A4" s="266" t="s">
        <v>482</v>
      </c>
      <c r="B4" s="267" t="s">
        <v>1135</v>
      </c>
      <c r="C4" s="268" t="s">
        <v>118</v>
      </c>
      <c r="D4" s="889" t="s">
        <v>1136</v>
      </c>
      <c r="E4" s="890"/>
      <c r="F4" s="890"/>
      <c r="G4" s="890"/>
      <c r="H4" s="890"/>
      <c r="I4" s="890"/>
      <c r="J4" s="890"/>
      <c r="K4" s="890"/>
      <c r="L4" s="891"/>
      <c r="M4" s="892" t="s">
        <v>92</v>
      </c>
      <c r="N4" s="893"/>
      <c r="O4" s="894"/>
      <c r="P4" s="895" t="s">
        <v>1137</v>
      </c>
      <c r="Q4" s="896"/>
      <c r="R4" s="896"/>
      <c r="S4" s="896"/>
      <c r="T4" s="896"/>
      <c r="U4" s="896"/>
      <c r="V4" s="896"/>
      <c r="W4" s="897"/>
      <c r="X4" s="889" t="s">
        <v>1138</v>
      </c>
      <c r="Y4" s="890"/>
      <c r="Z4" s="890"/>
      <c r="AA4" s="891"/>
      <c r="AB4" s="898" t="s">
        <v>1139</v>
      </c>
      <c r="AC4" s="898"/>
      <c r="AD4" s="269" t="s">
        <v>1140</v>
      </c>
      <c r="AE4" s="259"/>
      <c r="AF4" s="260"/>
      <c r="AG4" s="260"/>
      <c r="AH4" s="260"/>
      <c r="AI4" s="260"/>
      <c r="AJ4" s="260"/>
      <c r="AK4" s="260"/>
    </row>
    <row r="5" spans="1:37 16378:16378" ht="13.5" thickBot="1" x14ac:dyDescent="0.25">
      <c r="A5" s="270"/>
      <c r="B5" s="270"/>
      <c r="C5" s="271"/>
      <c r="D5" s="272"/>
      <c r="E5" s="272"/>
      <c r="F5" s="272"/>
      <c r="G5" s="272"/>
      <c r="H5" s="272"/>
      <c r="I5" s="272"/>
      <c r="J5" s="272"/>
      <c r="K5" s="272"/>
      <c r="L5" s="272"/>
      <c r="M5" s="272"/>
      <c r="N5" s="272"/>
      <c r="O5" s="272"/>
      <c r="P5" s="272"/>
      <c r="Q5" s="272"/>
      <c r="R5" s="272"/>
      <c r="S5" s="272"/>
      <c r="T5" s="272"/>
      <c r="U5" s="272"/>
      <c r="V5" s="272"/>
      <c r="W5" s="272"/>
      <c r="X5" s="272"/>
      <c r="Y5" s="272"/>
      <c r="Z5" s="272"/>
      <c r="AA5" s="272"/>
      <c r="AB5" s="265"/>
      <c r="AC5" s="265"/>
      <c r="AD5" s="265"/>
      <c r="AE5" s="259"/>
      <c r="AF5" s="260"/>
      <c r="AG5" s="260"/>
      <c r="AH5" s="260"/>
      <c r="AI5" s="260"/>
      <c r="AJ5" s="260"/>
      <c r="AK5" s="260"/>
    </row>
    <row r="6" spans="1:37 16378:16378" ht="18.75" customHeight="1" x14ac:dyDescent="0.2">
      <c r="A6" s="273"/>
      <c r="B6" s="901" t="s">
        <v>358</v>
      </c>
      <c r="C6" s="274" t="s">
        <v>483</v>
      </c>
      <c r="D6" s="903" t="s">
        <v>484</v>
      </c>
      <c r="E6" s="904"/>
      <c r="F6" s="904"/>
      <c r="G6" s="904"/>
      <c r="H6" s="904"/>
      <c r="I6" s="904"/>
      <c r="J6" s="904"/>
      <c r="K6" s="904"/>
      <c r="L6" s="904"/>
      <c r="M6" s="904"/>
      <c r="N6" s="904"/>
      <c r="O6" s="904"/>
      <c r="P6" s="904"/>
      <c r="Q6" s="904"/>
      <c r="R6" s="904"/>
      <c r="S6" s="904"/>
      <c r="T6" s="904"/>
      <c r="U6" s="904"/>
      <c r="V6" s="904"/>
      <c r="W6" s="904"/>
      <c r="X6" s="904"/>
      <c r="Y6" s="904"/>
      <c r="Z6" s="904"/>
      <c r="AA6" s="905"/>
      <c r="AB6" s="912" t="s">
        <v>479</v>
      </c>
      <c r="AC6" s="913"/>
      <c r="AD6" s="873" t="s">
        <v>926</v>
      </c>
      <c r="AE6" s="259"/>
      <c r="AF6" s="260"/>
      <c r="AG6" s="260"/>
      <c r="AH6" s="260"/>
      <c r="AI6" s="260"/>
      <c r="AJ6" s="260"/>
      <c r="AK6" s="260"/>
    </row>
    <row r="7" spans="1:37 16378:16378" ht="18.75" customHeight="1" x14ac:dyDescent="0.2">
      <c r="A7" s="273"/>
      <c r="B7" s="902"/>
      <c r="C7" s="275" t="s">
        <v>361</v>
      </c>
      <c r="D7" s="906"/>
      <c r="E7" s="907"/>
      <c r="F7" s="907"/>
      <c r="G7" s="907"/>
      <c r="H7" s="907"/>
      <c r="I7" s="907"/>
      <c r="J7" s="907"/>
      <c r="K7" s="907"/>
      <c r="L7" s="907"/>
      <c r="M7" s="907"/>
      <c r="N7" s="907"/>
      <c r="O7" s="907"/>
      <c r="P7" s="907"/>
      <c r="Q7" s="907"/>
      <c r="R7" s="907"/>
      <c r="S7" s="907"/>
      <c r="T7" s="907"/>
      <c r="U7" s="907"/>
      <c r="V7" s="907"/>
      <c r="W7" s="907"/>
      <c r="X7" s="907"/>
      <c r="Y7" s="907"/>
      <c r="Z7" s="907"/>
      <c r="AA7" s="908"/>
      <c r="AB7" s="914"/>
      <c r="AC7" s="915"/>
      <c r="AD7" s="874"/>
      <c r="AE7" s="259"/>
      <c r="AF7" s="260"/>
      <c r="AG7" s="260"/>
      <c r="AH7" s="260"/>
      <c r="AI7" s="260"/>
      <c r="AJ7" s="260"/>
      <c r="AK7" s="260"/>
    </row>
    <row r="8" spans="1:37 16378:16378" ht="18.75" customHeight="1" x14ac:dyDescent="0.2">
      <c r="A8" s="273"/>
      <c r="B8" s="902"/>
      <c r="C8" s="276" t="s">
        <v>363</v>
      </c>
      <c r="D8" s="906"/>
      <c r="E8" s="907"/>
      <c r="F8" s="907"/>
      <c r="G8" s="907"/>
      <c r="H8" s="907"/>
      <c r="I8" s="907"/>
      <c r="J8" s="907"/>
      <c r="K8" s="907"/>
      <c r="L8" s="907"/>
      <c r="M8" s="907"/>
      <c r="N8" s="907"/>
      <c r="O8" s="907"/>
      <c r="P8" s="907"/>
      <c r="Q8" s="907"/>
      <c r="R8" s="907"/>
      <c r="S8" s="907"/>
      <c r="T8" s="907"/>
      <c r="U8" s="907"/>
      <c r="V8" s="907"/>
      <c r="W8" s="907"/>
      <c r="X8" s="907"/>
      <c r="Y8" s="907"/>
      <c r="Z8" s="907"/>
      <c r="AA8" s="908"/>
      <c r="AB8" s="914"/>
      <c r="AC8" s="915"/>
      <c r="AD8" s="874"/>
      <c r="AE8" s="259"/>
      <c r="AF8" s="260"/>
      <c r="AG8" s="260"/>
      <c r="AH8" s="260"/>
      <c r="AI8" s="260"/>
      <c r="AJ8" s="260"/>
      <c r="AK8" s="260"/>
    </row>
    <row r="9" spans="1:37 16378:16378" ht="18.75" customHeight="1" thickBot="1" x14ac:dyDescent="0.25">
      <c r="A9" s="262"/>
      <c r="B9" s="902"/>
      <c r="C9" s="277" t="s">
        <v>364</v>
      </c>
      <c r="D9" s="909"/>
      <c r="E9" s="910"/>
      <c r="F9" s="910"/>
      <c r="G9" s="910"/>
      <c r="H9" s="910"/>
      <c r="I9" s="910"/>
      <c r="J9" s="910"/>
      <c r="K9" s="910"/>
      <c r="L9" s="910"/>
      <c r="M9" s="910"/>
      <c r="N9" s="910"/>
      <c r="O9" s="910"/>
      <c r="P9" s="910"/>
      <c r="Q9" s="910"/>
      <c r="R9" s="910"/>
      <c r="S9" s="910"/>
      <c r="T9" s="910"/>
      <c r="U9" s="910"/>
      <c r="V9" s="910"/>
      <c r="W9" s="910"/>
      <c r="X9" s="910"/>
      <c r="Y9" s="910"/>
      <c r="Z9" s="910"/>
      <c r="AA9" s="911"/>
      <c r="AB9" s="914"/>
      <c r="AC9" s="915"/>
      <c r="AD9" s="874"/>
      <c r="AE9" s="259"/>
      <c r="AF9" s="260"/>
      <c r="AG9" s="260"/>
      <c r="AH9" s="260"/>
      <c r="AI9" s="260"/>
      <c r="AJ9" s="260"/>
      <c r="AK9" s="260"/>
    </row>
    <row r="10" spans="1:37 16378:16378" ht="37.5" customHeight="1" thickBot="1" x14ac:dyDescent="0.25">
      <c r="A10" s="278" t="s">
        <v>485</v>
      </c>
      <c r="B10" s="278" t="s">
        <v>263</v>
      </c>
      <c r="C10" s="278" t="s">
        <v>486</v>
      </c>
      <c r="D10" s="876" t="s">
        <v>370</v>
      </c>
      <c r="E10" s="877"/>
      <c r="F10" s="876" t="s">
        <v>371</v>
      </c>
      <c r="G10" s="877"/>
      <c r="H10" s="876" t="s">
        <v>372</v>
      </c>
      <c r="I10" s="877"/>
      <c r="J10" s="878" t="s">
        <v>373</v>
      </c>
      <c r="K10" s="878"/>
      <c r="L10" s="876" t="s">
        <v>374</v>
      </c>
      <c r="M10" s="877"/>
      <c r="N10" s="876" t="s">
        <v>375</v>
      </c>
      <c r="O10" s="877"/>
      <c r="P10" s="876" t="s">
        <v>376</v>
      </c>
      <c r="Q10" s="877"/>
      <c r="R10" s="878" t="s">
        <v>377</v>
      </c>
      <c r="S10" s="878"/>
      <c r="T10" s="876" t="s">
        <v>378</v>
      </c>
      <c r="U10" s="877"/>
      <c r="V10" s="876" t="s">
        <v>379</v>
      </c>
      <c r="W10" s="877"/>
      <c r="X10" s="878" t="s">
        <v>380</v>
      </c>
      <c r="Y10" s="878"/>
      <c r="Z10" s="899" t="s">
        <v>381</v>
      </c>
      <c r="AA10" s="900"/>
      <c r="AB10" s="916"/>
      <c r="AC10" s="917"/>
      <c r="AD10" s="875"/>
      <c r="AE10" s="259"/>
      <c r="AF10" s="260"/>
      <c r="AG10" s="260"/>
      <c r="AH10" s="260"/>
      <c r="AI10" s="260"/>
      <c r="AJ10" s="260"/>
      <c r="AK10" s="260"/>
    </row>
    <row r="11" spans="1:37 16378:16378" ht="66.75" customHeight="1" x14ac:dyDescent="0.2">
      <c r="A11" s="279" t="s">
        <v>487</v>
      </c>
      <c r="B11" s="280" t="s">
        <v>488</v>
      </c>
      <c r="C11" s="281" t="s">
        <v>489</v>
      </c>
      <c r="D11" s="871"/>
      <c r="E11" s="871"/>
      <c r="F11" s="871"/>
      <c r="G11" s="871"/>
      <c r="H11" s="871"/>
      <c r="I11" s="871"/>
      <c r="J11" s="871"/>
      <c r="K11" s="871"/>
      <c r="L11" s="872" t="s">
        <v>385</v>
      </c>
      <c r="M11" s="871"/>
      <c r="N11" s="871"/>
      <c r="O11" s="871"/>
      <c r="P11" s="871"/>
      <c r="Q11" s="871"/>
      <c r="R11" s="872"/>
      <c r="S11" s="871"/>
      <c r="T11" s="871"/>
      <c r="U11" s="871"/>
      <c r="V11" s="871"/>
      <c r="W11" s="871"/>
      <c r="X11" s="872" t="s">
        <v>385</v>
      </c>
      <c r="Y11" s="871"/>
      <c r="Z11" s="871"/>
      <c r="AA11" s="871"/>
      <c r="AB11" s="282">
        <f>IFERROR((COUNTIF((D11:AA11),"I")/(COUNTIF((D11:AA11),"P")+COUNTIF((D11:AA11),"I")+COUNTIF((D11:AA11),"NC"))),"")</f>
        <v>0</v>
      </c>
      <c r="AC11" s="283">
        <f>AB11</f>
        <v>0</v>
      </c>
      <c r="AD11" s="284"/>
      <c r="AE11" s="259"/>
      <c r="AF11" s="260"/>
      <c r="AG11" s="260"/>
      <c r="AH11" s="260"/>
      <c r="AI11" s="260"/>
      <c r="AJ11" s="260"/>
      <c r="AK11" s="260"/>
    </row>
    <row r="12" spans="1:37 16378:16378" ht="37.5" customHeight="1" x14ac:dyDescent="0.2">
      <c r="A12" s="279" t="s">
        <v>490</v>
      </c>
      <c r="B12" s="280" t="s">
        <v>491</v>
      </c>
      <c r="C12" s="285" t="s">
        <v>390</v>
      </c>
      <c r="D12" s="645"/>
      <c r="E12" s="645"/>
      <c r="F12" s="645"/>
      <c r="G12" s="645"/>
      <c r="H12" s="645"/>
      <c r="I12" s="645"/>
      <c r="J12" s="645"/>
      <c r="K12" s="645"/>
      <c r="L12" s="645"/>
      <c r="M12" s="645"/>
      <c r="N12" s="645"/>
      <c r="O12" s="645"/>
      <c r="P12" s="645"/>
      <c r="Q12" s="645"/>
      <c r="R12" s="652" t="s">
        <v>385</v>
      </c>
      <c r="S12" s="645"/>
      <c r="T12" s="645"/>
      <c r="U12" s="645"/>
      <c r="V12" s="645"/>
      <c r="W12" s="645"/>
      <c r="X12" s="645"/>
      <c r="Y12" s="645"/>
      <c r="Z12" s="645"/>
      <c r="AA12" s="645"/>
      <c r="AB12" s="286">
        <f>IFERROR((COUNTIF((D12:AA12),"I")/(COUNTIF((D12:AA12),"P")+COUNTIF((D12:AA12),"I")+COUNTIF((D12:AA12),"NC"))),"")</f>
        <v>0</v>
      </c>
      <c r="AC12" s="206">
        <f>AB12</f>
        <v>0</v>
      </c>
      <c r="AD12" s="287"/>
      <c r="AE12" s="259"/>
      <c r="AF12" s="260"/>
      <c r="AG12" s="260"/>
      <c r="AH12" s="260"/>
      <c r="AI12" s="260"/>
      <c r="AJ12" s="260"/>
      <c r="AK12" s="260"/>
    </row>
    <row r="13" spans="1:37 16378:16378" ht="56.25" customHeight="1" x14ac:dyDescent="0.2">
      <c r="A13" s="288" t="s">
        <v>492</v>
      </c>
      <c r="B13" s="289" t="s">
        <v>493</v>
      </c>
      <c r="C13" s="285" t="s">
        <v>390</v>
      </c>
      <c r="D13" s="645"/>
      <c r="E13" s="645"/>
      <c r="F13" s="645"/>
      <c r="G13" s="645"/>
      <c r="H13" s="645"/>
      <c r="I13" s="645"/>
      <c r="J13" s="652" t="s">
        <v>385</v>
      </c>
      <c r="K13" s="645"/>
      <c r="L13" s="645"/>
      <c r="M13" s="645"/>
      <c r="N13" s="652"/>
      <c r="O13" s="645"/>
      <c r="P13" s="645"/>
      <c r="Q13" s="645"/>
      <c r="R13" s="645"/>
      <c r="S13" s="645"/>
      <c r="T13" s="652"/>
      <c r="U13" s="645"/>
      <c r="V13" s="652" t="s">
        <v>385</v>
      </c>
      <c r="W13" s="645"/>
      <c r="X13" s="645"/>
      <c r="Y13" s="645"/>
      <c r="Z13" s="645"/>
      <c r="AA13" s="645"/>
      <c r="AB13" s="286">
        <f t="shared" ref="AB13:AB30" si="0">IFERROR((COUNTIF((D13:AA13),"I")/(COUNTIF((D13:AA13),"P")+COUNTIF((D13:AA13),"I")+COUNTIF((D13:AA13),"NC"))),"")</f>
        <v>0</v>
      </c>
      <c r="AC13" s="206">
        <f t="shared" ref="AC13:AC30" si="1">AB13</f>
        <v>0</v>
      </c>
      <c r="AD13" s="287"/>
      <c r="AE13" s="259"/>
      <c r="AF13" s="260"/>
      <c r="AG13" s="260"/>
      <c r="AH13" s="260"/>
      <c r="AI13" s="260"/>
      <c r="AJ13" s="260"/>
      <c r="AK13" s="260"/>
    </row>
    <row r="14" spans="1:37 16378:16378" ht="37.5" customHeight="1" x14ac:dyDescent="0.2">
      <c r="A14" s="279" t="s">
        <v>494</v>
      </c>
      <c r="B14" s="280" t="s">
        <v>495</v>
      </c>
      <c r="C14" s="285" t="s">
        <v>390</v>
      </c>
      <c r="D14" s="645"/>
      <c r="E14" s="645"/>
      <c r="F14" s="645"/>
      <c r="G14" s="645"/>
      <c r="H14" s="652" t="s">
        <v>385</v>
      </c>
      <c r="I14" s="645"/>
      <c r="J14" s="645"/>
      <c r="K14" s="645"/>
      <c r="L14" s="645"/>
      <c r="M14" s="645"/>
      <c r="N14" s="645"/>
      <c r="O14" s="645"/>
      <c r="P14" s="645"/>
      <c r="Q14" s="645"/>
      <c r="R14" s="645"/>
      <c r="S14" s="645"/>
      <c r="T14" s="652" t="s">
        <v>385</v>
      </c>
      <c r="U14" s="645"/>
      <c r="V14" s="645"/>
      <c r="W14" s="645"/>
      <c r="X14" s="645"/>
      <c r="Y14" s="645"/>
      <c r="Z14" s="645"/>
      <c r="AA14" s="645"/>
      <c r="AB14" s="286">
        <f t="shared" si="0"/>
        <v>0</v>
      </c>
      <c r="AC14" s="206">
        <f t="shared" si="1"/>
        <v>0</v>
      </c>
      <c r="AD14" s="287"/>
      <c r="AE14" s="259"/>
      <c r="AF14" s="260"/>
      <c r="AG14" s="260"/>
      <c r="AH14" s="260"/>
      <c r="AI14" s="260"/>
      <c r="AJ14" s="260"/>
      <c r="AK14" s="260"/>
    </row>
    <row r="15" spans="1:37 16378:16378" ht="53.25" customHeight="1" x14ac:dyDescent="0.2">
      <c r="A15" s="290" t="s">
        <v>496</v>
      </c>
      <c r="B15" s="280" t="s">
        <v>497</v>
      </c>
      <c r="C15" s="285" t="s">
        <v>390</v>
      </c>
      <c r="D15" s="652" t="s">
        <v>385</v>
      </c>
      <c r="E15" s="645"/>
      <c r="F15" s="645"/>
      <c r="G15" s="645"/>
      <c r="H15" s="645"/>
      <c r="I15" s="645"/>
      <c r="J15" s="645"/>
      <c r="K15" s="645"/>
      <c r="L15" s="645"/>
      <c r="M15" s="645"/>
      <c r="N15" s="652" t="s">
        <v>385</v>
      </c>
      <c r="O15" s="645"/>
      <c r="P15" s="645"/>
      <c r="Q15" s="645"/>
      <c r="R15" s="645"/>
      <c r="S15" s="645"/>
      <c r="T15" s="645"/>
      <c r="U15" s="645"/>
      <c r="V15" s="645"/>
      <c r="W15" s="645"/>
      <c r="X15" s="652" t="s">
        <v>385</v>
      </c>
      <c r="Y15" s="645"/>
      <c r="Z15" s="645"/>
      <c r="AA15" s="645"/>
      <c r="AB15" s="286">
        <f t="shared" si="0"/>
        <v>0</v>
      </c>
      <c r="AC15" s="206">
        <f t="shared" si="1"/>
        <v>0</v>
      </c>
      <c r="AD15" s="287"/>
      <c r="AE15" s="259"/>
      <c r="AF15" s="260"/>
      <c r="AG15" s="260"/>
      <c r="AH15" s="260"/>
      <c r="AI15" s="260"/>
      <c r="AJ15" s="260"/>
      <c r="AK15" s="260"/>
    </row>
    <row r="16" spans="1:37 16378:16378" ht="46.5" customHeight="1" x14ac:dyDescent="0.2">
      <c r="A16" s="290" t="s">
        <v>498</v>
      </c>
      <c r="B16" s="289" t="s">
        <v>499</v>
      </c>
      <c r="C16" s="285" t="s">
        <v>500</v>
      </c>
      <c r="D16" s="645"/>
      <c r="E16" s="645"/>
      <c r="F16" s="645"/>
      <c r="G16" s="645"/>
      <c r="H16" s="645"/>
      <c r="I16" s="645"/>
      <c r="J16" s="645"/>
      <c r="K16" s="645"/>
      <c r="L16" s="645"/>
      <c r="M16" s="645"/>
      <c r="N16" s="645"/>
      <c r="O16" s="645"/>
      <c r="P16" s="652"/>
      <c r="Q16" s="645"/>
      <c r="R16" s="652" t="s">
        <v>385</v>
      </c>
      <c r="S16" s="645"/>
      <c r="T16" s="645"/>
      <c r="U16" s="645"/>
      <c r="V16" s="645"/>
      <c r="W16" s="645"/>
      <c r="X16" s="645"/>
      <c r="Y16" s="645"/>
      <c r="Z16" s="645"/>
      <c r="AA16" s="645"/>
      <c r="AB16" s="286">
        <f t="shared" si="0"/>
        <v>0</v>
      </c>
      <c r="AC16" s="206">
        <f t="shared" si="1"/>
        <v>0</v>
      </c>
      <c r="AD16" s="291"/>
      <c r="AE16" s="259"/>
      <c r="AF16" s="260"/>
      <c r="AG16" s="260"/>
      <c r="AH16" s="260"/>
      <c r="AI16" s="260"/>
      <c r="AJ16" s="260"/>
      <c r="AK16" s="260"/>
    </row>
    <row r="17" spans="1:41" ht="37.5" customHeight="1" x14ac:dyDescent="0.2">
      <c r="A17" s="290" t="s">
        <v>948</v>
      </c>
      <c r="B17" s="289" t="s">
        <v>501</v>
      </c>
      <c r="C17" s="285" t="s">
        <v>390</v>
      </c>
      <c r="D17" s="652" t="s">
        <v>385</v>
      </c>
      <c r="E17" s="645"/>
      <c r="F17" s="645"/>
      <c r="G17" s="645"/>
      <c r="H17" s="652"/>
      <c r="I17" s="645"/>
      <c r="J17" s="645"/>
      <c r="K17" s="645"/>
      <c r="L17" s="652"/>
      <c r="M17" s="645"/>
      <c r="N17" s="652" t="s">
        <v>385</v>
      </c>
      <c r="O17" s="645"/>
      <c r="P17" s="645"/>
      <c r="Q17" s="645"/>
      <c r="R17" s="652"/>
      <c r="S17" s="645"/>
      <c r="T17" s="645"/>
      <c r="U17" s="645"/>
      <c r="V17" s="645"/>
      <c r="W17" s="645"/>
      <c r="X17" s="652"/>
      <c r="Y17" s="645"/>
      <c r="Z17" s="652" t="s">
        <v>385</v>
      </c>
      <c r="AA17" s="645"/>
      <c r="AB17" s="286">
        <f t="shared" si="0"/>
        <v>0</v>
      </c>
      <c r="AC17" s="206">
        <f t="shared" si="1"/>
        <v>0</v>
      </c>
      <c r="AD17" s="287"/>
      <c r="AE17" s="259"/>
      <c r="AF17" s="260"/>
      <c r="AG17" s="260"/>
      <c r="AH17" s="260"/>
      <c r="AI17" s="260"/>
      <c r="AJ17" s="260"/>
      <c r="AK17" s="260"/>
    </row>
    <row r="18" spans="1:41" ht="37.5" customHeight="1" x14ac:dyDescent="0.2">
      <c r="A18" s="288" t="s">
        <v>502</v>
      </c>
      <c r="B18" s="280" t="s">
        <v>503</v>
      </c>
      <c r="C18" s="285" t="s">
        <v>265</v>
      </c>
      <c r="D18" s="652" t="s">
        <v>385</v>
      </c>
      <c r="E18" s="645"/>
      <c r="F18" s="652"/>
      <c r="G18" s="645"/>
      <c r="H18" s="652"/>
      <c r="I18" s="645"/>
      <c r="J18" s="652"/>
      <c r="K18" s="645"/>
      <c r="L18" s="652" t="s">
        <v>385</v>
      </c>
      <c r="M18" s="645"/>
      <c r="N18" s="652"/>
      <c r="O18" s="645"/>
      <c r="P18" s="645"/>
      <c r="Q18" s="645"/>
      <c r="R18" s="652"/>
      <c r="S18" s="645"/>
      <c r="T18" s="652" t="s">
        <v>385</v>
      </c>
      <c r="U18" s="645"/>
      <c r="V18" s="652"/>
      <c r="W18" s="645"/>
      <c r="X18" s="652"/>
      <c r="Y18" s="645"/>
      <c r="Z18" s="652"/>
      <c r="AA18" s="645"/>
      <c r="AB18" s="286">
        <f t="shared" si="0"/>
        <v>0</v>
      </c>
      <c r="AC18" s="206">
        <f t="shared" si="1"/>
        <v>0</v>
      </c>
      <c r="AD18" s="291"/>
      <c r="AE18" s="259"/>
      <c r="AF18" s="260"/>
      <c r="AG18" s="260"/>
      <c r="AH18" s="260"/>
      <c r="AI18" s="260"/>
      <c r="AJ18" s="260"/>
      <c r="AK18" s="260"/>
    </row>
    <row r="19" spans="1:41" ht="60" customHeight="1" x14ac:dyDescent="0.2">
      <c r="A19" s="292" t="s">
        <v>504</v>
      </c>
      <c r="B19" s="293" t="s">
        <v>505</v>
      </c>
      <c r="C19" s="285" t="s">
        <v>265</v>
      </c>
      <c r="D19" s="645"/>
      <c r="E19" s="645"/>
      <c r="F19" s="645"/>
      <c r="G19" s="645"/>
      <c r="H19" s="645"/>
      <c r="I19" s="645"/>
      <c r="J19" s="645"/>
      <c r="K19" s="645"/>
      <c r="L19" s="645"/>
      <c r="M19" s="645"/>
      <c r="N19" s="645"/>
      <c r="O19" s="645"/>
      <c r="P19" s="652" t="s">
        <v>385</v>
      </c>
      <c r="Q19" s="645"/>
      <c r="R19" s="645"/>
      <c r="S19" s="645"/>
      <c r="T19" s="645"/>
      <c r="U19" s="645"/>
      <c r="V19" s="645"/>
      <c r="W19" s="645"/>
      <c r="X19" s="645"/>
      <c r="Y19" s="645"/>
      <c r="Z19" s="645"/>
      <c r="AA19" s="645"/>
      <c r="AB19" s="286">
        <f t="shared" si="0"/>
        <v>0</v>
      </c>
      <c r="AC19" s="206">
        <f t="shared" si="1"/>
        <v>0</v>
      </c>
      <c r="AD19" s="287"/>
      <c r="AE19" s="259"/>
      <c r="AF19" s="260"/>
      <c r="AG19" s="260"/>
      <c r="AH19" s="260"/>
      <c r="AI19" s="260"/>
      <c r="AJ19" s="260"/>
      <c r="AK19" s="260"/>
    </row>
    <row r="20" spans="1:41" ht="69.75" customHeight="1" x14ac:dyDescent="0.2">
      <c r="A20" s="279" t="s">
        <v>506</v>
      </c>
      <c r="B20" s="280" t="s">
        <v>507</v>
      </c>
      <c r="C20" s="285" t="s">
        <v>265</v>
      </c>
      <c r="D20" s="645"/>
      <c r="E20" s="645"/>
      <c r="F20" s="652" t="s">
        <v>385</v>
      </c>
      <c r="G20" s="645"/>
      <c r="H20" s="645"/>
      <c r="I20" s="645"/>
      <c r="J20" s="645"/>
      <c r="K20" s="645"/>
      <c r="L20" s="652" t="s">
        <v>385</v>
      </c>
      <c r="M20" s="645"/>
      <c r="N20" s="645"/>
      <c r="O20" s="645"/>
      <c r="P20" s="645"/>
      <c r="Q20" s="645"/>
      <c r="R20" s="652" t="s">
        <v>385</v>
      </c>
      <c r="S20" s="645"/>
      <c r="T20" s="645"/>
      <c r="U20" s="645"/>
      <c r="V20" s="645"/>
      <c r="W20" s="645"/>
      <c r="X20" s="652" t="s">
        <v>385</v>
      </c>
      <c r="Y20" s="645"/>
      <c r="Z20" s="645"/>
      <c r="AA20" s="645"/>
      <c r="AB20" s="286">
        <f t="shared" si="0"/>
        <v>0</v>
      </c>
      <c r="AC20" s="206">
        <f t="shared" si="1"/>
        <v>0</v>
      </c>
      <c r="AD20" s="287"/>
      <c r="AE20" s="259"/>
      <c r="AF20" s="260"/>
      <c r="AG20" s="260"/>
      <c r="AH20" s="260"/>
      <c r="AI20" s="260"/>
      <c r="AJ20" s="260"/>
      <c r="AK20" s="260"/>
    </row>
    <row r="21" spans="1:41" ht="37.5" customHeight="1" x14ac:dyDescent="0.2">
      <c r="A21" s="288" t="s">
        <v>508</v>
      </c>
      <c r="B21" s="280" t="s">
        <v>509</v>
      </c>
      <c r="C21" s="285" t="s">
        <v>397</v>
      </c>
      <c r="D21" s="652" t="s">
        <v>385</v>
      </c>
      <c r="E21" s="645"/>
      <c r="F21" s="645"/>
      <c r="G21" s="645"/>
      <c r="H21" s="645"/>
      <c r="I21" s="645"/>
      <c r="J21" s="645"/>
      <c r="K21" s="645"/>
      <c r="L21" s="645"/>
      <c r="M21" s="645"/>
      <c r="N21" s="652"/>
      <c r="O21" s="645"/>
      <c r="P21" s="645"/>
      <c r="Q21" s="645"/>
      <c r="R21" s="645"/>
      <c r="S21" s="645"/>
      <c r="T21" s="645"/>
      <c r="U21" s="645"/>
      <c r="V21" s="645"/>
      <c r="W21" s="645"/>
      <c r="X21" s="645"/>
      <c r="Y21" s="645"/>
      <c r="Z21" s="645"/>
      <c r="AA21" s="645"/>
      <c r="AB21" s="286">
        <f t="shared" si="0"/>
        <v>0</v>
      </c>
      <c r="AC21" s="206">
        <f t="shared" si="1"/>
        <v>0</v>
      </c>
      <c r="AD21" s="287"/>
      <c r="AE21" s="259"/>
      <c r="AF21" s="260"/>
      <c r="AG21" s="260"/>
      <c r="AH21" s="260"/>
      <c r="AI21" s="260"/>
      <c r="AJ21" s="260"/>
      <c r="AK21" s="260"/>
    </row>
    <row r="22" spans="1:41" ht="37.5" customHeight="1" x14ac:dyDescent="0.2">
      <c r="A22" s="288" t="s">
        <v>510</v>
      </c>
      <c r="B22" s="280" t="s">
        <v>511</v>
      </c>
      <c r="C22" s="285" t="s">
        <v>512</v>
      </c>
      <c r="D22" s="645"/>
      <c r="E22" s="645"/>
      <c r="F22" s="645"/>
      <c r="G22" s="645"/>
      <c r="H22" s="645"/>
      <c r="I22" s="645"/>
      <c r="J22" s="645"/>
      <c r="K22" s="645"/>
      <c r="L22" s="645"/>
      <c r="M22" s="645"/>
      <c r="N22" s="645"/>
      <c r="O22" s="645"/>
      <c r="P22" s="645"/>
      <c r="Q22" s="645"/>
      <c r="R22" s="645"/>
      <c r="S22" s="645"/>
      <c r="T22" s="645"/>
      <c r="U22" s="645"/>
      <c r="V22" s="645"/>
      <c r="W22" s="645"/>
      <c r="X22" s="652" t="s">
        <v>385</v>
      </c>
      <c r="Y22" s="645"/>
      <c r="Z22" s="645"/>
      <c r="AA22" s="645"/>
      <c r="AB22" s="286">
        <f t="shared" si="0"/>
        <v>0</v>
      </c>
      <c r="AC22" s="206">
        <f t="shared" si="1"/>
        <v>0</v>
      </c>
      <c r="AD22" s="287"/>
      <c r="AE22" s="259"/>
      <c r="AF22" s="260"/>
      <c r="AG22" s="260"/>
      <c r="AH22" s="260"/>
      <c r="AI22" s="260"/>
      <c r="AJ22" s="260"/>
      <c r="AK22" s="260"/>
    </row>
    <row r="23" spans="1:41" ht="37.5" customHeight="1" x14ac:dyDescent="0.2">
      <c r="A23" s="288" t="s">
        <v>949</v>
      </c>
      <c r="B23" s="280" t="s">
        <v>950</v>
      </c>
      <c r="C23" s="285" t="s">
        <v>951</v>
      </c>
      <c r="D23" s="645"/>
      <c r="E23" s="645"/>
      <c r="F23" s="645"/>
      <c r="G23" s="645"/>
      <c r="H23" s="645"/>
      <c r="I23" s="645"/>
      <c r="J23" s="652" t="s">
        <v>385</v>
      </c>
      <c r="K23" s="645"/>
      <c r="L23" s="645"/>
      <c r="M23" s="645"/>
      <c r="N23" s="645"/>
      <c r="O23" s="645"/>
      <c r="P23" s="645"/>
      <c r="Q23" s="645"/>
      <c r="R23" s="652" t="s">
        <v>385</v>
      </c>
      <c r="S23" s="645"/>
      <c r="T23" s="645"/>
      <c r="U23" s="645"/>
      <c r="V23" s="645"/>
      <c r="W23" s="645"/>
      <c r="X23" s="645"/>
      <c r="Y23" s="645"/>
      <c r="Z23" s="652" t="s">
        <v>385</v>
      </c>
      <c r="AA23" s="645"/>
      <c r="AB23" s="286">
        <f t="shared" si="0"/>
        <v>0</v>
      </c>
      <c r="AC23" s="206">
        <f t="shared" si="1"/>
        <v>0</v>
      </c>
      <c r="AD23" s="287"/>
      <c r="AE23" s="259"/>
      <c r="AF23" s="260"/>
      <c r="AG23" s="260"/>
      <c r="AH23" s="260"/>
      <c r="AI23" s="260"/>
      <c r="AJ23" s="260"/>
      <c r="AK23" s="260"/>
    </row>
    <row r="24" spans="1:41" ht="55.5" customHeight="1" x14ac:dyDescent="0.2">
      <c r="A24" s="290" t="s">
        <v>513</v>
      </c>
      <c r="B24" s="280" t="s">
        <v>514</v>
      </c>
      <c r="C24" s="285" t="s">
        <v>390</v>
      </c>
      <c r="D24" s="645"/>
      <c r="E24" s="645"/>
      <c r="F24" s="645"/>
      <c r="G24" s="645"/>
      <c r="H24" s="645"/>
      <c r="I24" s="645"/>
      <c r="J24" s="652" t="s">
        <v>385</v>
      </c>
      <c r="K24" s="645"/>
      <c r="L24" s="645"/>
      <c r="M24" s="645"/>
      <c r="N24" s="652"/>
      <c r="O24" s="645"/>
      <c r="P24" s="645"/>
      <c r="Q24" s="645"/>
      <c r="R24" s="645"/>
      <c r="S24" s="645"/>
      <c r="T24" s="645"/>
      <c r="U24" s="645"/>
      <c r="V24" s="652" t="s">
        <v>385</v>
      </c>
      <c r="W24" s="645"/>
      <c r="X24" s="645"/>
      <c r="Y24" s="645"/>
      <c r="Z24" s="645"/>
      <c r="AA24" s="645"/>
      <c r="AB24" s="286">
        <f t="shared" si="0"/>
        <v>0</v>
      </c>
      <c r="AC24" s="206">
        <f t="shared" si="1"/>
        <v>0</v>
      </c>
      <c r="AD24" s="287"/>
      <c r="AE24" s="259"/>
      <c r="AF24" s="260"/>
      <c r="AG24" s="260"/>
      <c r="AH24" s="260"/>
      <c r="AI24" s="260"/>
      <c r="AJ24" s="260"/>
      <c r="AK24" s="260"/>
    </row>
    <row r="25" spans="1:41" ht="55.5" customHeight="1" x14ac:dyDescent="0.2">
      <c r="A25" s="290" t="s">
        <v>515</v>
      </c>
      <c r="B25" s="280" t="s">
        <v>516</v>
      </c>
      <c r="C25" s="285" t="s">
        <v>517</v>
      </c>
      <c r="D25" s="645"/>
      <c r="E25" s="645"/>
      <c r="F25" s="645"/>
      <c r="G25" s="645"/>
      <c r="H25" s="652"/>
      <c r="I25" s="645"/>
      <c r="J25" s="652"/>
      <c r="K25" s="645"/>
      <c r="L25" s="652" t="s">
        <v>385</v>
      </c>
      <c r="M25" s="645"/>
      <c r="N25" s="652" t="s">
        <v>385</v>
      </c>
      <c r="O25" s="645"/>
      <c r="P25" s="645"/>
      <c r="Q25" s="645"/>
      <c r="R25" s="645"/>
      <c r="S25" s="645"/>
      <c r="T25" s="645"/>
      <c r="U25" s="645"/>
      <c r="V25" s="645"/>
      <c r="W25" s="645"/>
      <c r="X25" s="645"/>
      <c r="Y25" s="645"/>
      <c r="Z25" s="645"/>
      <c r="AA25" s="645"/>
      <c r="AB25" s="286">
        <f>IFERROR((COUNTIF((D25:AA25),"I")/(COUNTIF((D25:AA25),"P")+COUNTIF((D25:AA25),"I")+COUNTIF((D25:AA25),"NC"))),"")</f>
        <v>0</v>
      </c>
      <c r="AC25" s="206">
        <f t="shared" si="1"/>
        <v>0</v>
      </c>
      <c r="AD25" s="287"/>
      <c r="AE25" s="259"/>
      <c r="AF25" s="260"/>
      <c r="AG25" s="260"/>
      <c r="AH25" s="260"/>
      <c r="AI25" s="260"/>
      <c r="AJ25" s="260"/>
      <c r="AK25" s="260"/>
    </row>
    <row r="26" spans="1:41" ht="48" customHeight="1" x14ac:dyDescent="0.2">
      <c r="A26" s="279" t="s">
        <v>518</v>
      </c>
      <c r="B26" s="280" t="s">
        <v>519</v>
      </c>
      <c r="C26" s="285" t="s">
        <v>517</v>
      </c>
      <c r="D26" s="652"/>
      <c r="E26" s="645"/>
      <c r="F26" s="645"/>
      <c r="G26" s="645"/>
      <c r="H26" s="645"/>
      <c r="I26" s="645"/>
      <c r="J26" s="645"/>
      <c r="K26" s="645"/>
      <c r="L26" s="652"/>
      <c r="M26" s="645"/>
      <c r="N26" s="645"/>
      <c r="O26" s="645"/>
      <c r="P26" s="652" t="s">
        <v>385</v>
      </c>
      <c r="Q26" s="645"/>
      <c r="R26" s="645"/>
      <c r="S26" s="645"/>
      <c r="T26" s="645"/>
      <c r="U26" s="645"/>
      <c r="V26" s="645"/>
      <c r="W26" s="645"/>
      <c r="X26" s="645"/>
      <c r="Y26" s="645"/>
      <c r="Z26" s="645"/>
      <c r="AA26" s="645"/>
      <c r="AB26" s="286">
        <f t="shared" si="0"/>
        <v>0</v>
      </c>
      <c r="AC26" s="206">
        <f t="shared" si="1"/>
        <v>0</v>
      </c>
      <c r="AD26" s="291"/>
      <c r="AE26" s="259"/>
      <c r="AF26" s="260"/>
      <c r="AG26" s="260"/>
      <c r="AH26" s="260"/>
      <c r="AI26" s="260"/>
      <c r="AJ26" s="260"/>
      <c r="AK26" s="260"/>
    </row>
    <row r="27" spans="1:41" ht="37.5" customHeight="1" x14ac:dyDescent="0.2">
      <c r="A27" s="279" t="s">
        <v>520</v>
      </c>
      <c r="B27" s="280" t="s">
        <v>521</v>
      </c>
      <c r="C27" s="285" t="s">
        <v>517</v>
      </c>
      <c r="D27" s="645"/>
      <c r="E27" s="645"/>
      <c r="F27" s="645"/>
      <c r="G27" s="645"/>
      <c r="H27" s="645"/>
      <c r="I27" s="645"/>
      <c r="J27" s="645"/>
      <c r="K27" s="645"/>
      <c r="L27" s="645"/>
      <c r="M27" s="645"/>
      <c r="N27" s="645"/>
      <c r="O27" s="645"/>
      <c r="P27" s="645"/>
      <c r="Q27" s="645"/>
      <c r="R27" s="645"/>
      <c r="S27" s="645"/>
      <c r="T27" s="652" t="s">
        <v>385</v>
      </c>
      <c r="U27" s="645"/>
      <c r="V27" s="645"/>
      <c r="W27" s="645"/>
      <c r="X27" s="645"/>
      <c r="Y27" s="645"/>
      <c r="Z27" s="645"/>
      <c r="AA27" s="645"/>
      <c r="AB27" s="286">
        <f t="shared" si="0"/>
        <v>0</v>
      </c>
      <c r="AC27" s="206">
        <f t="shared" si="1"/>
        <v>0</v>
      </c>
      <c r="AD27" s="287"/>
      <c r="AE27" s="259"/>
      <c r="AF27" s="260"/>
      <c r="AG27" s="260"/>
      <c r="AH27" s="260"/>
      <c r="AI27" s="260"/>
      <c r="AJ27" s="260"/>
      <c r="AK27" s="260"/>
    </row>
    <row r="28" spans="1:41" ht="57" customHeight="1" x14ac:dyDescent="0.2">
      <c r="A28" s="279" t="s">
        <v>952</v>
      </c>
      <c r="B28" s="280" t="s">
        <v>953</v>
      </c>
      <c r="C28" s="285" t="s">
        <v>517</v>
      </c>
      <c r="D28" s="645"/>
      <c r="E28" s="645"/>
      <c r="F28" s="645"/>
      <c r="G28" s="645"/>
      <c r="H28" s="645"/>
      <c r="I28" s="645"/>
      <c r="J28" s="645"/>
      <c r="K28" s="645"/>
      <c r="L28" s="645"/>
      <c r="M28" s="645"/>
      <c r="N28" s="645"/>
      <c r="O28" s="645"/>
      <c r="P28" s="645"/>
      <c r="Q28" s="645"/>
      <c r="R28" s="645"/>
      <c r="S28" s="645"/>
      <c r="T28" s="645"/>
      <c r="U28" s="645"/>
      <c r="V28" s="652" t="s">
        <v>385</v>
      </c>
      <c r="W28" s="645"/>
      <c r="X28" s="652"/>
      <c r="Y28" s="645"/>
      <c r="Z28" s="645"/>
      <c r="AA28" s="645"/>
      <c r="AB28" s="286">
        <f t="shared" si="0"/>
        <v>0</v>
      </c>
      <c r="AC28" s="206">
        <f t="shared" si="1"/>
        <v>0</v>
      </c>
      <c r="AD28" s="294"/>
      <c r="AE28" s="259"/>
      <c r="AF28" s="260"/>
      <c r="AG28" s="260"/>
      <c r="AH28" s="260"/>
      <c r="AI28" s="260"/>
      <c r="AJ28" s="260"/>
      <c r="AK28" s="260"/>
    </row>
    <row r="29" spans="1:41" ht="57" customHeight="1" x14ac:dyDescent="0.2">
      <c r="A29" s="279" t="s">
        <v>1141</v>
      </c>
      <c r="B29" s="280" t="s">
        <v>1142</v>
      </c>
      <c r="C29" s="285" t="s">
        <v>1143</v>
      </c>
      <c r="D29" s="645"/>
      <c r="E29" s="645"/>
      <c r="F29" s="645"/>
      <c r="G29" s="645"/>
      <c r="H29" s="645"/>
      <c r="I29" s="645"/>
      <c r="J29" s="645"/>
      <c r="K29" s="645"/>
      <c r="L29" s="645"/>
      <c r="M29" s="645"/>
      <c r="N29" s="645"/>
      <c r="O29" s="645"/>
      <c r="P29" s="645"/>
      <c r="Q29" s="645"/>
      <c r="R29" s="645"/>
      <c r="S29" s="645"/>
      <c r="T29" s="645"/>
      <c r="U29" s="645"/>
      <c r="V29" s="652"/>
      <c r="W29" s="645"/>
      <c r="X29" s="652" t="s">
        <v>385</v>
      </c>
      <c r="Y29" s="645"/>
      <c r="Z29" s="645"/>
      <c r="AA29" s="645"/>
      <c r="AB29" s="286">
        <f t="shared" si="0"/>
        <v>0</v>
      </c>
      <c r="AC29" s="206">
        <f t="shared" si="1"/>
        <v>0</v>
      </c>
      <c r="AD29" s="294"/>
      <c r="AE29" s="259"/>
      <c r="AF29" s="260"/>
      <c r="AG29" s="260"/>
      <c r="AH29" s="260"/>
      <c r="AI29" s="260"/>
      <c r="AJ29" s="260"/>
      <c r="AK29" s="260"/>
    </row>
    <row r="30" spans="1:41" ht="80.25" customHeight="1" thickBot="1" x14ac:dyDescent="0.25">
      <c r="A30" s="279" t="s">
        <v>954</v>
      </c>
      <c r="B30" s="279" t="s">
        <v>522</v>
      </c>
      <c r="C30" s="285" t="s">
        <v>390</v>
      </c>
      <c r="D30" s="652" t="s">
        <v>385</v>
      </c>
      <c r="E30" s="645"/>
      <c r="F30" s="652" t="s">
        <v>385</v>
      </c>
      <c r="G30" s="645"/>
      <c r="H30" s="652" t="s">
        <v>385</v>
      </c>
      <c r="I30" s="645"/>
      <c r="J30" s="652" t="s">
        <v>385</v>
      </c>
      <c r="K30" s="645"/>
      <c r="L30" s="652" t="s">
        <v>385</v>
      </c>
      <c r="M30" s="645"/>
      <c r="N30" s="652" t="s">
        <v>385</v>
      </c>
      <c r="O30" s="645"/>
      <c r="P30" s="652" t="s">
        <v>385</v>
      </c>
      <c r="Q30" s="645"/>
      <c r="R30" s="652" t="s">
        <v>385</v>
      </c>
      <c r="S30" s="645"/>
      <c r="T30" s="652" t="s">
        <v>385</v>
      </c>
      <c r="U30" s="645"/>
      <c r="V30" s="652" t="s">
        <v>385</v>
      </c>
      <c r="W30" s="645"/>
      <c r="X30" s="652" t="s">
        <v>385</v>
      </c>
      <c r="Y30" s="645"/>
      <c r="Z30" s="652" t="s">
        <v>385</v>
      </c>
      <c r="AA30" s="645"/>
      <c r="AB30" s="286">
        <f t="shared" si="0"/>
        <v>0</v>
      </c>
      <c r="AC30" s="206">
        <f t="shared" si="1"/>
        <v>0</v>
      </c>
      <c r="AD30" s="287"/>
      <c r="AE30" s="259"/>
      <c r="AF30" s="260"/>
      <c r="AG30" s="260"/>
      <c r="AH30" s="260"/>
      <c r="AI30" s="260"/>
      <c r="AJ30" s="260"/>
      <c r="AK30" s="260"/>
    </row>
    <row r="31" spans="1:41" ht="24" customHeight="1" thickBot="1" x14ac:dyDescent="0.25">
      <c r="A31" s="295"/>
      <c r="B31" s="295"/>
      <c r="C31" s="296" t="s">
        <v>480</v>
      </c>
      <c r="D31" s="870">
        <f>IFERROR((COUNTIF((D11:E30),"P")+COUNTIF((D11:E30),"I")+COUNTIF((D11:E30),"NC")),"")</f>
        <v>5</v>
      </c>
      <c r="E31" s="868"/>
      <c r="F31" s="867">
        <f>IFERROR((COUNTIF((F11:G30),"P")+COUNTIF((F11:G30),"I")+COUNTIF((F11:G30),"NC")),"")</f>
        <v>2</v>
      </c>
      <c r="G31" s="868"/>
      <c r="H31" s="867">
        <f>IFERROR((COUNTIF((H11:I30),"P")+COUNTIF((H11:I30),"I")+COUNTIF((H11:I30),"NC")),"")</f>
        <v>2</v>
      </c>
      <c r="I31" s="868"/>
      <c r="J31" s="867">
        <f>IFERROR((COUNTIF((J11:K30),"P")+COUNTIF((J11:K30),"I")+COUNTIF((J11:K30),"NC")),"")</f>
        <v>4</v>
      </c>
      <c r="K31" s="868"/>
      <c r="L31" s="867">
        <f>IFERROR((COUNTIF((L11:M30),"P")+COUNTIF((L11:M30),"I")+COUNTIF((L11:M30),"NC")),"")</f>
        <v>5</v>
      </c>
      <c r="M31" s="868"/>
      <c r="N31" s="867">
        <f>IFERROR((COUNTIF((N11:O30),"P")+COUNTIF((N11:O30),"I")+COUNTIF((N11:O30),"NC")),"")</f>
        <v>4</v>
      </c>
      <c r="O31" s="868"/>
      <c r="P31" s="867">
        <f>IFERROR((COUNTIF((P11:Q30),"P")+COUNTIF((P11:Q30),"I")+COUNTIF((P11:Q30),"NC")),"")</f>
        <v>3</v>
      </c>
      <c r="Q31" s="868"/>
      <c r="R31" s="867">
        <f>IFERROR((COUNTIF((R11:S30),"P")+COUNTIF((R11:S30),"I")+COUNTIF((R11:S30),"NC")),"")</f>
        <v>5</v>
      </c>
      <c r="S31" s="868"/>
      <c r="T31" s="867">
        <f>IFERROR((COUNTIF((T11:U30),"P")+COUNTIF((T11:U30),"I")+COUNTIF((T11:U30),"NC")),"")</f>
        <v>4</v>
      </c>
      <c r="U31" s="868"/>
      <c r="V31" s="867">
        <f>IFERROR((COUNTIF((V11:W30),"P")+COUNTIF((V11:W30),"I")+COUNTIF((V11:W30),"NC")),"")</f>
        <v>4</v>
      </c>
      <c r="W31" s="868"/>
      <c r="X31" s="867">
        <f>IFERROR((COUNTIF((X11:Y30),"P")+COUNTIF((X11:Y30),"I")+COUNTIF((X11:Y30),"NC")),"")</f>
        <v>6</v>
      </c>
      <c r="Y31" s="868"/>
      <c r="Z31" s="867">
        <f>IFERROR((COUNTIF((Z11:AA30),"P")+COUNTIF((Z11:AA30),"I")+COUNTIF((Z11:AA30),"NC")),"")</f>
        <v>3</v>
      </c>
      <c r="AA31" s="869"/>
      <c r="AB31" s="637">
        <f>IFERROR((SUM(D32:AA32)/SUM(D31:AA31)),"")</f>
        <v>0</v>
      </c>
      <c r="AC31" s="862" t="str">
        <f>IF(AB31&gt;=0.9,"CUMPLE","NO CUMPLE")</f>
        <v>NO CUMPLE</v>
      </c>
      <c r="AD31" s="864"/>
      <c r="AE31" s="259"/>
      <c r="AF31" s="260"/>
      <c r="AG31" s="260"/>
      <c r="AH31" s="260"/>
      <c r="AI31" s="260"/>
      <c r="AJ31" s="260"/>
      <c r="AK31" s="260"/>
      <c r="AL31" s="260"/>
      <c r="AM31" s="260"/>
      <c r="AN31" s="260"/>
      <c r="AO31" s="260"/>
    </row>
    <row r="32" spans="1:41" ht="24" customHeight="1" thickBot="1" x14ac:dyDescent="0.25">
      <c r="A32" s="295"/>
      <c r="B32" s="295"/>
      <c r="C32" s="296" t="s">
        <v>481</v>
      </c>
      <c r="D32" s="866">
        <f>COUNTIF((D11:E30),"I")</f>
        <v>0</v>
      </c>
      <c r="E32" s="853"/>
      <c r="F32" s="852">
        <f>COUNTIF((F11:G30),"I")</f>
        <v>0</v>
      </c>
      <c r="G32" s="853"/>
      <c r="H32" s="852">
        <f>COUNTIF((H11:I30),"I")</f>
        <v>0</v>
      </c>
      <c r="I32" s="853"/>
      <c r="J32" s="852">
        <f>COUNTIF((J11:K30),"I")</f>
        <v>0</v>
      </c>
      <c r="K32" s="853"/>
      <c r="L32" s="852">
        <f>COUNTIF((L11:M30),"I")</f>
        <v>0</v>
      </c>
      <c r="M32" s="853"/>
      <c r="N32" s="852">
        <f>COUNTIF((N11:O30),"I")</f>
        <v>0</v>
      </c>
      <c r="O32" s="853"/>
      <c r="P32" s="852">
        <f>COUNTIF((P11:Q30),"I")</f>
        <v>0</v>
      </c>
      <c r="Q32" s="853"/>
      <c r="R32" s="852">
        <f>COUNTIF((R11:S30),"I")</f>
        <v>0</v>
      </c>
      <c r="S32" s="853"/>
      <c r="T32" s="852">
        <f>COUNTIF((T11:U30),"I")</f>
        <v>0</v>
      </c>
      <c r="U32" s="853"/>
      <c r="V32" s="852">
        <f>COUNTIF((V11:W30),"I")</f>
        <v>0</v>
      </c>
      <c r="W32" s="853"/>
      <c r="X32" s="852">
        <f>COUNTIF((X11:Y30),"I")</f>
        <v>0</v>
      </c>
      <c r="Y32" s="853"/>
      <c r="Z32" s="852">
        <f>COUNTIF((Z11:AA30),"I")</f>
        <v>0</v>
      </c>
      <c r="AA32" s="854"/>
      <c r="AB32" s="638"/>
      <c r="AC32" s="863"/>
      <c r="AD32" s="865"/>
      <c r="AE32" s="259"/>
      <c r="AF32" s="260"/>
      <c r="AG32" s="260"/>
      <c r="AH32" s="260"/>
      <c r="AI32" s="260"/>
      <c r="AJ32" s="260"/>
      <c r="AK32" s="260"/>
      <c r="AL32" s="260"/>
      <c r="AM32" s="260"/>
      <c r="AN32" s="260"/>
      <c r="AO32" s="260"/>
    </row>
    <row r="33" spans="1:41" ht="17.25" customHeight="1" x14ac:dyDescent="0.2">
      <c r="A33" s="295"/>
      <c r="B33" s="295"/>
      <c r="C33" s="855" t="s">
        <v>955</v>
      </c>
      <c r="D33" s="857">
        <f>IFERROR((D32/D31),"")</f>
        <v>0</v>
      </c>
      <c r="E33" s="858"/>
      <c r="F33" s="859">
        <f>IFERROR((F32/F31),"")</f>
        <v>0</v>
      </c>
      <c r="G33" s="858"/>
      <c r="H33" s="859">
        <f>IFERROR((H32/H31),"")</f>
        <v>0</v>
      </c>
      <c r="I33" s="858"/>
      <c r="J33" s="859">
        <f>IFERROR((J32/J31),"")</f>
        <v>0</v>
      </c>
      <c r="K33" s="858"/>
      <c r="L33" s="859">
        <f>IFERROR((L32/L31),"")</f>
        <v>0</v>
      </c>
      <c r="M33" s="858"/>
      <c r="N33" s="859">
        <f>IFERROR((N32/N31),"")</f>
        <v>0</v>
      </c>
      <c r="O33" s="858"/>
      <c r="P33" s="859">
        <f>IFERROR((P32/P31),"")</f>
        <v>0</v>
      </c>
      <c r="Q33" s="858"/>
      <c r="R33" s="859">
        <f>IFERROR((R32/R31),"")</f>
        <v>0</v>
      </c>
      <c r="S33" s="858"/>
      <c r="T33" s="859">
        <f>IFERROR((T32/T31),"")</f>
        <v>0</v>
      </c>
      <c r="U33" s="858"/>
      <c r="V33" s="859">
        <f>IFERROR((V32/V31),"")</f>
        <v>0</v>
      </c>
      <c r="W33" s="858"/>
      <c r="X33" s="859">
        <f>IFERROR((X32/X31),"")</f>
        <v>0</v>
      </c>
      <c r="Y33" s="858"/>
      <c r="Z33" s="859">
        <f>IFERROR((Z32/Z31),"")</f>
        <v>0</v>
      </c>
      <c r="AA33" s="860"/>
      <c r="AB33" s="259"/>
      <c r="AC33" s="259"/>
      <c r="AD33" s="259"/>
      <c r="AE33" s="259"/>
      <c r="AF33" s="260"/>
      <c r="AG33" s="260"/>
      <c r="AH33" s="260"/>
      <c r="AI33" s="260"/>
      <c r="AJ33" s="260"/>
      <c r="AK33" s="260"/>
      <c r="AL33" s="260"/>
      <c r="AM33" s="260"/>
      <c r="AN33" s="260"/>
      <c r="AO33" s="260"/>
    </row>
    <row r="34" spans="1:41" ht="18" customHeight="1" thickBot="1" x14ac:dyDescent="0.25">
      <c r="A34" s="295"/>
      <c r="B34" s="295"/>
      <c r="C34" s="856"/>
      <c r="D34" s="861">
        <f>D33</f>
        <v>0</v>
      </c>
      <c r="E34" s="847"/>
      <c r="F34" s="846">
        <f>F33</f>
        <v>0</v>
      </c>
      <c r="G34" s="847"/>
      <c r="H34" s="846">
        <f>H33</f>
        <v>0</v>
      </c>
      <c r="I34" s="847"/>
      <c r="J34" s="846">
        <f>J33</f>
        <v>0</v>
      </c>
      <c r="K34" s="847"/>
      <c r="L34" s="846">
        <f>L33</f>
        <v>0</v>
      </c>
      <c r="M34" s="847"/>
      <c r="N34" s="846">
        <f>N33</f>
        <v>0</v>
      </c>
      <c r="O34" s="847"/>
      <c r="P34" s="846">
        <f>P33</f>
        <v>0</v>
      </c>
      <c r="Q34" s="847"/>
      <c r="R34" s="846">
        <f>R33</f>
        <v>0</v>
      </c>
      <c r="S34" s="847"/>
      <c r="T34" s="846">
        <f>T33</f>
        <v>0</v>
      </c>
      <c r="U34" s="847"/>
      <c r="V34" s="846">
        <f>V33</f>
        <v>0</v>
      </c>
      <c r="W34" s="847"/>
      <c r="X34" s="846">
        <f>X33</f>
        <v>0</v>
      </c>
      <c r="Y34" s="847"/>
      <c r="Z34" s="846">
        <f>Z33</f>
        <v>0</v>
      </c>
      <c r="AA34" s="848"/>
      <c r="AB34" s="259"/>
      <c r="AC34" s="259"/>
      <c r="AD34" s="259"/>
      <c r="AE34" s="259"/>
      <c r="AF34" s="260"/>
      <c r="AG34" s="260"/>
      <c r="AH34" s="260"/>
      <c r="AI34" s="260"/>
      <c r="AJ34" s="260"/>
      <c r="AK34" s="260"/>
      <c r="AL34" s="260"/>
      <c r="AM34" s="260"/>
      <c r="AN34" s="260"/>
      <c r="AO34" s="260"/>
    </row>
    <row r="35" spans="1:41" ht="24.75" customHeight="1" x14ac:dyDescent="0.2">
      <c r="A35" s="259"/>
      <c r="B35" s="259"/>
      <c r="C35" s="259"/>
      <c r="D35" s="259"/>
      <c r="E35" s="259"/>
      <c r="F35" s="259"/>
      <c r="G35" s="259"/>
      <c r="H35" s="259"/>
      <c r="I35" s="259"/>
      <c r="J35" s="259"/>
      <c r="K35" s="259"/>
      <c r="L35" s="259"/>
      <c r="M35" s="259"/>
      <c r="N35" s="259"/>
      <c r="O35" s="259"/>
      <c r="P35" s="259"/>
      <c r="Q35" s="259"/>
      <c r="R35" s="259"/>
      <c r="S35" s="259"/>
      <c r="T35" s="259"/>
      <c r="U35" s="259"/>
      <c r="V35" s="259"/>
      <c r="W35" s="259"/>
      <c r="X35" s="259"/>
      <c r="Y35" s="259"/>
      <c r="Z35" s="259"/>
      <c r="AA35" s="259"/>
      <c r="AB35" s="259"/>
      <c r="AC35" s="259"/>
      <c r="AD35" s="259"/>
      <c r="AE35" s="259"/>
      <c r="AF35" s="260"/>
      <c r="AG35" s="260"/>
      <c r="AH35" s="260"/>
      <c r="AI35" s="260"/>
      <c r="AJ35" s="260"/>
      <c r="AK35" s="260"/>
      <c r="AL35" s="260"/>
      <c r="AM35" s="260"/>
      <c r="AN35" s="260"/>
      <c r="AO35" s="260"/>
    </row>
    <row r="36" spans="1:41" ht="78" customHeight="1" x14ac:dyDescent="0.2">
      <c r="A36" s="259"/>
      <c r="B36" s="259"/>
      <c r="C36" s="259"/>
      <c r="D36" s="259"/>
      <c r="E36" s="259"/>
      <c r="F36" s="259"/>
      <c r="G36" s="259"/>
      <c r="H36" s="259"/>
      <c r="I36" s="259"/>
      <c r="J36" s="259"/>
      <c r="K36" s="259"/>
      <c r="L36" s="259"/>
      <c r="M36" s="259"/>
      <c r="N36" s="259"/>
      <c r="O36" s="259"/>
      <c r="P36" s="259"/>
      <c r="Q36" s="259"/>
      <c r="R36" s="259"/>
      <c r="S36" s="259"/>
      <c r="T36" s="259"/>
      <c r="U36" s="259"/>
      <c r="V36" s="259"/>
      <c r="W36" s="259"/>
      <c r="X36" s="259"/>
      <c r="Y36" s="259"/>
      <c r="Z36" s="259"/>
      <c r="AA36" s="259"/>
      <c r="AB36" s="259"/>
      <c r="AC36" s="259"/>
      <c r="AD36" s="259"/>
      <c r="AE36" s="259"/>
      <c r="AF36" s="260"/>
      <c r="AG36" s="260"/>
      <c r="AH36" s="260"/>
      <c r="AI36" s="260"/>
      <c r="AJ36" s="260"/>
      <c r="AK36" s="260"/>
      <c r="AL36" s="260"/>
      <c r="AM36" s="260"/>
      <c r="AN36" s="260"/>
      <c r="AO36" s="260"/>
    </row>
    <row r="37" spans="1:41" ht="78" customHeight="1" x14ac:dyDescent="0.2">
      <c r="A37" s="259"/>
      <c r="B37" s="259"/>
      <c r="C37" s="259"/>
      <c r="D37" s="259"/>
      <c r="E37" s="259"/>
      <c r="F37" s="259"/>
      <c r="G37" s="259"/>
      <c r="H37" s="259"/>
      <c r="I37" s="259"/>
      <c r="J37" s="259"/>
      <c r="K37" s="259"/>
      <c r="L37" s="259"/>
      <c r="M37" s="259"/>
      <c r="N37" s="259"/>
      <c r="O37" s="259"/>
      <c r="P37" s="259"/>
      <c r="Q37" s="259"/>
      <c r="R37" s="259"/>
      <c r="S37" s="259"/>
      <c r="T37" s="259"/>
      <c r="U37" s="259"/>
      <c r="V37" s="259"/>
      <c r="W37" s="259"/>
      <c r="X37" s="259"/>
      <c r="Y37" s="259"/>
      <c r="Z37" s="259"/>
      <c r="AA37" s="259"/>
      <c r="AB37" s="259"/>
      <c r="AC37" s="259"/>
      <c r="AD37" s="259"/>
      <c r="AE37" s="259"/>
      <c r="AF37" s="260"/>
      <c r="AG37" s="260"/>
      <c r="AH37" s="260"/>
      <c r="AI37" s="260"/>
      <c r="AJ37" s="260"/>
      <c r="AK37" s="260"/>
      <c r="AL37" s="260"/>
      <c r="AM37" s="260"/>
      <c r="AN37" s="260"/>
      <c r="AO37" s="260"/>
    </row>
    <row r="38" spans="1:41" ht="78" customHeight="1" x14ac:dyDescent="0.2">
      <c r="A38" s="259"/>
      <c r="B38" s="259"/>
      <c r="C38" s="259"/>
      <c r="D38" s="259"/>
      <c r="E38" s="259"/>
      <c r="F38" s="259"/>
      <c r="G38" s="259"/>
      <c r="H38" s="259"/>
      <c r="I38" s="259"/>
      <c r="J38" s="259"/>
      <c r="K38" s="259"/>
      <c r="L38" s="259"/>
      <c r="M38" s="259"/>
      <c r="N38" s="259"/>
      <c r="O38" s="259"/>
      <c r="P38" s="259"/>
      <c r="Q38" s="259"/>
      <c r="R38" s="259"/>
      <c r="S38" s="259"/>
      <c r="T38" s="259"/>
      <c r="U38" s="259"/>
      <c r="V38" s="259"/>
      <c r="W38" s="259"/>
      <c r="X38" s="259"/>
      <c r="Y38" s="259"/>
      <c r="Z38" s="259"/>
      <c r="AA38" s="259"/>
      <c r="AB38" s="259"/>
      <c r="AC38" s="259"/>
      <c r="AD38" s="259"/>
      <c r="AE38" s="259"/>
      <c r="AF38" s="260"/>
      <c r="AG38" s="260"/>
      <c r="AH38" s="260"/>
      <c r="AI38" s="260"/>
      <c r="AJ38" s="260"/>
      <c r="AK38" s="260"/>
      <c r="AL38" s="260"/>
      <c r="AM38" s="260"/>
      <c r="AN38" s="260"/>
      <c r="AO38" s="260"/>
    </row>
    <row r="39" spans="1:41" ht="78" customHeight="1" x14ac:dyDescent="0.2">
      <c r="A39" s="259"/>
      <c r="B39" s="259"/>
      <c r="C39" s="259"/>
      <c r="D39" s="259"/>
      <c r="E39" s="259"/>
      <c r="F39" s="259"/>
      <c r="G39" s="259"/>
      <c r="H39" s="259"/>
      <c r="I39" s="259"/>
      <c r="J39" s="259"/>
      <c r="K39" s="259"/>
      <c r="L39" s="259"/>
      <c r="M39" s="259"/>
      <c r="N39" s="259"/>
      <c r="O39" s="259"/>
      <c r="P39" s="259"/>
      <c r="Q39" s="259"/>
      <c r="R39" s="259"/>
      <c r="S39" s="259"/>
      <c r="T39" s="259"/>
      <c r="U39" s="259"/>
      <c r="V39" s="259"/>
      <c r="W39" s="259"/>
      <c r="X39" s="259"/>
      <c r="Y39" s="259"/>
      <c r="Z39" s="259"/>
      <c r="AA39" s="259"/>
      <c r="AB39" s="259"/>
      <c r="AC39" s="259"/>
      <c r="AD39" s="259"/>
      <c r="AE39" s="259"/>
      <c r="AF39" s="260"/>
      <c r="AG39" s="260"/>
      <c r="AH39" s="260"/>
      <c r="AI39" s="260"/>
      <c r="AJ39" s="260"/>
      <c r="AK39" s="260"/>
      <c r="AL39" s="260"/>
      <c r="AM39" s="260"/>
      <c r="AN39" s="260"/>
      <c r="AO39" s="260"/>
    </row>
    <row r="40" spans="1:41" ht="78" customHeight="1" x14ac:dyDescent="0.2">
      <c r="A40" s="259"/>
      <c r="B40" s="259"/>
      <c r="C40" s="259"/>
      <c r="D40" s="259"/>
      <c r="E40" s="259"/>
      <c r="F40" s="259"/>
      <c r="G40" s="259"/>
      <c r="H40" s="259"/>
      <c r="I40" s="259"/>
      <c r="J40" s="259"/>
      <c r="K40" s="259"/>
      <c r="L40" s="259"/>
      <c r="M40" s="259"/>
      <c r="N40" s="259"/>
      <c r="O40" s="259"/>
      <c r="P40" s="259"/>
      <c r="Q40" s="259"/>
      <c r="R40" s="259"/>
      <c r="S40" s="259"/>
      <c r="T40" s="259"/>
      <c r="U40" s="259"/>
      <c r="V40" s="259"/>
      <c r="W40" s="259"/>
      <c r="X40" s="259"/>
      <c r="Y40" s="259"/>
      <c r="Z40" s="259"/>
      <c r="AA40" s="259"/>
      <c r="AB40" s="259"/>
      <c r="AC40" s="259"/>
      <c r="AD40" s="259"/>
      <c r="AE40" s="259"/>
      <c r="AF40" s="260"/>
      <c r="AG40" s="260"/>
      <c r="AH40" s="260"/>
      <c r="AI40" s="260"/>
      <c r="AJ40" s="260"/>
      <c r="AK40" s="260"/>
      <c r="AL40" s="260"/>
      <c r="AM40" s="260"/>
      <c r="AN40" s="260"/>
      <c r="AO40" s="260"/>
    </row>
    <row r="41" spans="1:41" ht="78" customHeight="1" x14ac:dyDescent="0.2">
      <c r="A41" s="259"/>
      <c r="B41" s="259"/>
      <c r="C41" s="259"/>
      <c r="D41" s="259"/>
      <c r="E41" s="259"/>
      <c r="F41" s="259"/>
      <c r="G41" s="259"/>
      <c r="H41" s="259"/>
      <c r="I41" s="259"/>
      <c r="J41" s="259"/>
      <c r="K41" s="259"/>
      <c r="L41" s="259"/>
      <c r="M41" s="259"/>
      <c r="N41" s="259"/>
      <c r="O41" s="259"/>
      <c r="P41" s="259"/>
      <c r="Q41" s="259"/>
      <c r="R41" s="259"/>
      <c r="S41" s="259"/>
      <c r="T41" s="259"/>
      <c r="U41" s="259"/>
      <c r="V41" s="259"/>
      <c r="W41" s="259"/>
      <c r="X41" s="259"/>
      <c r="Y41" s="259"/>
      <c r="Z41" s="259"/>
      <c r="AA41" s="259"/>
      <c r="AB41" s="259"/>
      <c r="AC41" s="259"/>
      <c r="AD41" s="259"/>
      <c r="AE41" s="259"/>
      <c r="AF41" s="260"/>
      <c r="AG41" s="260"/>
      <c r="AH41" s="260"/>
      <c r="AI41" s="260"/>
      <c r="AJ41" s="260"/>
      <c r="AK41" s="260"/>
      <c r="AL41" s="260"/>
      <c r="AM41" s="260"/>
      <c r="AN41" s="260"/>
      <c r="AO41" s="260"/>
    </row>
    <row r="42" spans="1:41" ht="42.75" customHeight="1" thickBot="1" x14ac:dyDescent="0.25">
      <c r="A42" s="259"/>
      <c r="B42" s="259"/>
      <c r="C42" s="259"/>
      <c r="D42" s="259"/>
      <c r="E42" s="259"/>
      <c r="F42" s="259"/>
      <c r="G42" s="259"/>
      <c r="H42" s="259"/>
      <c r="I42" s="259"/>
      <c r="J42" s="259"/>
      <c r="K42" s="259"/>
      <c r="L42" s="259"/>
      <c r="M42" s="259"/>
      <c r="N42" s="259"/>
      <c r="O42" s="259"/>
      <c r="P42" s="259"/>
      <c r="Q42" s="259"/>
      <c r="R42" s="259"/>
      <c r="S42" s="259"/>
      <c r="T42" s="259"/>
      <c r="U42" s="259"/>
      <c r="V42" s="259"/>
      <c r="W42" s="259"/>
      <c r="X42" s="259"/>
      <c r="Y42" s="259"/>
      <c r="Z42" s="259"/>
      <c r="AA42" s="259"/>
      <c r="AB42" s="259"/>
      <c r="AC42" s="259"/>
      <c r="AD42" s="259"/>
      <c r="AE42" s="259"/>
      <c r="AF42" s="260"/>
      <c r="AG42" s="260"/>
      <c r="AH42" s="260"/>
      <c r="AI42" s="260"/>
      <c r="AJ42" s="260"/>
      <c r="AK42" s="260"/>
      <c r="AL42" s="260"/>
      <c r="AM42" s="260"/>
      <c r="AN42" s="260"/>
      <c r="AO42" s="260"/>
    </row>
    <row r="43" spans="1:41" ht="21" customHeight="1" thickBot="1" x14ac:dyDescent="0.25">
      <c r="A43" s="849" t="s">
        <v>1120</v>
      </c>
      <c r="B43" s="850"/>
      <c r="C43" s="850"/>
      <c r="D43" s="850"/>
      <c r="E43" s="850"/>
      <c r="F43" s="850"/>
      <c r="G43" s="850"/>
      <c r="H43" s="850"/>
      <c r="I43" s="850"/>
      <c r="J43" s="850"/>
      <c r="K43" s="850"/>
      <c r="L43" s="850"/>
      <c r="M43" s="850"/>
      <c r="N43" s="850"/>
      <c r="O43" s="850"/>
      <c r="P43" s="850"/>
      <c r="Q43" s="850"/>
      <c r="R43" s="850"/>
      <c r="S43" s="850"/>
      <c r="T43" s="850"/>
      <c r="U43" s="850"/>
      <c r="V43" s="850"/>
      <c r="W43" s="850"/>
      <c r="X43" s="850"/>
      <c r="Y43" s="850"/>
      <c r="Z43" s="850"/>
      <c r="AA43" s="850"/>
      <c r="AB43" s="850"/>
      <c r="AC43" s="850"/>
      <c r="AD43" s="851"/>
      <c r="AE43" s="259"/>
      <c r="AF43" s="260"/>
      <c r="AG43" s="260"/>
      <c r="AH43" s="260"/>
      <c r="AI43" s="260"/>
      <c r="AJ43" s="260"/>
      <c r="AK43" s="260"/>
      <c r="AL43" s="260"/>
      <c r="AM43" s="260"/>
      <c r="AN43" s="260"/>
      <c r="AO43" s="260"/>
    </row>
    <row r="44" spans="1:41" ht="17.25" customHeight="1" thickBot="1" x14ac:dyDescent="0.25">
      <c r="A44" s="822"/>
      <c r="B44" s="823"/>
      <c r="C44" s="823"/>
      <c r="D44" s="823"/>
      <c r="E44" s="824" t="s">
        <v>1121</v>
      </c>
      <c r="F44" s="825"/>
      <c r="G44" s="825"/>
      <c r="H44" s="825"/>
      <c r="I44" s="825"/>
      <c r="J44" s="825"/>
      <c r="K44" s="825"/>
      <c r="L44" s="825"/>
      <c r="M44" s="825"/>
      <c r="N44" s="825"/>
      <c r="O44" s="825"/>
      <c r="P44" s="825"/>
      <c r="Q44" s="825"/>
      <c r="R44" s="825"/>
      <c r="S44" s="825"/>
      <c r="T44" s="826"/>
      <c r="U44" s="827"/>
      <c r="V44" s="827"/>
      <c r="W44" s="827"/>
      <c r="X44" s="827"/>
      <c r="Y44" s="827"/>
      <c r="Z44" s="827"/>
      <c r="AA44" s="827"/>
      <c r="AB44" s="259"/>
      <c r="AC44" s="259"/>
      <c r="AD44" s="259"/>
      <c r="AE44" s="259"/>
      <c r="AF44" s="260"/>
      <c r="AG44" s="260"/>
      <c r="AH44" s="260"/>
      <c r="AI44" s="260"/>
      <c r="AJ44" s="260"/>
      <c r="AK44" s="260"/>
      <c r="AL44" s="260"/>
      <c r="AM44" s="260"/>
      <c r="AN44" s="260"/>
      <c r="AO44" s="260"/>
    </row>
    <row r="45" spans="1:41" ht="27" customHeight="1" x14ac:dyDescent="0.2">
      <c r="A45" s="828" t="s">
        <v>1144</v>
      </c>
      <c r="B45" s="830"/>
      <c r="C45" s="831"/>
      <c r="D45" s="831"/>
      <c r="E45" s="831"/>
      <c r="F45" s="831"/>
      <c r="G45" s="831"/>
      <c r="H45" s="831"/>
      <c r="I45" s="831"/>
      <c r="J45" s="831"/>
      <c r="K45" s="831"/>
      <c r="L45" s="831"/>
      <c r="M45" s="831"/>
      <c r="N45" s="831"/>
      <c r="O45" s="831"/>
      <c r="P45" s="831"/>
      <c r="Q45" s="831"/>
      <c r="R45" s="831"/>
      <c r="S45" s="831"/>
      <c r="T45" s="831"/>
      <c r="U45" s="831"/>
      <c r="V45" s="831"/>
      <c r="W45" s="831"/>
      <c r="X45" s="831"/>
      <c r="Y45" s="831"/>
      <c r="Z45" s="831"/>
      <c r="AA45" s="831"/>
      <c r="AB45" s="831"/>
      <c r="AC45" s="831"/>
      <c r="AD45" s="832"/>
      <c r="AE45" s="259"/>
      <c r="AF45" s="260"/>
      <c r="AG45" s="260"/>
      <c r="AH45" s="260"/>
      <c r="AI45" s="260"/>
      <c r="AJ45" s="260"/>
      <c r="AK45" s="260"/>
      <c r="AL45" s="260"/>
      <c r="AM45" s="260"/>
      <c r="AN45" s="260"/>
      <c r="AO45" s="260"/>
    </row>
    <row r="46" spans="1:41" ht="27" customHeight="1" x14ac:dyDescent="0.2">
      <c r="A46" s="829"/>
      <c r="B46" s="833"/>
      <c r="C46" s="834"/>
      <c r="D46" s="834"/>
      <c r="E46" s="834"/>
      <c r="F46" s="834"/>
      <c r="G46" s="834"/>
      <c r="H46" s="834"/>
      <c r="I46" s="834"/>
      <c r="J46" s="834"/>
      <c r="K46" s="834"/>
      <c r="L46" s="834"/>
      <c r="M46" s="834"/>
      <c r="N46" s="834"/>
      <c r="O46" s="834"/>
      <c r="P46" s="834"/>
      <c r="Q46" s="834"/>
      <c r="R46" s="834"/>
      <c r="S46" s="834"/>
      <c r="T46" s="834"/>
      <c r="U46" s="834"/>
      <c r="V46" s="834"/>
      <c r="W46" s="834"/>
      <c r="X46" s="834"/>
      <c r="Y46" s="834"/>
      <c r="Z46" s="834"/>
      <c r="AA46" s="834"/>
      <c r="AB46" s="834"/>
      <c r="AC46" s="834"/>
      <c r="AD46" s="835"/>
      <c r="AE46" s="259"/>
      <c r="AF46" s="260"/>
      <c r="AG46" s="260"/>
      <c r="AH46" s="260"/>
      <c r="AI46" s="260"/>
      <c r="AJ46" s="260"/>
      <c r="AK46" s="260"/>
      <c r="AL46" s="260"/>
      <c r="AM46" s="260"/>
      <c r="AN46" s="260"/>
      <c r="AO46" s="260"/>
    </row>
    <row r="47" spans="1:41" ht="28.5" customHeight="1" thickBot="1" x14ac:dyDescent="0.25">
      <c r="A47" s="297" t="s">
        <v>1123</v>
      </c>
      <c r="B47" s="836"/>
      <c r="C47" s="837"/>
      <c r="D47" s="298" t="s">
        <v>59</v>
      </c>
      <c r="E47" s="298"/>
      <c r="F47" s="298"/>
      <c r="G47" s="838"/>
      <c r="H47" s="839"/>
      <c r="I47" s="839"/>
      <c r="J47" s="839"/>
      <c r="K47" s="839"/>
      <c r="L47" s="839"/>
      <c r="M47" s="839"/>
      <c r="N47" s="839"/>
      <c r="O47" s="839"/>
      <c r="P47" s="839"/>
      <c r="Q47" s="840"/>
      <c r="R47" s="841" t="s">
        <v>1124</v>
      </c>
      <c r="S47" s="842"/>
      <c r="T47" s="843"/>
      <c r="U47" s="838"/>
      <c r="V47" s="839"/>
      <c r="W47" s="839"/>
      <c r="X47" s="839"/>
      <c r="Y47" s="839"/>
      <c r="Z47" s="839"/>
      <c r="AA47" s="840"/>
      <c r="AB47" s="844" t="s">
        <v>1125</v>
      </c>
      <c r="AC47" s="845"/>
      <c r="AD47" s="299"/>
      <c r="AE47" s="259"/>
      <c r="AF47" s="260"/>
      <c r="AG47" s="260"/>
      <c r="AH47" s="260"/>
      <c r="AI47" s="260"/>
      <c r="AJ47" s="260"/>
      <c r="AK47" s="260"/>
      <c r="AL47" s="260"/>
      <c r="AM47" s="260"/>
      <c r="AN47" s="260"/>
      <c r="AO47" s="260"/>
    </row>
    <row r="48" spans="1:41" ht="17.25" customHeight="1" thickBot="1" x14ac:dyDescent="0.25">
      <c r="A48" s="822"/>
      <c r="B48" s="823"/>
      <c r="C48" s="823"/>
      <c r="D48" s="823"/>
      <c r="E48" s="824" t="s">
        <v>1126</v>
      </c>
      <c r="F48" s="825"/>
      <c r="G48" s="825"/>
      <c r="H48" s="825"/>
      <c r="I48" s="825"/>
      <c r="J48" s="825"/>
      <c r="K48" s="825"/>
      <c r="L48" s="825"/>
      <c r="M48" s="825"/>
      <c r="N48" s="825"/>
      <c r="O48" s="825"/>
      <c r="P48" s="825"/>
      <c r="Q48" s="825"/>
      <c r="R48" s="825"/>
      <c r="S48" s="825"/>
      <c r="T48" s="826"/>
      <c r="U48" s="827"/>
      <c r="V48" s="827"/>
      <c r="W48" s="827"/>
      <c r="X48" s="827"/>
      <c r="Y48" s="827"/>
      <c r="Z48" s="827"/>
      <c r="AA48" s="827"/>
      <c r="AB48" s="259"/>
      <c r="AC48" s="259"/>
      <c r="AD48" s="259"/>
      <c r="AE48" s="259"/>
      <c r="AF48" s="260"/>
      <c r="AG48" s="260"/>
      <c r="AH48" s="260"/>
      <c r="AI48" s="260"/>
      <c r="AJ48" s="260"/>
      <c r="AK48" s="260"/>
      <c r="AL48" s="260"/>
      <c r="AM48" s="260"/>
      <c r="AN48" s="260"/>
      <c r="AO48" s="260"/>
    </row>
    <row r="49" spans="1:41" ht="27" customHeight="1" x14ac:dyDescent="0.2">
      <c r="A49" s="828" t="s">
        <v>1144</v>
      </c>
      <c r="B49" s="830"/>
      <c r="C49" s="831"/>
      <c r="D49" s="831"/>
      <c r="E49" s="831"/>
      <c r="F49" s="831"/>
      <c r="G49" s="831"/>
      <c r="H49" s="831"/>
      <c r="I49" s="831"/>
      <c r="J49" s="831"/>
      <c r="K49" s="831"/>
      <c r="L49" s="831"/>
      <c r="M49" s="831"/>
      <c r="N49" s="831"/>
      <c r="O49" s="831"/>
      <c r="P49" s="831"/>
      <c r="Q49" s="831"/>
      <c r="R49" s="831"/>
      <c r="S49" s="831"/>
      <c r="T49" s="831"/>
      <c r="U49" s="831"/>
      <c r="V49" s="831"/>
      <c r="W49" s="831"/>
      <c r="X49" s="831"/>
      <c r="Y49" s="831"/>
      <c r="Z49" s="831"/>
      <c r="AA49" s="831"/>
      <c r="AB49" s="831"/>
      <c r="AC49" s="831"/>
      <c r="AD49" s="832"/>
      <c r="AE49" s="259"/>
      <c r="AF49" s="260"/>
      <c r="AG49" s="260"/>
      <c r="AH49" s="260"/>
      <c r="AI49" s="260"/>
      <c r="AJ49" s="260"/>
      <c r="AK49" s="260"/>
      <c r="AL49" s="260"/>
      <c r="AM49" s="260"/>
      <c r="AN49" s="260"/>
      <c r="AO49" s="260"/>
    </row>
    <row r="50" spans="1:41" ht="27" customHeight="1" x14ac:dyDescent="0.2">
      <c r="A50" s="829"/>
      <c r="B50" s="833"/>
      <c r="C50" s="834"/>
      <c r="D50" s="834"/>
      <c r="E50" s="834"/>
      <c r="F50" s="834"/>
      <c r="G50" s="834"/>
      <c r="H50" s="834"/>
      <c r="I50" s="834"/>
      <c r="J50" s="834"/>
      <c r="K50" s="834"/>
      <c r="L50" s="834"/>
      <c r="M50" s="834"/>
      <c r="N50" s="834"/>
      <c r="O50" s="834"/>
      <c r="P50" s="834"/>
      <c r="Q50" s="834"/>
      <c r="R50" s="834"/>
      <c r="S50" s="834"/>
      <c r="T50" s="834"/>
      <c r="U50" s="834"/>
      <c r="V50" s="834"/>
      <c r="W50" s="834"/>
      <c r="X50" s="834"/>
      <c r="Y50" s="834"/>
      <c r="Z50" s="834"/>
      <c r="AA50" s="834"/>
      <c r="AB50" s="834"/>
      <c r="AC50" s="834"/>
      <c r="AD50" s="835"/>
      <c r="AE50" s="259"/>
      <c r="AF50" s="260"/>
      <c r="AG50" s="260"/>
      <c r="AH50" s="260"/>
      <c r="AI50" s="260"/>
      <c r="AJ50" s="260"/>
      <c r="AK50" s="260"/>
      <c r="AL50" s="260"/>
      <c r="AM50" s="260"/>
      <c r="AN50" s="260"/>
      <c r="AO50" s="260"/>
    </row>
    <row r="51" spans="1:41" ht="28.5" customHeight="1" thickBot="1" x14ac:dyDescent="0.25">
      <c r="A51" s="297" t="s">
        <v>1123</v>
      </c>
      <c r="B51" s="836"/>
      <c r="C51" s="837"/>
      <c r="D51" s="298" t="s">
        <v>59</v>
      </c>
      <c r="E51" s="298"/>
      <c r="F51" s="298"/>
      <c r="G51" s="838"/>
      <c r="H51" s="839"/>
      <c r="I51" s="839"/>
      <c r="J51" s="839"/>
      <c r="K51" s="839"/>
      <c r="L51" s="839"/>
      <c r="M51" s="839"/>
      <c r="N51" s="839"/>
      <c r="O51" s="839"/>
      <c r="P51" s="839"/>
      <c r="Q51" s="840"/>
      <c r="R51" s="841" t="s">
        <v>1124</v>
      </c>
      <c r="S51" s="842"/>
      <c r="T51" s="843"/>
      <c r="U51" s="838"/>
      <c r="V51" s="839"/>
      <c r="W51" s="839"/>
      <c r="X51" s="839"/>
      <c r="Y51" s="839"/>
      <c r="Z51" s="839"/>
      <c r="AA51" s="840"/>
      <c r="AB51" s="844" t="s">
        <v>1125</v>
      </c>
      <c r="AC51" s="845"/>
      <c r="AD51" s="299"/>
      <c r="AE51" s="259"/>
      <c r="AF51" s="260"/>
      <c r="AG51" s="260"/>
      <c r="AH51" s="260"/>
      <c r="AI51" s="260"/>
      <c r="AJ51" s="260"/>
      <c r="AK51" s="260"/>
      <c r="AL51" s="260"/>
      <c r="AM51" s="260"/>
      <c r="AN51" s="260"/>
      <c r="AO51" s="260"/>
    </row>
    <row r="52" spans="1:41" ht="17.25" customHeight="1" thickBot="1" x14ac:dyDescent="0.25">
      <c r="A52" s="822"/>
      <c r="B52" s="823"/>
      <c r="C52" s="823"/>
      <c r="D52" s="823"/>
      <c r="E52" s="824" t="s">
        <v>1128</v>
      </c>
      <c r="F52" s="825"/>
      <c r="G52" s="825"/>
      <c r="H52" s="825"/>
      <c r="I52" s="825"/>
      <c r="J52" s="825"/>
      <c r="K52" s="825"/>
      <c r="L52" s="825"/>
      <c r="M52" s="825"/>
      <c r="N52" s="825"/>
      <c r="O52" s="825"/>
      <c r="P52" s="825"/>
      <c r="Q52" s="825"/>
      <c r="R52" s="825"/>
      <c r="S52" s="825"/>
      <c r="T52" s="826"/>
      <c r="U52" s="827"/>
      <c r="V52" s="827"/>
      <c r="W52" s="827"/>
      <c r="X52" s="827"/>
      <c r="Y52" s="827"/>
      <c r="Z52" s="827"/>
      <c r="AA52" s="827"/>
      <c r="AB52" s="259"/>
      <c r="AC52" s="259"/>
      <c r="AD52" s="259"/>
      <c r="AE52" s="259"/>
      <c r="AF52" s="260"/>
      <c r="AG52" s="260"/>
      <c r="AH52" s="260"/>
      <c r="AI52" s="260"/>
      <c r="AJ52" s="260"/>
      <c r="AK52" s="260"/>
      <c r="AL52" s="260"/>
      <c r="AM52" s="260"/>
      <c r="AN52" s="260"/>
      <c r="AO52" s="260"/>
    </row>
    <row r="53" spans="1:41" ht="27" customHeight="1" x14ac:dyDescent="0.2">
      <c r="A53" s="828" t="s">
        <v>1144</v>
      </c>
      <c r="B53" s="830"/>
      <c r="C53" s="831"/>
      <c r="D53" s="831"/>
      <c r="E53" s="831"/>
      <c r="F53" s="831"/>
      <c r="G53" s="831"/>
      <c r="H53" s="831"/>
      <c r="I53" s="831"/>
      <c r="J53" s="831"/>
      <c r="K53" s="831"/>
      <c r="L53" s="831"/>
      <c r="M53" s="831"/>
      <c r="N53" s="831"/>
      <c r="O53" s="831"/>
      <c r="P53" s="831"/>
      <c r="Q53" s="831"/>
      <c r="R53" s="831"/>
      <c r="S53" s="831"/>
      <c r="T53" s="831"/>
      <c r="U53" s="831"/>
      <c r="V53" s="831"/>
      <c r="W53" s="831"/>
      <c r="X53" s="831"/>
      <c r="Y53" s="831"/>
      <c r="Z53" s="831"/>
      <c r="AA53" s="831"/>
      <c r="AB53" s="831"/>
      <c r="AC53" s="831"/>
      <c r="AD53" s="832"/>
      <c r="AE53" s="259"/>
      <c r="AF53" s="260"/>
      <c r="AG53" s="260"/>
      <c r="AH53" s="260"/>
      <c r="AI53" s="260"/>
      <c r="AJ53" s="260"/>
      <c r="AK53" s="260"/>
      <c r="AL53" s="260"/>
      <c r="AM53" s="260"/>
      <c r="AN53" s="260"/>
      <c r="AO53" s="260"/>
    </row>
    <row r="54" spans="1:41" ht="27" customHeight="1" x14ac:dyDescent="0.2">
      <c r="A54" s="829"/>
      <c r="B54" s="833"/>
      <c r="C54" s="834"/>
      <c r="D54" s="834"/>
      <c r="E54" s="834"/>
      <c r="F54" s="834"/>
      <c r="G54" s="834"/>
      <c r="H54" s="834"/>
      <c r="I54" s="834"/>
      <c r="J54" s="834"/>
      <c r="K54" s="834"/>
      <c r="L54" s="834"/>
      <c r="M54" s="834"/>
      <c r="N54" s="834"/>
      <c r="O54" s="834"/>
      <c r="P54" s="834"/>
      <c r="Q54" s="834"/>
      <c r="R54" s="834"/>
      <c r="S54" s="834"/>
      <c r="T54" s="834"/>
      <c r="U54" s="834"/>
      <c r="V54" s="834"/>
      <c r="W54" s="834"/>
      <c r="X54" s="834"/>
      <c r="Y54" s="834"/>
      <c r="Z54" s="834"/>
      <c r="AA54" s="834"/>
      <c r="AB54" s="834"/>
      <c r="AC54" s="834"/>
      <c r="AD54" s="835"/>
      <c r="AE54" s="259"/>
      <c r="AF54" s="260"/>
      <c r="AG54" s="260"/>
      <c r="AH54" s="260"/>
      <c r="AI54" s="260"/>
      <c r="AJ54" s="260"/>
      <c r="AK54" s="260"/>
      <c r="AL54" s="260"/>
      <c r="AM54" s="260"/>
      <c r="AN54" s="260"/>
      <c r="AO54" s="260"/>
    </row>
    <row r="55" spans="1:41" ht="28.5" customHeight="1" thickBot="1" x14ac:dyDescent="0.25">
      <c r="A55" s="297" t="s">
        <v>1123</v>
      </c>
      <c r="B55" s="836"/>
      <c r="C55" s="837"/>
      <c r="D55" s="298" t="s">
        <v>59</v>
      </c>
      <c r="E55" s="298"/>
      <c r="F55" s="298"/>
      <c r="G55" s="838"/>
      <c r="H55" s="839"/>
      <c r="I55" s="839"/>
      <c r="J55" s="839"/>
      <c r="K55" s="839"/>
      <c r="L55" s="839"/>
      <c r="M55" s="839"/>
      <c r="N55" s="839"/>
      <c r="O55" s="839"/>
      <c r="P55" s="839"/>
      <c r="Q55" s="840"/>
      <c r="R55" s="841" t="s">
        <v>1124</v>
      </c>
      <c r="S55" s="842"/>
      <c r="T55" s="843"/>
      <c r="U55" s="838"/>
      <c r="V55" s="839"/>
      <c r="W55" s="839"/>
      <c r="X55" s="839"/>
      <c r="Y55" s="839"/>
      <c r="Z55" s="839"/>
      <c r="AA55" s="840"/>
      <c r="AB55" s="844" t="s">
        <v>1125</v>
      </c>
      <c r="AC55" s="845"/>
      <c r="AD55" s="299"/>
      <c r="AE55" s="259"/>
      <c r="AF55" s="260"/>
      <c r="AG55" s="260"/>
      <c r="AH55" s="260"/>
      <c r="AI55" s="260"/>
      <c r="AJ55" s="260"/>
      <c r="AK55" s="260"/>
      <c r="AL55" s="260"/>
      <c r="AM55" s="260"/>
      <c r="AN55" s="260"/>
      <c r="AO55" s="260"/>
    </row>
    <row r="56" spans="1:41" ht="17.25" customHeight="1" thickBot="1" x14ac:dyDescent="0.25">
      <c r="A56" s="822"/>
      <c r="B56" s="823"/>
      <c r="C56" s="823"/>
      <c r="D56" s="823"/>
      <c r="E56" s="824" t="s">
        <v>1130</v>
      </c>
      <c r="F56" s="825"/>
      <c r="G56" s="825"/>
      <c r="H56" s="825"/>
      <c r="I56" s="825"/>
      <c r="J56" s="825"/>
      <c r="K56" s="825"/>
      <c r="L56" s="825"/>
      <c r="M56" s="825"/>
      <c r="N56" s="825"/>
      <c r="O56" s="825"/>
      <c r="P56" s="825"/>
      <c r="Q56" s="825"/>
      <c r="R56" s="825"/>
      <c r="S56" s="825"/>
      <c r="T56" s="826"/>
      <c r="U56" s="827"/>
      <c r="V56" s="827"/>
      <c r="W56" s="827"/>
      <c r="X56" s="827"/>
      <c r="Y56" s="827"/>
      <c r="Z56" s="827"/>
      <c r="AA56" s="827"/>
      <c r="AB56" s="259"/>
      <c r="AC56" s="259"/>
      <c r="AD56" s="259"/>
      <c r="AE56" s="259"/>
      <c r="AF56" s="260"/>
      <c r="AG56" s="260"/>
      <c r="AH56" s="260"/>
      <c r="AI56" s="260"/>
      <c r="AJ56" s="260"/>
      <c r="AK56" s="260"/>
      <c r="AL56" s="260"/>
      <c r="AM56" s="260"/>
      <c r="AN56" s="260"/>
      <c r="AO56" s="260"/>
    </row>
    <row r="57" spans="1:41" ht="27" customHeight="1" x14ac:dyDescent="0.2">
      <c r="A57" s="828" t="s">
        <v>1144</v>
      </c>
      <c r="B57" s="830"/>
      <c r="C57" s="831"/>
      <c r="D57" s="831"/>
      <c r="E57" s="831"/>
      <c r="F57" s="831"/>
      <c r="G57" s="831"/>
      <c r="H57" s="831"/>
      <c r="I57" s="831"/>
      <c r="J57" s="831"/>
      <c r="K57" s="831"/>
      <c r="L57" s="831"/>
      <c r="M57" s="831"/>
      <c r="N57" s="831"/>
      <c r="O57" s="831"/>
      <c r="P57" s="831"/>
      <c r="Q57" s="831"/>
      <c r="R57" s="831"/>
      <c r="S57" s="831"/>
      <c r="T57" s="831"/>
      <c r="U57" s="831"/>
      <c r="V57" s="831"/>
      <c r="W57" s="831"/>
      <c r="X57" s="831"/>
      <c r="Y57" s="831"/>
      <c r="Z57" s="831"/>
      <c r="AA57" s="831"/>
      <c r="AB57" s="831"/>
      <c r="AC57" s="831"/>
      <c r="AD57" s="832"/>
      <c r="AE57" s="259"/>
      <c r="AF57" s="260"/>
      <c r="AG57" s="260"/>
      <c r="AH57" s="260"/>
      <c r="AI57" s="260"/>
      <c r="AJ57" s="260"/>
      <c r="AK57" s="260"/>
      <c r="AL57" s="260"/>
      <c r="AM57" s="260"/>
      <c r="AN57" s="260"/>
      <c r="AO57" s="260"/>
    </row>
    <row r="58" spans="1:41" ht="27" customHeight="1" x14ac:dyDescent="0.2">
      <c r="A58" s="829"/>
      <c r="B58" s="833"/>
      <c r="C58" s="834"/>
      <c r="D58" s="834"/>
      <c r="E58" s="834"/>
      <c r="F58" s="834"/>
      <c r="G58" s="834"/>
      <c r="H58" s="834"/>
      <c r="I58" s="834"/>
      <c r="J58" s="834"/>
      <c r="K58" s="834"/>
      <c r="L58" s="834"/>
      <c r="M58" s="834"/>
      <c r="N58" s="834"/>
      <c r="O58" s="834"/>
      <c r="P58" s="834"/>
      <c r="Q58" s="834"/>
      <c r="R58" s="834"/>
      <c r="S58" s="834"/>
      <c r="T58" s="834"/>
      <c r="U58" s="834"/>
      <c r="V58" s="834"/>
      <c r="W58" s="834"/>
      <c r="X58" s="834"/>
      <c r="Y58" s="834"/>
      <c r="Z58" s="834"/>
      <c r="AA58" s="834"/>
      <c r="AB58" s="834"/>
      <c r="AC58" s="834"/>
      <c r="AD58" s="835"/>
      <c r="AE58" s="259"/>
      <c r="AF58" s="260"/>
      <c r="AG58" s="260"/>
      <c r="AH58" s="260"/>
      <c r="AI58" s="260"/>
      <c r="AJ58" s="260"/>
      <c r="AK58" s="260"/>
      <c r="AL58" s="260"/>
      <c r="AM58" s="260"/>
      <c r="AN58" s="260"/>
      <c r="AO58" s="260"/>
    </row>
    <row r="59" spans="1:41" ht="28.5" customHeight="1" thickBot="1" x14ac:dyDescent="0.25">
      <c r="A59" s="297" t="s">
        <v>1123</v>
      </c>
      <c r="B59" s="836"/>
      <c r="C59" s="837"/>
      <c r="D59" s="298" t="s">
        <v>59</v>
      </c>
      <c r="E59" s="298"/>
      <c r="F59" s="298"/>
      <c r="G59" s="838"/>
      <c r="H59" s="839"/>
      <c r="I59" s="839"/>
      <c r="J59" s="839"/>
      <c r="K59" s="839"/>
      <c r="L59" s="839"/>
      <c r="M59" s="839"/>
      <c r="N59" s="839"/>
      <c r="O59" s="839"/>
      <c r="P59" s="839"/>
      <c r="Q59" s="840"/>
      <c r="R59" s="841" t="s">
        <v>1124</v>
      </c>
      <c r="S59" s="842"/>
      <c r="T59" s="843"/>
      <c r="U59" s="838"/>
      <c r="V59" s="839"/>
      <c r="W59" s="839"/>
      <c r="X59" s="839"/>
      <c r="Y59" s="839"/>
      <c r="Z59" s="839"/>
      <c r="AA59" s="840"/>
      <c r="AB59" s="844" t="s">
        <v>1125</v>
      </c>
      <c r="AC59" s="845"/>
      <c r="AD59" s="299"/>
      <c r="AE59" s="259"/>
      <c r="AF59" s="260"/>
      <c r="AG59" s="260"/>
      <c r="AH59" s="260"/>
      <c r="AI59" s="260"/>
      <c r="AJ59" s="260"/>
      <c r="AK59" s="260"/>
      <c r="AL59" s="260"/>
      <c r="AM59" s="260"/>
      <c r="AN59" s="260"/>
      <c r="AO59" s="260"/>
    </row>
    <row r="60" spans="1:41" ht="17.25" customHeight="1" thickBot="1" x14ac:dyDescent="0.25">
      <c r="A60" s="822"/>
      <c r="B60" s="823"/>
      <c r="C60" s="823"/>
      <c r="D60" s="823"/>
      <c r="E60" s="824" t="s">
        <v>1132</v>
      </c>
      <c r="F60" s="825"/>
      <c r="G60" s="825"/>
      <c r="H60" s="825"/>
      <c r="I60" s="825"/>
      <c r="J60" s="825"/>
      <c r="K60" s="825"/>
      <c r="L60" s="825"/>
      <c r="M60" s="825"/>
      <c r="N60" s="825"/>
      <c r="O60" s="825"/>
      <c r="P60" s="825"/>
      <c r="Q60" s="825"/>
      <c r="R60" s="825"/>
      <c r="S60" s="825"/>
      <c r="T60" s="826"/>
      <c r="U60" s="827"/>
      <c r="V60" s="827"/>
      <c r="W60" s="827"/>
      <c r="X60" s="827"/>
      <c r="Y60" s="827"/>
      <c r="Z60" s="827"/>
      <c r="AA60" s="827"/>
      <c r="AB60" s="259"/>
      <c r="AC60" s="259"/>
      <c r="AD60" s="259"/>
      <c r="AE60" s="259"/>
      <c r="AF60" s="260"/>
      <c r="AG60" s="260"/>
      <c r="AH60" s="260"/>
      <c r="AI60" s="260"/>
      <c r="AJ60" s="260"/>
      <c r="AK60" s="260"/>
      <c r="AL60" s="260"/>
      <c r="AM60" s="260"/>
      <c r="AN60" s="260"/>
      <c r="AO60" s="260"/>
    </row>
    <row r="61" spans="1:41" ht="27" customHeight="1" x14ac:dyDescent="0.2">
      <c r="A61" s="828" t="s">
        <v>1145</v>
      </c>
      <c r="B61" s="830"/>
      <c r="C61" s="831"/>
      <c r="D61" s="831"/>
      <c r="E61" s="831"/>
      <c r="F61" s="831"/>
      <c r="G61" s="831"/>
      <c r="H61" s="831"/>
      <c r="I61" s="831"/>
      <c r="J61" s="831"/>
      <c r="K61" s="831"/>
      <c r="L61" s="831"/>
      <c r="M61" s="831"/>
      <c r="N61" s="831"/>
      <c r="O61" s="831"/>
      <c r="P61" s="831"/>
      <c r="Q61" s="831"/>
      <c r="R61" s="831"/>
      <c r="S61" s="831"/>
      <c r="T61" s="831"/>
      <c r="U61" s="831"/>
      <c r="V61" s="831"/>
      <c r="W61" s="831"/>
      <c r="X61" s="831"/>
      <c r="Y61" s="831"/>
      <c r="Z61" s="831"/>
      <c r="AA61" s="831"/>
      <c r="AB61" s="831"/>
      <c r="AC61" s="831"/>
      <c r="AD61" s="832"/>
      <c r="AE61" s="259"/>
      <c r="AF61" s="260"/>
      <c r="AG61" s="260"/>
      <c r="AH61" s="260"/>
      <c r="AI61" s="260"/>
      <c r="AJ61" s="260"/>
      <c r="AK61" s="260"/>
      <c r="AL61" s="260"/>
      <c r="AM61" s="260"/>
      <c r="AN61" s="260"/>
      <c r="AO61" s="260"/>
    </row>
    <row r="62" spans="1:41" ht="27" customHeight="1" x14ac:dyDescent="0.2">
      <c r="A62" s="829"/>
      <c r="B62" s="833"/>
      <c r="C62" s="834"/>
      <c r="D62" s="834"/>
      <c r="E62" s="834"/>
      <c r="F62" s="834"/>
      <c r="G62" s="834"/>
      <c r="H62" s="834"/>
      <c r="I62" s="834"/>
      <c r="J62" s="834"/>
      <c r="K62" s="834"/>
      <c r="L62" s="834"/>
      <c r="M62" s="834"/>
      <c r="N62" s="834"/>
      <c r="O62" s="834"/>
      <c r="P62" s="834"/>
      <c r="Q62" s="834"/>
      <c r="R62" s="834"/>
      <c r="S62" s="834"/>
      <c r="T62" s="834"/>
      <c r="U62" s="834"/>
      <c r="V62" s="834"/>
      <c r="W62" s="834"/>
      <c r="X62" s="834"/>
      <c r="Y62" s="834"/>
      <c r="Z62" s="834"/>
      <c r="AA62" s="834"/>
      <c r="AB62" s="834"/>
      <c r="AC62" s="834"/>
      <c r="AD62" s="835"/>
      <c r="AE62" s="259"/>
      <c r="AF62" s="260"/>
      <c r="AG62" s="260"/>
      <c r="AH62" s="260"/>
      <c r="AI62" s="260"/>
      <c r="AJ62" s="260"/>
      <c r="AK62" s="260"/>
      <c r="AL62" s="260"/>
      <c r="AM62" s="260"/>
      <c r="AN62" s="260"/>
      <c r="AO62" s="260"/>
    </row>
    <row r="63" spans="1:41" ht="28.5" customHeight="1" thickBot="1" x14ac:dyDescent="0.25">
      <c r="A63" s="297" t="s">
        <v>1123</v>
      </c>
      <c r="B63" s="836"/>
      <c r="C63" s="837"/>
      <c r="D63" s="298" t="s">
        <v>59</v>
      </c>
      <c r="E63" s="298"/>
      <c r="F63" s="298"/>
      <c r="G63" s="838"/>
      <c r="H63" s="839"/>
      <c r="I63" s="839"/>
      <c r="J63" s="839"/>
      <c r="K63" s="839"/>
      <c r="L63" s="839"/>
      <c r="M63" s="839"/>
      <c r="N63" s="839"/>
      <c r="O63" s="839"/>
      <c r="P63" s="839"/>
      <c r="Q63" s="840"/>
      <c r="R63" s="841" t="s">
        <v>1124</v>
      </c>
      <c r="S63" s="842"/>
      <c r="T63" s="843"/>
      <c r="U63" s="838"/>
      <c r="V63" s="839"/>
      <c r="W63" s="839"/>
      <c r="X63" s="839"/>
      <c r="Y63" s="839"/>
      <c r="Z63" s="839"/>
      <c r="AA63" s="840"/>
      <c r="AB63" s="844" t="s">
        <v>1125</v>
      </c>
      <c r="AC63" s="845"/>
      <c r="AD63" s="299"/>
      <c r="AE63" s="259"/>
      <c r="AF63" s="260"/>
      <c r="AG63" s="260"/>
      <c r="AH63" s="260"/>
      <c r="AI63" s="260"/>
      <c r="AJ63" s="260"/>
      <c r="AK63" s="260"/>
      <c r="AL63" s="260"/>
      <c r="AM63" s="260"/>
      <c r="AN63" s="260"/>
      <c r="AO63" s="260"/>
    </row>
    <row r="64" spans="1:41" x14ac:dyDescent="0.2">
      <c r="A64" s="259"/>
      <c r="B64" s="259"/>
      <c r="C64" s="259"/>
      <c r="D64" s="259"/>
      <c r="E64" s="259"/>
      <c r="F64" s="259"/>
      <c r="G64" s="259"/>
      <c r="H64" s="259"/>
      <c r="I64" s="259"/>
      <c r="J64" s="259"/>
      <c r="K64" s="259"/>
      <c r="L64" s="259"/>
      <c r="M64" s="259"/>
      <c r="N64" s="259"/>
      <c r="O64" s="259"/>
      <c r="P64" s="259"/>
      <c r="Q64" s="259"/>
      <c r="R64" s="259"/>
      <c r="S64" s="259"/>
      <c r="T64" s="259"/>
      <c r="U64" s="259"/>
      <c r="V64" s="259"/>
      <c r="W64" s="259"/>
      <c r="X64" s="259"/>
      <c r="Y64" s="259"/>
      <c r="Z64" s="259"/>
      <c r="AA64" s="259"/>
      <c r="AB64" s="259"/>
      <c r="AC64" s="259"/>
      <c r="AD64" s="259"/>
      <c r="AE64" s="259"/>
      <c r="AF64" s="260"/>
      <c r="AG64" s="260"/>
      <c r="AH64" s="260"/>
      <c r="AI64" s="260"/>
      <c r="AJ64" s="260"/>
      <c r="AK64" s="260"/>
      <c r="AL64" s="260"/>
      <c r="AM64" s="260"/>
      <c r="AN64" s="260"/>
      <c r="AO64" s="260"/>
    </row>
    <row r="65" spans="1:41" x14ac:dyDescent="0.2">
      <c r="A65" s="259"/>
      <c r="B65" s="259"/>
      <c r="C65" s="259"/>
      <c r="D65" s="259"/>
      <c r="E65" s="259"/>
      <c r="F65" s="259"/>
      <c r="G65" s="259"/>
      <c r="H65" s="259"/>
      <c r="I65" s="259"/>
      <c r="J65" s="259"/>
      <c r="K65" s="259"/>
      <c r="L65" s="259"/>
      <c r="M65" s="259"/>
      <c r="N65" s="259"/>
      <c r="O65" s="259"/>
      <c r="P65" s="259"/>
      <c r="Q65" s="259"/>
      <c r="R65" s="259"/>
      <c r="S65" s="259"/>
      <c r="T65" s="259"/>
      <c r="U65" s="259"/>
      <c r="V65" s="259"/>
      <c r="W65" s="259"/>
      <c r="X65" s="259"/>
      <c r="Y65" s="259"/>
      <c r="Z65" s="259"/>
      <c r="AA65" s="259"/>
      <c r="AB65" s="259"/>
      <c r="AC65" s="259"/>
      <c r="AD65" s="259"/>
      <c r="AE65" s="259"/>
      <c r="AF65" s="260"/>
      <c r="AG65" s="260"/>
      <c r="AH65" s="260"/>
      <c r="AI65" s="260"/>
      <c r="AJ65" s="260"/>
      <c r="AK65" s="260"/>
      <c r="AL65" s="260"/>
      <c r="AM65" s="260"/>
      <c r="AN65" s="260"/>
      <c r="AO65" s="260"/>
    </row>
    <row r="66" spans="1:41" x14ac:dyDescent="0.2">
      <c r="A66" s="260"/>
      <c r="B66" s="260"/>
      <c r="C66" s="260"/>
      <c r="D66" s="260"/>
      <c r="E66" s="260"/>
      <c r="F66" s="260"/>
      <c r="G66" s="260"/>
      <c r="H66" s="260"/>
      <c r="I66" s="260"/>
      <c r="J66" s="260"/>
      <c r="K66" s="260"/>
      <c r="L66" s="260"/>
      <c r="M66" s="260"/>
      <c r="N66" s="260"/>
      <c r="O66" s="260"/>
      <c r="P66" s="260"/>
      <c r="Q66" s="260"/>
      <c r="R66" s="260"/>
      <c r="S66" s="260"/>
      <c r="T66" s="260"/>
      <c r="U66" s="260"/>
      <c r="V66" s="260"/>
      <c r="W66" s="260"/>
      <c r="X66" s="260"/>
      <c r="Y66" s="260"/>
      <c r="Z66" s="260"/>
      <c r="AA66" s="260"/>
      <c r="AB66" s="260"/>
      <c r="AC66" s="260"/>
      <c r="AD66" s="260"/>
      <c r="AE66" s="260"/>
      <c r="AF66" s="260"/>
      <c r="AG66" s="260"/>
      <c r="AH66" s="260"/>
      <c r="AI66" s="260"/>
      <c r="AJ66" s="260"/>
      <c r="AK66" s="260"/>
      <c r="AL66" s="260"/>
      <c r="AM66" s="260"/>
      <c r="AN66" s="260"/>
      <c r="AO66" s="260"/>
    </row>
    <row r="67" spans="1:41" x14ac:dyDescent="0.2">
      <c r="A67" s="260"/>
      <c r="B67" s="260"/>
      <c r="C67" s="260"/>
      <c r="D67" s="260"/>
      <c r="E67" s="260"/>
      <c r="F67" s="260"/>
      <c r="G67" s="260"/>
      <c r="H67" s="260"/>
      <c r="I67" s="260"/>
      <c r="J67" s="260"/>
      <c r="K67" s="260"/>
      <c r="L67" s="260"/>
      <c r="M67" s="260"/>
      <c r="N67" s="260"/>
      <c r="O67" s="260"/>
      <c r="P67" s="260"/>
      <c r="Q67" s="260"/>
      <c r="R67" s="260"/>
      <c r="S67" s="260"/>
      <c r="T67" s="260"/>
      <c r="U67" s="260"/>
      <c r="V67" s="260"/>
      <c r="W67" s="260"/>
      <c r="X67" s="260"/>
      <c r="Y67" s="260"/>
      <c r="Z67" s="260"/>
      <c r="AA67" s="260"/>
      <c r="AB67" s="260"/>
      <c r="AC67" s="260"/>
      <c r="AD67" s="260"/>
      <c r="AE67" s="260"/>
      <c r="AF67" s="260"/>
      <c r="AG67" s="260"/>
      <c r="AH67" s="260"/>
      <c r="AI67" s="260"/>
      <c r="AJ67" s="260"/>
      <c r="AK67" s="260"/>
      <c r="AL67" s="260"/>
      <c r="AM67" s="260"/>
      <c r="AN67" s="260"/>
      <c r="AO67" s="260"/>
    </row>
    <row r="68" spans="1:41" x14ac:dyDescent="0.2">
      <c r="A68" s="260"/>
      <c r="B68" s="260"/>
      <c r="C68" s="260"/>
      <c r="D68" s="260"/>
      <c r="E68" s="260"/>
      <c r="F68" s="260"/>
      <c r="G68" s="260"/>
      <c r="H68" s="260"/>
      <c r="I68" s="260"/>
      <c r="J68" s="260"/>
      <c r="K68" s="260"/>
      <c r="L68" s="260"/>
      <c r="M68" s="260"/>
      <c r="N68" s="260"/>
      <c r="O68" s="260"/>
      <c r="P68" s="260"/>
      <c r="Q68" s="260"/>
      <c r="R68" s="260"/>
      <c r="S68" s="260"/>
      <c r="T68" s="260"/>
      <c r="U68" s="260"/>
      <c r="V68" s="260"/>
      <c r="W68" s="260"/>
      <c r="X68" s="260"/>
      <c r="Y68" s="260"/>
      <c r="Z68" s="260"/>
      <c r="AA68" s="260"/>
      <c r="AB68" s="260"/>
      <c r="AC68" s="260"/>
      <c r="AD68" s="260"/>
      <c r="AE68" s="260"/>
      <c r="AF68" s="260"/>
      <c r="AG68" s="260"/>
      <c r="AH68" s="260"/>
      <c r="AI68" s="260"/>
      <c r="AJ68" s="260"/>
      <c r="AK68" s="260"/>
      <c r="AL68" s="260"/>
      <c r="AM68" s="260"/>
      <c r="AN68" s="260"/>
      <c r="AO68" s="260"/>
    </row>
    <row r="69" spans="1:41" x14ac:dyDescent="0.2">
      <c r="A69" s="260"/>
      <c r="B69" s="260"/>
      <c r="C69" s="260"/>
      <c r="D69" s="260"/>
      <c r="E69" s="260"/>
      <c r="F69" s="260"/>
      <c r="G69" s="260"/>
      <c r="H69" s="260"/>
      <c r="I69" s="260"/>
      <c r="J69" s="260"/>
      <c r="K69" s="260"/>
      <c r="L69" s="260"/>
      <c r="M69" s="260"/>
      <c r="N69" s="260"/>
      <c r="O69" s="260"/>
      <c r="P69" s="260"/>
      <c r="Q69" s="260"/>
      <c r="R69" s="260"/>
      <c r="S69" s="260"/>
      <c r="T69" s="260"/>
      <c r="U69" s="260"/>
      <c r="V69" s="260"/>
      <c r="W69" s="260"/>
      <c r="X69" s="260"/>
      <c r="Y69" s="260"/>
      <c r="Z69" s="260"/>
      <c r="AA69" s="260"/>
      <c r="AB69" s="260"/>
      <c r="AC69" s="260"/>
      <c r="AD69" s="260"/>
      <c r="AE69" s="260"/>
      <c r="AF69" s="260"/>
      <c r="AG69" s="260"/>
      <c r="AH69" s="260"/>
      <c r="AI69" s="260"/>
      <c r="AJ69" s="260"/>
      <c r="AK69" s="260"/>
      <c r="AL69" s="260"/>
      <c r="AM69" s="260"/>
      <c r="AN69" s="260"/>
      <c r="AO69" s="260"/>
    </row>
    <row r="70" spans="1:41" x14ac:dyDescent="0.2">
      <c r="A70" s="260"/>
      <c r="B70" s="260"/>
      <c r="C70" s="260"/>
      <c r="D70" s="260"/>
      <c r="E70" s="260"/>
      <c r="F70" s="260"/>
      <c r="G70" s="260"/>
      <c r="H70" s="260"/>
      <c r="I70" s="260"/>
      <c r="J70" s="260"/>
      <c r="K70" s="260"/>
      <c r="L70" s="260"/>
      <c r="M70" s="260"/>
      <c r="N70" s="260"/>
      <c r="O70" s="260"/>
      <c r="P70" s="260"/>
      <c r="Q70" s="260"/>
      <c r="R70" s="260"/>
      <c r="S70" s="260"/>
      <c r="T70" s="260"/>
      <c r="U70" s="260"/>
      <c r="V70" s="260"/>
      <c r="W70" s="260"/>
      <c r="X70" s="260"/>
      <c r="Y70" s="260"/>
      <c r="Z70" s="260"/>
      <c r="AA70" s="260"/>
      <c r="AB70" s="260"/>
      <c r="AC70" s="260"/>
      <c r="AD70" s="260"/>
      <c r="AE70" s="260"/>
      <c r="AF70" s="260"/>
      <c r="AG70" s="260"/>
      <c r="AH70" s="260"/>
      <c r="AI70" s="260"/>
      <c r="AJ70" s="260"/>
      <c r="AK70" s="260"/>
      <c r="AL70" s="260"/>
      <c r="AM70" s="260"/>
      <c r="AN70" s="260"/>
      <c r="AO70" s="260"/>
    </row>
    <row r="71" spans="1:41" x14ac:dyDescent="0.2">
      <c r="A71" s="260"/>
      <c r="B71" s="260"/>
      <c r="C71" s="260"/>
      <c r="D71" s="260"/>
      <c r="E71" s="260"/>
      <c r="F71" s="260"/>
      <c r="G71" s="260"/>
      <c r="H71" s="260"/>
      <c r="I71" s="260"/>
      <c r="J71" s="260"/>
      <c r="K71" s="260"/>
      <c r="L71" s="260"/>
      <c r="M71" s="260"/>
      <c r="N71" s="260"/>
      <c r="O71" s="260"/>
      <c r="P71" s="260"/>
      <c r="Q71" s="260"/>
      <c r="R71" s="260"/>
      <c r="S71" s="260"/>
      <c r="T71" s="260"/>
      <c r="U71" s="260"/>
      <c r="V71" s="260"/>
      <c r="W71" s="260"/>
      <c r="X71" s="260"/>
      <c r="Y71" s="260"/>
      <c r="Z71" s="260"/>
      <c r="AA71" s="260"/>
      <c r="AB71" s="260"/>
      <c r="AC71" s="260"/>
      <c r="AD71" s="260"/>
      <c r="AE71" s="260"/>
      <c r="AF71" s="260"/>
      <c r="AG71" s="260"/>
      <c r="AH71" s="260"/>
      <c r="AI71" s="260"/>
      <c r="AJ71" s="260"/>
      <c r="AK71" s="260"/>
      <c r="AL71" s="260"/>
      <c r="AM71" s="260"/>
      <c r="AN71" s="260"/>
      <c r="AO71" s="260"/>
    </row>
    <row r="72" spans="1:41" x14ac:dyDescent="0.2">
      <c r="A72" s="260"/>
      <c r="B72" s="260"/>
      <c r="C72" s="260"/>
      <c r="D72" s="260"/>
      <c r="E72" s="260"/>
      <c r="F72" s="260"/>
      <c r="G72" s="260"/>
      <c r="H72" s="260"/>
      <c r="I72" s="260"/>
      <c r="J72" s="260"/>
      <c r="K72" s="260"/>
      <c r="L72" s="260"/>
      <c r="M72" s="260"/>
      <c r="N72" s="260"/>
      <c r="O72" s="260"/>
      <c r="P72" s="260"/>
      <c r="Q72" s="260"/>
      <c r="R72" s="260"/>
      <c r="S72" s="260"/>
      <c r="T72" s="260"/>
      <c r="U72" s="260"/>
      <c r="V72" s="260"/>
      <c r="W72" s="260"/>
      <c r="X72" s="260"/>
      <c r="Y72" s="260"/>
      <c r="Z72" s="260"/>
      <c r="AA72" s="260"/>
      <c r="AB72" s="260"/>
      <c r="AC72" s="260"/>
      <c r="AD72" s="260"/>
      <c r="AE72" s="260"/>
      <c r="AF72" s="260"/>
      <c r="AG72" s="260"/>
      <c r="AH72" s="260"/>
      <c r="AI72" s="260"/>
      <c r="AJ72" s="260"/>
      <c r="AK72" s="260"/>
      <c r="AL72" s="260"/>
      <c r="AM72" s="260"/>
      <c r="AN72" s="260"/>
      <c r="AO72" s="260"/>
    </row>
    <row r="73" spans="1:41" x14ac:dyDescent="0.2">
      <c r="A73" s="260"/>
      <c r="B73" s="260"/>
      <c r="C73" s="260"/>
      <c r="D73" s="260"/>
      <c r="E73" s="260"/>
      <c r="F73" s="260"/>
      <c r="G73" s="260"/>
      <c r="H73" s="260"/>
      <c r="I73" s="260"/>
      <c r="J73" s="260"/>
      <c r="K73" s="260"/>
      <c r="L73" s="260"/>
      <c r="M73" s="260"/>
      <c r="N73" s="260"/>
      <c r="O73" s="260"/>
      <c r="P73" s="260"/>
      <c r="Q73" s="260"/>
      <c r="R73" s="260"/>
      <c r="S73" s="260"/>
      <c r="T73" s="260"/>
      <c r="U73" s="260"/>
      <c r="V73" s="260"/>
      <c r="W73" s="260"/>
      <c r="X73" s="260"/>
      <c r="Y73" s="260"/>
      <c r="Z73" s="260"/>
      <c r="AA73" s="260"/>
      <c r="AB73" s="260"/>
      <c r="AC73" s="260"/>
      <c r="AD73" s="260"/>
      <c r="AE73" s="260"/>
      <c r="AF73" s="260"/>
      <c r="AG73" s="260"/>
      <c r="AH73" s="260"/>
      <c r="AI73" s="260"/>
      <c r="AJ73" s="260"/>
      <c r="AK73" s="260"/>
      <c r="AL73" s="260"/>
      <c r="AM73" s="260"/>
      <c r="AN73" s="260"/>
      <c r="AO73" s="260"/>
    </row>
    <row r="74" spans="1:41" x14ac:dyDescent="0.2">
      <c r="A74" s="260"/>
      <c r="B74" s="260"/>
      <c r="C74" s="260"/>
      <c r="D74" s="260"/>
      <c r="E74" s="260"/>
      <c r="F74" s="260"/>
      <c r="G74" s="260"/>
      <c r="H74" s="260"/>
      <c r="I74" s="260"/>
      <c r="J74" s="260"/>
      <c r="K74" s="260"/>
      <c r="L74" s="260"/>
      <c r="M74" s="260"/>
      <c r="N74" s="260"/>
      <c r="O74" s="260"/>
      <c r="P74" s="260"/>
      <c r="Q74" s="260"/>
      <c r="R74" s="260"/>
      <c r="S74" s="260"/>
      <c r="T74" s="260"/>
      <c r="U74" s="260"/>
      <c r="V74" s="260"/>
      <c r="W74" s="260"/>
      <c r="X74" s="260"/>
      <c r="Y74" s="260"/>
      <c r="Z74" s="260"/>
      <c r="AA74" s="260"/>
      <c r="AB74" s="260"/>
      <c r="AC74" s="260"/>
      <c r="AD74" s="260"/>
      <c r="AE74" s="260"/>
      <c r="AF74" s="260"/>
      <c r="AG74" s="260"/>
      <c r="AH74" s="260"/>
      <c r="AI74" s="260"/>
      <c r="AJ74" s="260"/>
      <c r="AK74" s="260"/>
      <c r="AL74" s="260"/>
      <c r="AM74" s="260"/>
      <c r="AN74" s="260"/>
      <c r="AO74" s="260"/>
    </row>
    <row r="75" spans="1:41" x14ac:dyDescent="0.2">
      <c r="A75" s="260"/>
      <c r="B75" s="260"/>
      <c r="C75" s="260"/>
      <c r="D75" s="260"/>
      <c r="E75" s="260"/>
      <c r="F75" s="260"/>
      <c r="G75" s="260"/>
      <c r="H75" s="260"/>
      <c r="I75" s="260"/>
      <c r="J75" s="260"/>
      <c r="K75" s="260"/>
      <c r="L75" s="260"/>
      <c r="M75" s="260"/>
      <c r="N75" s="260"/>
      <c r="O75" s="260"/>
      <c r="P75" s="260"/>
      <c r="Q75" s="260"/>
      <c r="R75" s="260"/>
      <c r="S75" s="260"/>
      <c r="T75" s="260"/>
      <c r="U75" s="260"/>
      <c r="V75" s="260"/>
      <c r="W75" s="260"/>
      <c r="X75" s="260"/>
      <c r="Y75" s="260"/>
      <c r="Z75" s="260"/>
      <c r="AA75" s="260"/>
      <c r="AB75" s="260"/>
      <c r="AC75" s="260"/>
      <c r="AD75" s="260"/>
      <c r="AE75" s="260"/>
      <c r="AF75" s="260"/>
      <c r="AG75" s="260"/>
      <c r="AH75" s="260"/>
      <c r="AI75" s="260"/>
      <c r="AJ75" s="260"/>
      <c r="AK75" s="260"/>
      <c r="AL75" s="260"/>
      <c r="AM75" s="260"/>
      <c r="AN75" s="260"/>
      <c r="AO75" s="260"/>
    </row>
    <row r="76" spans="1:41" x14ac:dyDescent="0.2">
      <c r="A76" s="260"/>
      <c r="B76" s="260"/>
      <c r="C76" s="260"/>
      <c r="D76" s="260"/>
      <c r="E76" s="260"/>
      <c r="F76" s="260"/>
      <c r="G76" s="260"/>
      <c r="H76" s="260"/>
      <c r="I76" s="260"/>
      <c r="J76" s="260"/>
      <c r="K76" s="260"/>
      <c r="L76" s="260"/>
      <c r="M76" s="260"/>
      <c r="N76" s="260"/>
      <c r="O76" s="260"/>
      <c r="P76" s="260"/>
      <c r="Q76" s="260"/>
      <c r="R76" s="260"/>
      <c r="S76" s="260"/>
      <c r="T76" s="260"/>
      <c r="U76" s="260"/>
      <c r="V76" s="260"/>
      <c r="W76" s="260"/>
      <c r="X76" s="260"/>
      <c r="Y76" s="260"/>
      <c r="Z76" s="260"/>
      <c r="AA76" s="260"/>
      <c r="AB76" s="260"/>
      <c r="AC76" s="260"/>
      <c r="AD76" s="260"/>
      <c r="AE76" s="260"/>
      <c r="AF76" s="260"/>
      <c r="AG76" s="260"/>
      <c r="AH76" s="260"/>
      <c r="AI76" s="260"/>
      <c r="AJ76" s="260"/>
      <c r="AK76" s="260"/>
      <c r="AL76" s="260"/>
      <c r="AM76" s="260"/>
      <c r="AN76" s="260"/>
      <c r="AO76" s="260"/>
    </row>
    <row r="77" spans="1:41" x14ac:dyDescent="0.2">
      <c r="A77" s="260"/>
      <c r="B77" s="260"/>
      <c r="C77" s="260"/>
      <c r="D77" s="260"/>
      <c r="E77" s="260"/>
      <c r="F77" s="260"/>
      <c r="G77" s="260"/>
      <c r="H77" s="260"/>
      <c r="I77" s="260"/>
      <c r="J77" s="260"/>
      <c r="K77" s="260"/>
      <c r="L77" s="260"/>
      <c r="M77" s="260"/>
      <c r="N77" s="260"/>
      <c r="O77" s="260"/>
      <c r="P77" s="260"/>
      <c r="Q77" s="260"/>
      <c r="R77" s="260"/>
      <c r="S77" s="260"/>
      <c r="T77" s="260"/>
      <c r="U77" s="260"/>
      <c r="V77" s="260"/>
      <c r="W77" s="260"/>
      <c r="X77" s="260"/>
      <c r="Y77" s="260"/>
      <c r="Z77" s="260"/>
      <c r="AA77" s="260"/>
      <c r="AB77" s="260"/>
      <c r="AC77" s="260"/>
      <c r="AD77" s="260"/>
      <c r="AE77" s="260"/>
      <c r="AF77" s="260"/>
      <c r="AG77" s="260"/>
      <c r="AH77" s="260"/>
      <c r="AI77" s="260"/>
      <c r="AJ77" s="260"/>
      <c r="AK77" s="260"/>
      <c r="AL77" s="260"/>
      <c r="AM77" s="260"/>
      <c r="AN77" s="260"/>
      <c r="AO77" s="260"/>
    </row>
    <row r="78" spans="1:41" x14ac:dyDescent="0.2">
      <c r="A78" s="260"/>
      <c r="B78" s="260"/>
      <c r="C78" s="260"/>
      <c r="D78" s="260"/>
      <c r="E78" s="260"/>
      <c r="F78" s="260"/>
      <c r="G78" s="260"/>
      <c r="H78" s="260"/>
      <c r="I78" s="260"/>
      <c r="J78" s="260"/>
      <c r="K78" s="260"/>
      <c r="L78" s="260"/>
      <c r="M78" s="260"/>
      <c r="N78" s="260"/>
      <c r="O78" s="260"/>
      <c r="P78" s="260"/>
      <c r="Q78" s="260"/>
      <c r="R78" s="260"/>
      <c r="S78" s="260"/>
      <c r="T78" s="260"/>
      <c r="U78" s="260"/>
      <c r="V78" s="260"/>
      <c r="W78" s="260"/>
      <c r="X78" s="260"/>
      <c r="Y78" s="260"/>
      <c r="Z78" s="260"/>
      <c r="AA78" s="260"/>
      <c r="AB78" s="260"/>
      <c r="AC78" s="260"/>
      <c r="AD78" s="260"/>
      <c r="AE78" s="260"/>
      <c r="AF78" s="260"/>
      <c r="AG78" s="260"/>
      <c r="AH78" s="260"/>
      <c r="AI78" s="260"/>
      <c r="AJ78" s="260"/>
      <c r="AK78" s="260"/>
      <c r="AL78" s="260"/>
      <c r="AM78" s="260"/>
      <c r="AN78" s="260"/>
      <c r="AO78" s="260"/>
    </row>
    <row r="79" spans="1:41" x14ac:dyDescent="0.2">
      <c r="A79" s="260"/>
      <c r="B79" s="260"/>
      <c r="C79" s="260"/>
      <c r="D79" s="260"/>
      <c r="E79" s="260"/>
      <c r="F79" s="260"/>
      <c r="G79" s="260"/>
      <c r="H79" s="260"/>
      <c r="I79" s="260"/>
      <c r="J79" s="260"/>
      <c r="K79" s="260"/>
      <c r="L79" s="260"/>
      <c r="M79" s="260"/>
      <c r="N79" s="260"/>
      <c r="O79" s="260"/>
      <c r="P79" s="260"/>
      <c r="Q79" s="260"/>
      <c r="R79" s="260"/>
      <c r="S79" s="260"/>
      <c r="T79" s="260"/>
      <c r="U79" s="260"/>
      <c r="V79" s="260"/>
      <c r="W79" s="260"/>
      <c r="X79" s="260"/>
      <c r="Y79" s="260"/>
      <c r="Z79" s="260"/>
      <c r="AA79" s="260"/>
      <c r="AB79" s="260"/>
      <c r="AC79" s="260"/>
      <c r="AD79" s="260"/>
      <c r="AE79" s="260"/>
      <c r="AF79" s="260"/>
      <c r="AG79" s="260"/>
      <c r="AH79" s="260"/>
      <c r="AI79" s="260"/>
      <c r="AJ79" s="260"/>
      <c r="AK79" s="260"/>
      <c r="AL79" s="260"/>
      <c r="AM79" s="260"/>
      <c r="AN79" s="260"/>
      <c r="AO79" s="260"/>
    </row>
    <row r="80" spans="1:41" x14ac:dyDescent="0.2">
      <c r="A80" s="260"/>
      <c r="B80" s="260"/>
      <c r="C80" s="260"/>
      <c r="D80" s="260"/>
      <c r="E80" s="260"/>
      <c r="F80" s="260"/>
      <c r="G80" s="260"/>
      <c r="H80" s="260"/>
      <c r="I80" s="260"/>
      <c r="J80" s="260"/>
      <c r="K80" s="260"/>
      <c r="L80" s="260"/>
      <c r="M80" s="260"/>
      <c r="N80" s="260"/>
      <c r="O80" s="260"/>
      <c r="P80" s="260"/>
      <c r="Q80" s="260"/>
      <c r="R80" s="260"/>
      <c r="S80" s="260"/>
      <c r="T80" s="260"/>
      <c r="U80" s="260"/>
      <c r="V80" s="260"/>
      <c r="W80" s="260"/>
      <c r="X80" s="260"/>
      <c r="Y80" s="260"/>
      <c r="Z80" s="260"/>
      <c r="AA80" s="260"/>
      <c r="AB80" s="260"/>
      <c r="AC80" s="260"/>
      <c r="AD80" s="260"/>
      <c r="AE80" s="260"/>
      <c r="AF80" s="260"/>
      <c r="AG80" s="260"/>
      <c r="AH80" s="260"/>
      <c r="AI80" s="260"/>
      <c r="AJ80" s="260"/>
      <c r="AK80" s="260"/>
      <c r="AL80" s="260"/>
      <c r="AM80" s="260"/>
      <c r="AN80" s="260"/>
      <c r="AO80" s="260"/>
    </row>
    <row r="81" spans="1:41" x14ac:dyDescent="0.2">
      <c r="A81" s="260"/>
      <c r="B81" s="260"/>
      <c r="C81" s="260"/>
      <c r="D81" s="260"/>
      <c r="E81" s="260"/>
      <c r="F81" s="260"/>
      <c r="G81" s="260"/>
      <c r="H81" s="260"/>
      <c r="I81" s="260"/>
      <c r="J81" s="260"/>
      <c r="K81" s="260"/>
      <c r="L81" s="260"/>
      <c r="M81" s="260"/>
      <c r="N81" s="260"/>
      <c r="O81" s="260"/>
      <c r="P81" s="260"/>
      <c r="Q81" s="260"/>
      <c r="R81" s="260"/>
      <c r="S81" s="260"/>
      <c r="T81" s="260"/>
      <c r="U81" s="260"/>
      <c r="V81" s="260"/>
      <c r="W81" s="260"/>
      <c r="X81" s="260"/>
      <c r="Y81" s="260"/>
      <c r="Z81" s="260"/>
      <c r="AA81" s="260"/>
      <c r="AB81" s="260"/>
      <c r="AC81" s="260"/>
      <c r="AD81" s="260"/>
      <c r="AE81" s="260"/>
      <c r="AF81" s="260"/>
      <c r="AG81" s="260"/>
      <c r="AH81" s="260"/>
      <c r="AI81" s="260"/>
      <c r="AJ81" s="260"/>
      <c r="AK81" s="260"/>
      <c r="AL81" s="260"/>
      <c r="AM81" s="260"/>
      <c r="AN81" s="260"/>
      <c r="AO81" s="260"/>
    </row>
    <row r="82" spans="1:41" x14ac:dyDescent="0.2">
      <c r="A82" s="260"/>
      <c r="B82" s="260"/>
      <c r="C82" s="260"/>
      <c r="D82" s="260"/>
      <c r="E82" s="260"/>
      <c r="F82" s="260"/>
      <c r="G82" s="260"/>
      <c r="H82" s="260"/>
      <c r="I82" s="260"/>
      <c r="J82" s="260"/>
      <c r="K82" s="260"/>
      <c r="L82" s="260"/>
      <c r="M82" s="260"/>
      <c r="N82" s="260"/>
      <c r="O82" s="260"/>
      <c r="P82" s="260"/>
      <c r="Q82" s="260"/>
      <c r="R82" s="260"/>
      <c r="S82" s="260"/>
      <c r="T82" s="260"/>
      <c r="U82" s="260"/>
      <c r="V82" s="260"/>
      <c r="W82" s="260"/>
      <c r="X82" s="260"/>
      <c r="Y82" s="260"/>
      <c r="Z82" s="260"/>
      <c r="AA82" s="260"/>
      <c r="AB82" s="260"/>
      <c r="AC82" s="260"/>
      <c r="AD82" s="260"/>
      <c r="AE82" s="260"/>
      <c r="AF82" s="260"/>
      <c r="AG82" s="260"/>
      <c r="AH82" s="260"/>
      <c r="AI82" s="260"/>
      <c r="AJ82" s="260"/>
      <c r="AK82" s="260"/>
      <c r="AL82" s="260"/>
      <c r="AM82" s="260"/>
      <c r="AN82" s="260"/>
      <c r="AO82" s="260"/>
    </row>
    <row r="83" spans="1:41" x14ac:dyDescent="0.2">
      <c r="A83" s="260"/>
      <c r="B83" s="260"/>
      <c r="C83" s="260"/>
      <c r="D83" s="260"/>
      <c r="E83" s="260"/>
      <c r="F83" s="260"/>
      <c r="G83" s="260"/>
      <c r="H83" s="260"/>
      <c r="I83" s="260"/>
      <c r="J83" s="260"/>
      <c r="K83" s="260"/>
      <c r="L83" s="260"/>
      <c r="M83" s="260"/>
      <c r="N83" s="260"/>
      <c r="O83" s="260"/>
      <c r="P83" s="260"/>
      <c r="Q83" s="260"/>
      <c r="R83" s="260"/>
      <c r="S83" s="260"/>
      <c r="T83" s="260"/>
      <c r="U83" s="260"/>
      <c r="V83" s="260"/>
      <c r="W83" s="260"/>
      <c r="X83" s="260"/>
      <c r="Y83" s="260"/>
      <c r="Z83" s="260"/>
      <c r="AA83" s="260"/>
      <c r="AB83" s="260"/>
      <c r="AC83" s="260"/>
      <c r="AD83" s="260"/>
      <c r="AE83" s="260"/>
      <c r="AF83" s="260"/>
      <c r="AG83" s="260"/>
      <c r="AH83" s="260"/>
      <c r="AI83" s="260"/>
      <c r="AJ83" s="260"/>
      <c r="AK83" s="260"/>
      <c r="AL83" s="260"/>
      <c r="AM83" s="260"/>
      <c r="AN83" s="260"/>
      <c r="AO83" s="260"/>
    </row>
    <row r="84" spans="1:41" x14ac:dyDescent="0.2">
      <c r="A84" s="260"/>
      <c r="B84" s="260"/>
      <c r="C84" s="260"/>
      <c r="D84" s="260"/>
      <c r="E84" s="260"/>
      <c r="F84" s="260"/>
      <c r="G84" s="260"/>
      <c r="H84" s="260"/>
      <c r="I84" s="260"/>
      <c r="J84" s="260"/>
      <c r="K84" s="260"/>
      <c r="L84" s="260"/>
      <c r="M84" s="260"/>
      <c r="N84" s="260"/>
      <c r="O84" s="260"/>
      <c r="P84" s="260"/>
      <c r="Q84" s="260"/>
      <c r="R84" s="260"/>
      <c r="S84" s="260"/>
      <c r="T84" s="260"/>
      <c r="U84" s="260"/>
      <c r="V84" s="260"/>
      <c r="W84" s="260"/>
      <c r="X84" s="260"/>
      <c r="Y84" s="260"/>
      <c r="Z84" s="260"/>
      <c r="AA84" s="260"/>
      <c r="AB84" s="260"/>
      <c r="AC84" s="260"/>
      <c r="AD84" s="260"/>
      <c r="AE84" s="260"/>
      <c r="AF84" s="260"/>
      <c r="AG84" s="260"/>
      <c r="AH84" s="260"/>
      <c r="AI84" s="260"/>
      <c r="AJ84" s="260"/>
      <c r="AK84" s="260"/>
      <c r="AL84" s="260"/>
      <c r="AM84" s="260"/>
      <c r="AN84" s="260"/>
      <c r="AO84" s="260"/>
    </row>
    <row r="85" spans="1:41" x14ac:dyDescent="0.2">
      <c r="A85" s="260"/>
      <c r="B85" s="260"/>
      <c r="C85" s="260"/>
      <c r="D85" s="260"/>
      <c r="E85" s="260"/>
      <c r="F85" s="260"/>
      <c r="G85" s="260"/>
      <c r="H85" s="260"/>
      <c r="I85" s="260"/>
      <c r="J85" s="260"/>
      <c r="K85" s="260"/>
      <c r="L85" s="260"/>
      <c r="M85" s="260"/>
      <c r="N85" s="260"/>
      <c r="O85" s="260"/>
      <c r="P85" s="260"/>
      <c r="Q85" s="260"/>
      <c r="R85" s="260"/>
      <c r="S85" s="260"/>
      <c r="T85" s="260"/>
      <c r="U85" s="260"/>
      <c r="V85" s="260"/>
      <c r="W85" s="260"/>
      <c r="X85" s="260"/>
      <c r="Y85" s="260"/>
      <c r="Z85" s="260"/>
      <c r="AA85" s="260"/>
      <c r="AB85" s="260"/>
      <c r="AC85" s="260"/>
      <c r="AD85" s="260"/>
      <c r="AE85" s="260"/>
      <c r="AF85" s="260"/>
      <c r="AG85" s="260"/>
      <c r="AH85" s="260"/>
      <c r="AI85" s="260"/>
      <c r="AJ85" s="260"/>
      <c r="AK85" s="260"/>
      <c r="AL85" s="260"/>
      <c r="AM85" s="260"/>
      <c r="AN85" s="260"/>
      <c r="AO85" s="260"/>
    </row>
    <row r="86" spans="1:41" x14ac:dyDescent="0.2">
      <c r="A86" s="260"/>
      <c r="B86" s="260"/>
      <c r="C86" s="260"/>
      <c r="D86" s="260"/>
      <c r="E86" s="260"/>
      <c r="F86" s="260"/>
      <c r="G86" s="260"/>
      <c r="H86" s="260"/>
      <c r="I86" s="260"/>
      <c r="J86" s="260"/>
      <c r="K86" s="260"/>
      <c r="L86" s="260"/>
      <c r="M86" s="260"/>
      <c r="N86" s="260"/>
      <c r="O86" s="260"/>
      <c r="P86" s="260"/>
      <c r="Q86" s="260"/>
      <c r="R86" s="260"/>
      <c r="S86" s="260"/>
      <c r="T86" s="260"/>
      <c r="U86" s="260"/>
      <c r="V86" s="260"/>
      <c r="W86" s="260"/>
      <c r="X86" s="260"/>
      <c r="Y86" s="260"/>
      <c r="Z86" s="260"/>
      <c r="AA86" s="260"/>
      <c r="AB86" s="260"/>
      <c r="AC86" s="260"/>
      <c r="AD86" s="260"/>
      <c r="AE86" s="260"/>
      <c r="AF86" s="260"/>
      <c r="AG86" s="260"/>
      <c r="AH86" s="260"/>
      <c r="AI86" s="260"/>
      <c r="AJ86" s="260"/>
      <c r="AK86" s="260"/>
      <c r="AL86" s="260"/>
      <c r="AM86" s="260"/>
      <c r="AN86" s="260"/>
      <c r="AO86" s="260"/>
    </row>
    <row r="87" spans="1:41" x14ac:dyDescent="0.2">
      <c r="A87" s="260"/>
      <c r="B87" s="260"/>
      <c r="C87" s="260"/>
      <c r="D87" s="260"/>
      <c r="E87" s="260"/>
      <c r="F87" s="260"/>
      <c r="G87" s="260"/>
      <c r="H87" s="260"/>
      <c r="I87" s="260"/>
      <c r="J87" s="260"/>
      <c r="K87" s="260"/>
      <c r="L87" s="260"/>
      <c r="M87" s="260"/>
      <c r="N87" s="260"/>
      <c r="O87" s="260"/>
      <c r="P87" s="260"/>
      <c r="Q87" s="260"/>
      <c r="R87" s="260"/>
      <c r="S87" s="260"/>
      <c r="T87" s="260"/>
      <c r="U87" s="260"/>
      <c r="V87" s="260"/>
      <c r="W87" s="260"/>
      <c r="X87" s="260"/>
      <c r="Y87" s="260"/>
      <c r="Z87" s="260"/>
      <c r="AA87" s="260"/>
      <c r="AB87" s="260"/>
      <c r="AC87" s="260"/>
      <c r="AD87" s="260"/>
      <c r="AE87" s="260"/>
      <c r="AF87" s="260"/>
      <c r="AG87" s="260"/>
      <c r="AH87" s="260"/>
      <c r="AI87" s="260"/>
      <c r="AJ87" s="260"/>
      <c r="AK87" s="260"/>
      <c r="AL87" s="260"/>
      <c r="AM87" s="260"/>
      <c r="AN87" s="260"/>
      <c r="AO87" s="260"/>
    </row>
    <row r="88" spans="1:41" x14ac:dyDescent="0.2">
      <c r="A88" s="260"/>
      <c r="B88" s="260"/>
      <c r="C88" s="260"/>
      <c r="D88" s="260"/>
      <c r="E88" s="260"/>
      <c r="F88" s="260"/>
      <c r="G88" s="260"/>
      <c r="H88" s="260"/>
      <c r="I88" s="260"/>
      <c r="J88" s="260"/>
      <c r="K88" s="260"/>
      <c r="L88" s="260"/>
      <c r="M88" s="260"/>
      <c r="N88" s="260"/>
      <c r="O88" s="260"/>
      <c r="P88" s="260"/>
      <c r="Q88" s="260"/>
      <c r="R88" s="260"/>
      <c r="S88" s="260"/>
      <c r="T88" s="260"/>
      <c r="U88" s="260"/>
      <c r="V88" s="260"/>
      <c r="W88" s="260"/>
      <c r="X88" s="260"/>
      <c r="Y88" s="260"/>
      <c r="Z88" s="260"/>
      <c r="AA88" s="260"/>
      <c r="AB88" s="260"/>
      <c r="AC88" s="260"/>
      <c r="AD88" s="260"/>
      <c r="AE88" s="260"/>
      <c r="AF88" s="260"/>
      <c r="AG88" s="260"/>
      <c r="AH88" s="260"/>
      <c r="AI88" s="260"/>
      <c r="AJ88" s="260"/>
      <c r="AK88" s="260"/>
      <c r="AL88" s="260"/>
      <c r="AM88" s="260"/>
      <c r="AN88" s="260"/>
      <c r="AO88" s="260"/>
    </row>
    <row r="89" spans="1:41" x14ac:dyDescent="0.2">
      <c r="A89" s="260"/>
      <c r="B89" s="260"/>
      <c r="C89" s="260"/>
      <c r="D89" s="260"/>
      <c r="E89" s="260"/>
      <c r="F89" s="260"/>
      <c r="G89" s="260"/>
      <c r="H89" s="260"/>
      <c r="I89" s="260"/>
      <c r="J89" s="260"/>
      <c r="K89" s="260"/>
      <c r="L89" s="260"/>
      <c r="M89" s="260"/>
      <c r="N89" s="260"/>
      <c r="O89" s="260"/>
      <c r="P89" s="260"/>
      <c r="Q89" s="260"/>
      <c r="R89" s="260"/>
      <c r="S89" s="260"/>
      <c r="T89" s="260"/>
      <c r="U89" s="260"/>
      <c r="V89" s="260"/>
      <c r="W89" s="260"/>
      <c r="X89" s="260"/>
      <c r="Y89" s="260"/>
      <c r="Z89" s="260"/>
      <c r="AA89" s="260"/>
      <c r="AB89" s="260"/>
      <c r="AC89" s="260"/>
      <c r="AD89" s="260"/>
      <c r="AE89" s="260"/>
      <c r="AF89" s="260"/>
      <c r="AG89" s="260"/>
      <c r="AH89" s="260"/>
      <c r="AI89" s="260"/>
      <c r="AJ89" s="260"/>
      <c r="AK89" s="260"/>
      <c r="AL89" s="260"/>
      <c r="AM89" s="260"/>
      <c r="AN89" s="260"/>
      <c r="AO89" s="260"/>
    </row>
    <row r="90" spans="1:41" x14ac:dyDescent="0.2">
      <c r="A90" s="260"/>
      <c r="B90" s="260"/>
      <c r="C90" s="260"/>
      <c r="D90" s="260"/>
      <c r="E90" s="260"/>
      <c r="F90" s="260"/>
      <c r="G90" s="260"/>
      <c r="H90" s="260"/>
      <c r="I90" s="260"/>
      <c r="J90" s="260"/>
      <c r="K90" s="260"/>
      <c r="L90" s="260"/>
      <c r="M90" s="260"/>
      <c r="N90" s="260"/>
      <c r="O90" s="260"/>
      <c r="P90" s="260"/>
      <c r="Q90" s="260"/>
      <c r="R90" s="260"/>
      <c r="S90" s="260"/>
      <c r="T90" s="260"/>
      <c r="U90" s="260"/>
      <c r="V90" s="260"/>
      <c r="W90" s="260"/>
      <c r="X90" s="260"/>
      <c r="Y90" s="260"/>
      <c r="Z90" s="260"/>
      <c r="AA90" s="260"/>
      <c r="AB90" s="260"/>
      <c r="AC90" s="260"/>
      <c r="AD90" s="260"/>
      <c r="AE90" s="260"/>
      <c r="AF90" s="260"/>
      <c r="AG90" s="260"/>
      <c r="AH90" s="260"/>
      <c r="AI90" s="260"/>
      <c r="AJ90" s="260"/>
      <c r="AK90" s="260"/>
      <c r="AL90" s="260"/>
      <c r="AM90" s="260"/>
      <c r="AN90" s="260"/>
      <c r="AO90" s="260"/>
    </row>
    <row r="91" spans="1:41" x14ac:dyDescent="0.2">
      <c r="A91" s="260"/>
      <c r="B91" s="260"/>
      <c r="C91" s="260"/>
      <c r="D91" s="260"/>
      <c r="E91" s="260"/>
      <c r="F91" s="260"/>
      <c r="G91" s="260"/>
      <c r="H91" s="260"/>
      <c r="I91" s="260"/>
      <c r="J91" s="260"/>
      <c r="K91" s="260"/>
      <c r="L91" s="260"/>
      <c r="M91" s="260"/>
      <c r="N91" s="260"/>
      <c r="O91" s="260"/>
      <c r="P91" s="260"/>
      <c r="Q91" s="260"/>
      <c r="R91" s="260"/>
      <c r="S91" s="260"/>
      <c r="T91" s="260"/>
      <c r="U91" s="260"/>
      <c r="V91" s="260"/>
      <c r="W91" s="260"/>
      <c r="X91" s="260"/>
      <c r="Y91" s="260"/>
      <c r="Z91" s="260"/>
      <c r="AA91" s="260"/>
      <c r="AB91" s="260"/>
      <c r="AC91" s="260"/>
      <c r="AD91" s="260"/>
      <c r="AE91" s="260"/>
      <c r="AF91" s="260"/>
      <c r="AG91" s="260"/>
      <c r="AH91" s="260"/>
      <c r="AI91" s="260"/>
      <c r="AJ91" s="260"/>
      <c r="AK91" s="260"/>
      <c r="AL91" s="260"/>
      <c r="AM91" s="260"/>
      <c r="AN91" s="260"/>
      <c r="AO91" s="260"/>
    </row>
    <row r="92" spans="1:41" x14ac:dyDescent="0.2">
      <c r="A92" s="260"/>
      <c r="B92" s="260"/>
      <c r="C92" s="260"/>
      <c r="D92" s="260"/>
      <c r="E92" s="260"/>
      <c r="F92" s="260"/>
      <c r="G92" s="260"/>
      <c r="H92" s="260"/>
      <c r="I92" s="260"/>
      <c r="J92" s="260"/>
      <c r="K92" s="260"/>
      <c r="L92" s="260"/>
      <c r="M92" s="260"/>
      <c r="N92" s="260"/>
      <c r="O92" s="260"/>
      <c r="P92" s="260"/>
      <c r="Q92" s="260"/>
      <c r="R92" s="260"/>
      <c r="S92" s="260"/>
      <c r="T92" s="260"/>
      <c r="U92" s="260"/>
      <c r="V92" s="260"/>
      <c r="W92" s="260"/>
      <c r="X92" s="260"/>
      <c r="Y92" s="260"/>
      <c r="Z92" s="260"/>
      <c r="AA92" s="260"/>
      <c r="AB92" s="260"/>
      <c r="AC92" s="260"/>
      <c r="AD92" s="260"/>
      <c r="AE92" s="260"/>
      <c r="AF92" s="260"/>
      <c r="AG92" s="260"/>
      <c r="AH92" s="260"/>
      <c r="AI92" s="260"/>
      <c r="AJ92" s="260"/>
      <c r="AK92" s="260"/>
      <c r="AL92" s="260"/>
      <c r="AM92" s="260"/>
      <c r="AN92" s="260"/>
      <c r="AO92" s="260"/>
    </row>
    <row r="93" spans="1:41" x14ac:dyDescent="0.2">
      <c r="A93" s="260"/>
      <c r="B93" s="260"/>
      <c r="C93" s="260"/>
      <c r="D93" s="260"/>
      <c r="E93" s="260"/>
      <c r="F93" s="260"/>
      <c r="G93" s="260"/>
      <c r="H93" s="260"/>
      <c r="I93" s="260"/>
      <c r="J93" s="260"/>
      <c r="K93" s="260"/>
      <c r="L93" s="260"/>
      <c r="M93" s="260"/>
      <c r="N93" s="260"/>
      <c r="O93" s="260"/>
      <c r="P93" s="260"/>
      <c r="Q93" s="260"/>
      <c r="R93" s="260"/>
      <c r="S93" s="260"/>
      <c r="T93" s="260"/>
      <c r="U93" s="260"/>
      <c r="V93" s="260"/>
      <c r="W93" s="260"/>
      <c r="X93" s="260"/>
      <c r="Y93" s="260"/>
      <c r="Z93" s="260"/>
      <c r="AA93" s="260"/>
      <c r="AB93" s="260"/>
      <c r="AC93" s="260"/>
      <c r="AD93" s="260"/>
      <c r="AE93" s="260"/>
      <c r="AF93" s="260"/>
      <c r="AG93" s="260"/>
      <c r="AH93" s="260"/>
      <c r="AI93" s="260"/>
      <c r="AJ93" s="260"/>
      <c r="AK93" s="260"/>
      <c r="AL93" s="260"/>
      <c r="AM93" s="260"/>
      <c r="AN93" s="260"/>
      <c r="AO93" s="260"/>
    </row>
    <row r="94" spans="1:41" x14ac:dyDescent="0.2">
      <c r="A94" s="260"/>
      <c r="B94" s="260"/>
      <c r="C94" s="260"/>
      <c r="D94" s="260"/>
      <c r="E94" s="260"/>
      <c r="F94" s="260"/>
      <c r="G94" s="260"/>
      <c r="H94" s="260"/>
      <c r="I94" s="260"/>
      <c r="J94" s="260"/>
      <c r="K94" s="260"/>
      <c r="L94" s="260"/>
      <c r="M94" s="260"/>
      <c r="N94" s="260"/>
      <c r="O94" s="260"/>
      <c r="P94" s="260"/>
      <c r="Q94" s="260"/>
      <c r="R94" s="260"/>
      <c r="S94" s="260"/>
      <c r="T94" s="260"/>
      <c r="U94" s="260"/>
      <c r="V94" s="260"/>
      <c r="W94" s="260"/>
      <c r="X94" s="260"/>
      <c r="Y94" s="260"/>
      <c r="Z94" s="260"/>
      <c r="AA94" s="260"/>
      <c r="AB94" s="260"/>
      <c r="AC94" s="260"/>
      <c r="AD94" s="260"/>
      <c r="AE94" s="260"/>
      <c r="AF94" s="260"/>
      <c r="AG94" s="260"/>
      <c r="AH94" s="260"/>
      <c r="AI94" s="260"/>
      <c r="AJ94" s="260"/>
      <c r="AK94" s="260"/>
      <c r="AL94" s="260"/>
      <c r="AM94" s="260"/>
      <c r="AN94" s="260"/>
      <c r="AO94" s="260"/>
    </row>
    <row r="95" spans="1:41" x14ac:dyDescent="0.2">
      <c r="A95" s="260"/>
      <c r="B95" s="260"/>
      <c r="C95" s="260"/>
      <c r="D95" s="260"/>
      <c r="E95" s="260"/>
      <c r="F95" s="260"/>
      <c r="G95" s="260"/>
      <c r="H95" s="260"/>
      <c r="I95" s="260"/>
      <c r="J95" s="260"/>
      <c r="K95" s="260"/>
      <c r="L95" s="260"/>
      <c r="M95" s="260"/>
      <c r="N95" s="260"/>
      <c r="O95" s="260"/>
      <c r="P95" s="260"/>
      <c r="Q95" s="260"/>
      <c r="R95" s="260"/>
      <c r="S95" s="260"/>
      <c r="T95" s="260"/>
      <c r="U95" s="260"/>
      <c r="V95" s="260"/>
      <c r="W95" s="260"/>
      <c r="X95" s="260"/>
      <c r="Y95" s="260"/>
      <c r="Z95" s="260"/>
      <c r="AA95" s="260"/>
      <c r="AB95" s="260"/>
      <c r="AC95" s="260"/>
      <c r="AD95" s="260"/>
      <c r="AE95" s="260"/>
      <c r="AF95" s="260"/>
      <c r="AG95" s="260"/>
      <c r="AH95" s="260"/>
      <c r="AI95" s="260"/>
      <c r="AJ95" s="260"/>
      <c r="AK95" s="260"/>
      <c r="AL95" s="260"/>
      <c r="AM95" s="260"/>
      <c r="AN95" s="260"/>
      <c r="AO95" s="260"/>
    </row>
    <row r="96" spans="1:41" x14ac:dyDescent="0.2">
      <c r="A96" s="260"/>
      <c r="B96" s="260"/>
      <c r="C96" s="260"/>
      <c r="D96" s="260"/>
      <c r="E96" s="260"/>
      <c r="F96" s="260"/>
      <c r="G96" s="260"/>
      <c r="H96" s="260"/>
      <c r="I96" s="260"/>
      <c r="J96" s="260"/>
      <c r="K96" s="260"/>
      <c r="L96" s="260"/>
      <c r="M96" s="260"/>
      <c r="N96" s="260"/>
      <c r="O96" s="260"/>
      <c r="P96" s="260"/>
      <c r="Q96" s="260"/>
      <c r="R96" s="260"/>
      <c r="S96" s="260"/>
      <c r="T96" s="260"/>
      <c r="U96" s="260"/>
      <c r="V96" s="260"/>
      <c r="W96" s="260"/>
      <c r="X96" s="260"/>
      <c r="Y96" s="260"/>
      <c r="Z96" s="260"/>
      <c r="AA96" s="260"/>
      <c r="AB96" s="260"/>
      <c r="AC96" s="260"/>
      <c r="AD96" s="260"/>
      <c r="AE96" s="260"/>
      <c r="AF96" s="260"/>
      <c r="AG96" s="260"/>
      <c r="AH96" s="260"/>
      <c r="AI96" s="260"/>
      <c r="AJ96" s="260"/>
      <c r="AK96" s="260"/>
      <c r="AL96" s="260"/>
      <c r="AM96" s="260"/>
      <c r="AN96" s="260"/>
      <c r="AO96" s="260"/>
    </row>
    <row r="97" spans="1:41" x14ac:dyDescent="0.2">
      <c r="A97" s="260"/>
      <c r="B97" s="260"/>
      <c r="C97" s="260"/>
      <c r="D97" s="260"/>
      <c r="E97" s="260"/>
      <c r="F97" s="260"/>
      <c r="G97" s="260"/>
      <c r="H97" s="260"/>
      <c r="I97" s="260"/>
      <c r="J97" s="260"/>
      <c r="K97" s="260"/>
      <c r="L97" s="260"/>
      <c r="M97" s="260"/>
      <c r="N97" s="260"/>
      <c r="O97" s="260"/>
      <c r="P97" s="260"/>
      <c r="Q97" s="260"/>
      <c r="R97" s="260"/>
      <c r="S97" s="260"/>
      <c r="T97" s="260"/>
      <c r="U97" s="260"/>
      <c r="V97" s="260"/>
      <c r="W97" s="260"/>
      <c r="X97" s="260"/>
      <c r="Y97" s="260"/>
      <c r="Z97" s="260"/>
      <c r="AA97" s="260"/>
      <c r="AB97" s="260"/>
      <c r="AC97" s="260"/>
      <c r="AD97" s="260"/>
      <c r="AE97" s="260"/>
      <c r="AF97" s="260"/>
      <c r="AG97" s="260"/>
      <c r="AH97" s="260"/>
      <c r="AI97" s="260"/>
      <c r="AJ97" s="260"/>
      <c r="AK97" s="260"/>
      <c r="AL97" s="260"/>
      <c r="AM97" s="260"/>
      <c r="AN97" s="260"/>
      <c r="AO97" s="260"/>
    </row>
    <row r="98" spans="1:41" x14ac:dyDescent="0.2">
      <c r="A98" s="260"/>
      <c r="B98" s="260"/>
      <c r="C98" s="260"/>
      <c r="D98" s="260"/>
      <c r="E98" s="260"/>
      <c r="F98" s="260"/>
      <c r="G98" s="260"/>
      <c r="H98" s="260"/>
      <c r="I98" s="260"/>
      <c r="J98" s="260"/>
      <c r="K98" s="260"/>
      <c r="L98" s="260"/>
      <c r="M98" s="260"/>
      <c r="N98" s="260"/>
      <c r="O98" s="260"/>
      <c r="P98" s="260"/>
      <c r="Q98" s="260"/>
      <c r="R98" s="260"/>
      <c r="S98" s="260"/>
      <c r="T98" s="260"/>
      <c r="U98" s="260"/>
      <c r="V98" s="260"/>
      <c r="W98" s="260"/>
      <c r="X98" s="260"/>
      <c r="Y98" s="260"/>
      <c r="Z98" s="260"/>
      <c r="AA98" s="260"/>
      <c r="AB98" s="260"/>
      <c r="AC98" s="260"/>
      <c r="AD98" s="260"/>
      <c r="AE98" s="260"/>
      <c r="AF98" s="260"/>
      <c r="AG98" s="260"/>
      <c r="AH98" s="260"/>
      <c r="AI98" s="260"/>
      <c r="AJ98" s="260"/>
      <c r="AK98" s="260"/>
      <c r="AL98" s="260"/>
      <c r="AM98" s="260"/>
      <c r="AN98" s="260"/>
      <c r="AO98" s="260"/>
    </row>
    <row r="99" spans="1:41" x14ac:dyDescent="0.2">
      <c r="A99" s="260"/>
      <c r="B99" s="260"/>
      <c r="C99" s="260"/>
      <c r="D99" s="260"/>
      <c r="E99" s="260"/>
      <c r="F99" s="260"/>
      <c r="G99" s="260"/>
      <c r="H99" s="260"/>
      <c r="I99" s="260"/>
      <c r="J99" s="260"/>
      <c r="K99" s="260"/>
      <c r="L99" s="260"/>
      <c r="M99" s="260"/>
      <c r="N99" s="260"/>
      <c r="O99" s="260"/>
      <c r="P99" s="260"/>
      <c r="Q99" s="260"/>
      <c r="R99" s="260"/>
      <c r="S99" s="260"/>
      <c r="T99" s="260"/>
      <c r="U99" s="260"/>
      <c r="V99" s="260"/>
      <c r="W99" s="260"/>
      <c r="X99" s="260"/>
      <c r="Y99" s="260"/>
      <c r="Z99" s="260"/>
      <c r="AA99" s="260"/>
      <c r="AB99" s="260"/>
      <c r="AC99" s="260"/>
      <c r="AD99" s="260"/>
      <c r="AE99" s="260"/>
      <c r="AF99" s="260"/>
      <c r="AG99" s="260"/>
      <c r="AH99" s="260"/>
      <c r="AI99" s="260"/>
      <c r="AJ99" s="260"/>
      <c r="AK99" s="260"/>
      <c r="AL99" s="260"/>
      <c r="AM99" s="260"/>
      <c r="AN99" s="260"/>
      <c r="AO99" s="260"/>
    </row>
    <row r="100" spans="1:41" x14ac:dyDescent="0.2">
      <c r="A100" s="260"/>
      <c r="B100" s="260"/>
      <c r="C100" s="260"/>
      <c r="D100" s="260"/>
      <c r="E100" s="260"/>
      <c r="F100" s="260"/>
      <c r="G100" s="260"/>
      <c r="H100" s="260"/>
      <c r="I100" s="260"/>
      <c r="J100" s="260"/>
      <c r="K100" s="260"/>
      <c r="L100" s="260"/>
      <c r="M100" s="260"/>
      <c r="N100" s="260"/>
      <c r="O100" s="260"/>
      <c r="P100" s="260"/>
      <c r="Q100" s="260"/>
      <c r="R100" s="260"/>
      <c r="S100" s="260"/>
      <c r="T100" s="260"/>
      <c r="U100" s="260"/>
      <c r="V100" s="260"/>
      <c r="W100" s="260"/>
      <c r="X100" s="260"/>
      <c r="Y100" s="260"/>
      <c r="Z100" s="260"/>
      <c r="AA100" s="260"/>
      <c r="AB100" s="260"/>
      <c r="AC100" s="260"/>
      <c r="AD100" s="260"/>
      <c r="AE100" s="260"/>
      <c r="AF100" s="260"/>
      <c r="AG100" s="260"/>
      <c r="AH100" s="260"/>
      <c r="AI100" s="260"/>
      <c r="AJ100" s="260"/>
      <c r="AK100" s="260"/>
      <c r="AL100" s="260"/>
      <c r="AM100" s="260"/>
      <c r="AN100" s="260"/>
      <c r="AO100" s="260"/>
    </row>
    <row r="101" spans="1:41" x14ac:dyDescent="0.2">
      <c r="A101" s="260"/>
      <c r="B101" s="260"/>
      <c r="C101" s="260"/>
      <c r="D101" s="260"/>
      <c r="E101" s="260"/>
      <c r="F101" s="260"/>
      <c r="G101" s="260"/>
      <c r="H101" s="260"/>
      <c r="I101" s="260"/>
      <c r="J101" s="260"/>
      <c r="K101" s="260"/>
      <c r="L101" s="260"/>
      <c r="M101" s="260"/>
      <c r="N101" s="260"/>
      <c r="O101" s="260"/>
      <c r="P101" s="260"/>
      <c r="Q101" s="260"/>
      <c r="R101" s="260"/>
      <c r="S101" s="260"/>
      <c r="T101" s="260"/>
      <c r="U101" s="260"/>
      <c r="V101" s="260"/>
      <c r="W101" s="260"/>
      <c r="X101" s="260"/>
      <c r="Y101" s="260"/>
      <c r="Z101" s="260"/>
      <c r="AA101" s="260"/>
      <c r="AB101" s="260"/>
      <c r="AC101" s="260"/>
      <c r="AD101" s="260"/>
      <c r="AE101" s="260"/>
      <c r="AF101" s="260"/>
      <c r="AG101" s="260"/>
      <c r="AH101" s="260"/>
      <c r="AI101" s="260"/>
      <c r="AJ101" s="260"/>
      <c r="AK101" s="260"/>
      <c r="AL101" s="260"/>
      <c r="AM101" s="260"/>
      <c r="AN101" s="260"/>
      <c r="AO101" s="260"/>
    </row>
    <row r="102" spans="1:41" x14ac:dyDescent="0.2">
      <c r="A102" s="260"/>
      <c r="B102" s="260"/>
      <c r="C102" s="260"/>
      <c r="D102" s="260"/>
      <c r="E102" s="260"/>
      <c r="F102" s="260"/>
      <c r="G102" s="260"/>
      <c r="H102" s="260"/>
      <c r="I102" s="260"/>
      <c r="J102" s="260"/>
      <c r="K102" s="260"/>
      <c r="L102" s="260"/>
      <c r="M102" s="260"/>
      <c r="N102" s="260"/>
      <c r="O102" s="260"/>
      <c r="P102" s="260"/>
      <c r="Q102" s="260"/>
      <c r="R102" s="260"/>
      <c r="S102" s="260"/>
      <c r="T102" s="260"/>
      <c r="U102" s="260"/>
      <c r="V102" s="260"/>
      <c r="W102" s="260"/>
      <c r="X102" s="260"/>
      <c r="Y102" s="260"/>
      <c r="Z102" s="260"/>
      <c r="AA102" s="260"/>
      <c r="AB102" s="260"/>
      <c r="AC102" s="260"/>
      <c r="AD102" s="260"/>
      <c r="AE102" s="260"/>
      <c r="AF102" s="260"/>
      <c r="AG102" s="260"/>
      <c r="AH102" s="260"/>
      <c r="AI102" s="260"/>
      <c r="AJ102" s="260"/>
      <c r="AK102" s="260"/>
      <c r="AL102" s="260"/>
      <c r="AM102" s="260"/>
      <c r="AN102" s="260"/>
      <c r="AO102" s="260"/>
    </row>
    <row r="103" spans="1:41" x14ac:dyDescent="0.2">
      <c r="A103" s="260"/>
      <c r="B103" s="260"/>
      <c r="C103" s="260"/>
      <c r="D103" s="260"/>
      <c r="E103" s="260"/>
      <c r="F103" s="260"/>
      <c r="G103" s="260"/>
      <c r="H103" s="260"/>
      <c r="I103" s="260"/>
      <c r="J103" s="260"/>
      <c r="K103" s="260"/>
      <c r="L103" s="260"/>
      <c r="M103" s="260"/>
      <c r="N103" s="260"/>
      <c r="O103" s="260"/>
      <c r="P103" s="260"/>
      <c r="Q103" s="260"/>
      <c r="R103" s="260"/>
      <c r="S103" s="260"/>
      <c r="T103" s="260"/>
      <c r="U103" s="260"/>
      <c r="V103" s="260"/>
      <c r="W103" s="260"/>
      <c r="X103" s="260"/>
      <c r="Y103" s="260"/>
      <c r="Z103" s="260"/>
      <c r="AA103" s="260"/>
      <c r="AB103" s="260"/>
      <c r="AC103" s="260"/>
      <c r="AD103" s="260"/>
      <c r="AE103" s="260"/>
      <c r="AF103" s="260"/>
      <c r="AG103" s="260"/>
      <c r="AH103" s="260"/>
      <c r="AI103" s="260"/>
      <c r="AJ103" s="260"/>
      <c r="AK103" s="260"/>
      <c r="AL103" s="260"/>
      <c r="AM103" s="260"/>
      <c r="AN103" s="260"/>
      <c r="AO103" s="260"/>
    </row>
    <row r="104" spans="1:41" x14ac:dyDescent="0.2">
      <c r="A104" s="260"/>
      <c r="B104" s="260"/>
      <c r="C104" s="260"/>
      <c r="D104" s="260"/>
      <c r="E104" s="260"/>
      <c r="F104" s="260"/>
      <c r="G104" s="260"/>
      <c r="H104" s="260"/>
      <c r="I104" s="260"/>
      <c r="J104" s="260"/>
      <c r="K104" s="260"/>
      <c r="L104" s="260"/>
      <c r="M104" s="260"/>
      <c r="N104" s="260"/>
      <c r="O104" s="260"/>
      <c r="P104" s="260"/>
      <c r="Q104" s="260"/>
      <c r="R104" s="260"/>
      <c r="S104" s="260"/>
      <c r="T104" s="260"/>
      <c r="U104" s="260"/>
      <c r="V104" s="260"/>
      <c r="W104" s="260"/>
      <c r="X104" s="260"/>
      <c r="Y104" s="260"/>
      <c r="Z104" s="260"/>
      <c r="AA104" s="260"/>
      <c r="AB104" s="260"/>
      <c r="AC104" s="260"/>
      <c r="AD104" s="260"/>
      <c r="AE104" s="260"/>
      <c r="AF104" s="260"/>
      <c r="AG104" s="260"/>
      <c r="AH104" s="260"/>
      <c r="AI104" s="260"/>
      <c r="AJ104" s="260"/>
      <c r="AK104" s="260"/>
      <c r="AL104" s="260"/>
      <c r="AM104" s="260"/>
      <c r="AN104" s="260"/>
      <c r="AO104" s="260"/>
    </row>
    <row r="105" spans="1:41" x14ac:dyDescent="0.2">
      <c r="A105" s="260"/>
      <c r="B105" s="260"/>
      <c r="C105" s="260"/>
      <c r="D105" s="260"/>
      <c r="E105" s="260"/>
      <c r="F105" s="260"/>
      <c r="G105" s="260"/>
      <c r="H105" s="260"/>
      <c r="I105" s="260"/>
      <c r="J105" s="260"/>
      <c r="K105" s="260"/>
      <c r="L105" s="260"/>
      <c r="M105" s="260"/>
      <c r="N105" s="260"/>
      <c r="O105" s="260"/>
      <c r="P105" s="260"/>
      <c r="Q105" s="260"/>
      <c r="R105" s="260"/>
      <c r="S105" s="260"/>
      <c r="T105" s="260"/>
      <c r="U105" s="260"/>
      <c r="V105" s="260"/>
      <c r="W105" s="260"/>
      <c r="X105" s="260"/>
      <c r="Y105" s="260"/>
      <c r="Z105" s="260"/>
      <c r="AA105" s="260"/>
      <c r="AB105" s="260"/>
      <c r="AC105" s="260"/>
      <c r="AD105" s="260"/>
      <c r="AE105" s="260"/>
      <c r="AF105" s="260"/>
      <c r="AG105" s="260"/>
      <c r="AH105" s="260"/>
      <c r="AI105" s="260"/>
      <c r="AJ105" s="260"/>
      <c r="AK105" s="260"/>
      <c r="AL105" s="260"/>
      <c r="AM105" s="260"/>
      <c r="AN105" s="260"/>
      <c r="AO105" s="260"/>
    </row>
    <row r="106" spans="1:41" x14ac:dyDescent="0.2">
      <c r="A106" s="260"/>
      <c r="B106" s="260"/>
      <c r="C106" s="260"/>
      <c r="D106" s="260"/>
      <c r="E106" s="260"/>
      <c r="F106" s="260"/>
      <c r="G106" s="260"/>
      <c r="H106" s="260"/>
      <c r="I106" s="260"/>
      <c r="J106" s="260"/>
      <c r="K106" s="260"/>
      <c r="L106" s="260"/>
      <c r="M106" s="260"/>
      <c r="N106" s="260"/>
      <c r="O106" s="260"/>
      <c r="P106" s="260"/>
      <c r="Q106" s="260"/>
      <c r="R106" s="260"/>
      <c r="S106" s="260"/>
      <c r="T106" s="260"/>
      <c r="U106" s="260"/>
      <c r="V106" s="260"/>
      <c r="W106" s="260"/>
      <c r="X106" s="260"/>
      <c r="Y106" s="260"/>
      <c r="Z106" s="260"/>
      <c r="AA106" s="260"/>
      <c r="AB106" s="260"/>
      <c r="AC106" s="260"/>
      <c r="AD106" s="260"/>
      <c r="AE106" s="260"/>
      <c r="AF106" s="260"/>
      <c r="AG106" s="260"/>
      <c r="AH106" s="260"/>
      <c r="AI106" s="260"/>
      <c r="AJ106" s="260"/>
      <c r="AK106" s="260"/>
      <c r="AL106" s="260"/>
      <c r="AM106" s="260"/>
      <c r="AN106" s="260"/>
      <c r="AO106" s="260"/>
    </row>
    <row r="107" spans="1:41" x14ac:dyDescent="0.2">
      <c r="A107" s="260"/>
      <c r="B107" s="260"/>
      <c r="C107" s="260"/>
      <c r="D107" s="260"/>
      <c r="E107" s="260"/>
      <c r="F107" s="260"/>
      <c r="G107" s="260"/>
      <c r="H107" s="260"/>
      <c r="I107" s="260"/>
      <c r="J107" s="260"/>
      <c r="K107" s="260"/>
      <c r="L107" s="260"/>
      <c r="M107" s="260"/>
      <c r="N107" s="260"/>
      <c r="O107" s="260"/>
      <c r="P107" s="260"/>
      <c r="Q107" s="260"/>
      <c r="R107" s="260"/>
      <c r="S107" s="260"/>
      <c r="T107" s="260"/>
      <c r="U107" s="260"/>
      <c r="V107" s="260"/>
      <c r="W107" s="260"/>
      <c r="X107" s="260"/>
      <c r="Y107" s="260"/>
      <c r="Z107" s="260"/>
      <c r="AA107" s="260"/>
      <c r="AB107" s="260"/>
      <c r="AC107" s="260"/>
      <c r="AD107" s="260"/>
      <c r="AE107" s="260"/>
      <c r="AF107" s="260"/>
      <c r="AG107" s="260"/>
      <c r="AH107" s="260"/>
      <c r="AI107" s="260"/>
      <c r="AJ107" s="260"/>
      <c r="AK107" s="260"/>
      <c r="AL107" s="260"/>
      <c r="AM107" s="260"/>
      <c r="AN107" s="260"/>
      <c r="AO107" s="260"/>
    </row>
    <row r="108" spans="1:41" x14ac:dyDescent="0.2">
      <c r="A108" s="260"/>
      <c r="B108" s="260"/>
      <c r="C108" s="260"/>
      <c r="D108" s="260"/>
      <c r="E108" s="260"/>
      <c r="F108" s="260"/>
      <c r="G108" s="260"/>
      <c r="H108" s="260"/>
      <c r="I108" s="260"/>
      <c r="J108" s="260"/>
      <c r="K108" s="260"/>
      <c r="L108" s="260"/>
      <c r="M108" s="260"/>
      <c r="N108" s="260"/>
      <c r="O108" s="260"/>
      <c r="P108" s="260"/>
      <c r="Q108" s="260"/>
      <c r="R108" s="260"/>
      <c r="S108" s="260"/>
      <c r="T108" s="260"/>
      <c r="U108" s="260"/>
      <c r="V108" s="260"/>
      <c r="W108" s="260"/>
      <c r="X108" s="260"/>
      <c r="Y108" s="260"/>
      <c r="Z108" s="260"/>
      <c r="AA108" s="260"/>
      <c r="AB108" s="260"/>
      <c r="AC108" s="260"/>
      <c r="AD108" s="260"/>
      <c r="AE108" s="260"/>
      <c r="AF108" s="260"/>
      <c r="AG108" s="260"/>
      <c r="AH108" s="260"/>
      <c r="AI108" s="260"/>
      <c r="AJ108" s="260"/>
      <c r="AK108" s="260"/>
      <c r="AL108" s="260"/>
      <c r="AM108" s="260"/>
      <c r="AN108" s="260"/>
      <c r="AO108" s="260"/>
    </row>
    <row r="109" spans="1:41" x14ac:dyDescent="0.2">
      <c r="A109" s="260"/>
      <c r="B109" s="260"/>
      <c r="C109" s="260"/>
      <c r="D109" s="260"/>
      <c r="E109" s="260"/>
      <c r="F109" s="260"/>
      <c r="G109" s="260"/>
      <c r="H109" s="260"/>
      <c r="I109" s="260"/>
      <c r="J109" s="260"/>
      <c r="K109" s="260"/>
      <c r="L109" s="260"/>
      <c r="M109" s="260"/>
      <c r="N109" s="260"/>
      <c r="O109" s="260"/>
      <c r="P109" s="260"/>
      <c r="Q109" s="260"/>
      <c r="R109" s="260"/>
      <c r="S109" s="260"/>
      <c r="T109" s="260"/>
      <c r="U109" s="260"/>
      <c r="V109" s="260"/>
      <c r="W109" s="260"/>
      <c r="X109" s="260"/>
      <c r="Y109" s="260"/>
      <c r="Z109" s="260"/>
      <c r="AA109" s="260"/>
      <c r="AB109" s="260"/>
      <c r="AC109" s="260"/>
      <c r="AD109" s="260"/>
      <c r="AE109" s="260"/>
      <c r="AF109" s="260"/>
      <c r="AG109" s="260"/>
      <c r="AH109" s="260"/>
      <c r="AI109" s="260"/>
      <c r="AJ109" s="260"/>
      <c r="AK109" s="260"/>
      <c r="AL109" s="260"/>
      <c r="AM109" s="260"/>
      <c r="AN109" s="260"/>
      <c r="AO109" s="260"/>
    </row>
    <row r="110" spans="1:41" x14ac:dyDescent="0.2">
      <c r="A110" s="260"/>
      <c r="B110" s="260"/>
      <c r="C110" s="260"/>
      <c r="D110" s="260"/>
      <c r="E110" s="260"/>
      <c r="F110" s="260"/>
      <c r="G110" s="260"/>
      <c r="H110" s="260"/>
      <c r="I110" s="260"/>
      <c r="J110" s="260"/>
      <c r="K110" s="260"/>
      <c r="L110" s="260"/>
      <c r="M110" s="260"/>
      <c r="N110" s="260"/>
      <c r="O110" s="260"/>
      <c r="P110" s="260"/>
      <c r="Q110" s="260"/>
      <c r="R110" s="260"/>
      <c r="S110" s="260"/>
      <c r="T110" s="260"/>
      <c r="U110" s="260"/>
      <c r="V110" s="260"/>
      <c r="W110" s="260"/>
      <c r="X110" s="260"/>
      <c r="Y110" s="260"/>
      <c r="Z110" s="260"/>
      <c r="AA110" s="260"/>
      <c r="AB110" s="260"/>
      <c r="AC110" s="260"/>
      <c r="AD110" s="260"/>
      <c r="AE110" s="260"/>
      <c r="AF110" s="260"/>
      <c r="AG110" s="260"/>
      <c r="AH110" s="260"/>
      <c r="AI110" s="260"/>
      <c r="AJ110" s="260"/>
      <c r="AK110" s="260"/>
      <c r="AL110" s="260"/>
      <c r="AM110" s="260"/>
      <c r="AN110" s="260"/>
      <c r="AO110" s="260"/>
    </row>
    <row r="111" spans="1:41" x14ac:dyDescent="0.2">
      <c r="A111" s="260"/>
      <c r="B111" s="260"/>
      <c r="C111" s="260"/>
      <c r="D111" s="260"/>
      <c r="E111" s="260"/>
      <c r="F111" s="260"/>
      <c r="G111" s="260"/>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row>
    <row r="112" spans="1:41" x14ac:dyDescent="0.2">
      <c r="A112" s="260"/>
      <c r="B112" s="260"/>
      <c r="C112" s="260"/>
      <c r="D112" s="260"/>
      <c r="E112" s="260"/>
      <c r="F112" s="260"/>
      <c r="G112" s="260"/>
      <c r="H112" s="260"/>
      <c r="I112" s="260"/>
      <c r="J112" s="260"/>
      <c r="K112" s="260"/>
      <c r="L112" s="260"/>
      <c r="M112" s="260"/>
      <c r="N112" s="260"/>
      <c r="O112" s="260"/>
      <c r="P112" s="260"/>
      <c r="Q112" s="260"/>
      <c r="R112" s="260"/>
      <c r="S112" s="260"/>
      <c r="T112" s="260"/>
      <c r="U112" s="260"/>
      <c r="V112" s="260"/>
      <c r="W112" s="260"/>
      <c r="X112" s="260"/>
      <c r="Y112" s="260"/>
      <c r="Z112" s="260"/>
      <c r="AA112" s="260"/>
      <c r="AB112" s="260"/>
      <c r="AC112" s="260"/>
      <c r="AD112" s="260"/>
      <c r="AE112" s="260"/>
      <c r="AF112" s="260"/>
      <c r="AG112" s="260"/>
      <c r="AH112" s="260"/>
      <c r="AI112" s="260"/>
      <c r="AJ112" s="260"/>
      <c r="AK112" s="260"/>
      <c r="AL112" s="260"/>
      <c r="AM112" s="260"/>
      <c r="AN112" s="260"/>
      <c r="AO112" s="260"/>
    </row>
    <row r="113" spans="1:41" x14ac:dyDescent="0.2">
      <c r="A113" s="260"/>
      <c r="B113" s="260"/>
      <c r="C113" s="260"/>
      <c r="D113" s="260"/>
      <c r="E113" s="260"/>
      <c r="F113" s="260"/>
      <c r="G113" s="260"/>
      <c r="H113" s="260"/>
      <c r="I113" s="260"/>
      <c r="J113" s="260"/>
      <c r="K113" s="260"/>
      <c r="L113" s="260"/>
      <c r="M113" s="260"/>
      <c r="N113" s="260"/>
      <c r="O113" s="260"/>
      <c r="P113" s="260"/>
      <c r="Q113" s="260"/>
      <c r="R113" s="260"/>
      <c r="S113" s="260"/>
      <c r="T113" s="260"/>
      <c r="U113" s="260"/>
      <c r="V113" s="260"/>
      <c r="W113" s="260"/>
      <c r="X113" s="260"/>
      <c r="Y113" s="260"/>
      <c r="Z113" s="260"/>
      <c r="AA113" s="260"/>
      <c r="AB113" s="260"/>
      <c r="AC113" s="260"/>
      <c r="AD113" s="260"/>
      <c r="AE113" s="260"/>
      <c r="AF113" s="260"/>
      <c r="AG113" s="260"/>
      <c r="AH113" s="260"/>
      <c r="AI113" s="260"/>
      <c r="AJ113" s="260"/>
      <c r="AK113" s="260"/>
      <c r="AL113" s="260"/>
      <c r="AM113" s="260"/>
      <c r="AN113" s="260"/>
      <c r="AO113" s="260"/>
    </row>
    <row r="114" spans="1:41" x14ac:dyDescent="0.2">
      <c r="A114" s="260"/>
      <c r="B114" s="260"/>
      <c r="C114" s="260"/>
      <c r="D114" s="260"/>
      <c r="E114" s="260"/>
      <c r="F114" s="260"/>
      <c r="G114" s="260"/>
      <c r="H114" s="260"/>
      <c r="I114" s="260"/>
      <c r="J114" s="260"/>
      <c r="K114" s="260"/>
      <c r="L114" s="260"/>
      <c r="M114" s="260"/>
      <c r="N114" s="260"/>
      <c r="O114" s="260"/>
      <c r="P114" s="260"/>
      <c r="Q114" s="260"/>
      <c r="R114" s="260"/>
      <c r="S114" s="260"/>
      <c r="T114" s="260"/>
      <c r="U114" s="260"/>
      <c r="V114" s="260"/>
      <c r="W114" s="260"/>
      <c r="X114" s="260"/>
      <c r="Y114" s="260"/>
      <c r="Z114" s="260"/>
      <c r="AA114" s="260"/>
      <c r="AB114" s="260"/>
      <c r="AC114" s="260"/>
      <c r="AD114" s="260"/>
      <c r="AE114" s="260"/>
      <c r="AF114" s="260"/>
      <c r="AG114" s="260"/>
      <c r="AH114" s="260"/>
      <c r="AI114" s="260"/>
      <c r="AJ114" s="260"/>
      <c r="AK114" s="260"/>
      <c r="AL114" s="260"/>
      <c r="AM114" s="260"/>
      <c r="AN114" s="260"/>
      <c r="AO114" s="260"/>
    </row>
    <row r="115" spans="1:41" x14ac:dyDescent="0.2">
      <c r="A115" s="260"/>
      <c r="B115" s="260"/>
      <c r="C115" s="260"/>
      <c r="D115" s="260"/>
      <c r="E115" s="260"/>
      <c r="F115" s="260"/>
      <c r="G115" s="260"/>
      <c r="H115" s="260"/>
      <c r="I115" s="260"/>
      <c r="J115" s="260"/>
      <c r="K115" s="260"/>
      <c r="L115" s="260"/>
      <c r="M115" s="260"/>
      <c r="N115" s="260"/>
      <c r="O115" s="260"/>
      <c r="P115" s="260"/>
      <c r="Q115" s="260"/>
      <c r="R115" s="260"/>
      <c r="S115" s="260"/>
      <c r="T115" s="260"/>
      <c r="U115" s="260"/>
      <c r="V115" s="260"/>
      <c r="W115" s="260"/>
      <c r="X115" s="260"/>
      <c r="Y115" s="260"/>
      <c r="Z115" s="260"/>
      <c r="AA115" s="260"/>
      <c r="AB115" s="260"/>
      <c r="AC115" s="260"/>
      <c r="AD115" s="260"/>
      <c r="AE115" s="260"/>
      <c r="AF115" s="260"/>
      <c r="AG115" s="260"/>
      <c r="AH115" s="260"/>
      <c r="AI115" s="260"/>
      <c r="AJ115" s="260"/>
      <c r="AK115" s="260"/>
      <c r="AL115" s="260"/>
      <c r="AM115" s="260"/>
      <c r="AN115" s="260"/>
      <c r="AO115" s="260"/>
    </row>
    <row r="116" spans="1:41" x14ac:dyDescent="0.2">
      <c r="A116" s="260"/>
      <c r="B116" s="260"/>
      <c r="C116" s="260"/>
      <c r="D116" s="260"/>
      <c r="E116" s="260"/>
      <c r="F116" s="260"/>
      <c r="G116" s="260"/>
      <c r="H116" s="260"/>
      <c r="I116" s="260"/>
      <c r="J116" s="260"/>
      <c r="K116" s="260"/>
      <c r="L116" s="260"/>
      <c r="M116" s="260"/>
      <c r="N116" s="260"/>
      <c r="O116" s="260"/>
      <c r="P116" s="260"/>
      <c r="Q116" s="260"/>
      <c r="R116" s="260"/>
      <c r="S116" s="260"/>
      <c r="T116" s="260"/>
      <c r="U116" s="260"/>
      <c r="V116" s="260"/>
      <c r="W116" s="260"/>
      <c r="X116" s="260"/>
      <c r="Y116" s="260"/>
      <c r="Z116" s="260"/>
      <c r="AA116" s="260"/>
      <c r="AB116" s="260"/>
      <c r="AC116" s="260"/>
      <c r="AD116" s="260"/>
      <c r="AE116" s="260"/>
      <c r="AF116" s="260"/>
      <c r="AG116" s="260"/>
      <c r="AH116" s="260"/>
      <c r="AI116" s="260"/>
      <c r="AJ116" s="260"/>
      <c r="AK116" s="260"/>
      <c r="AL116" s="260"/>
      <c r="AM116" s="260"/>
      <c r="AN116" s="260"/>
      <c r="AO116" s="260"/>
    </row>
    <row r="117" spans="1:41" x14ac:dyDescent="0.2">
      <c r="A117" s="260"/>
      <c r="B117" s="260"/>
      <c r="C117" s="260"/>
      <c r="D117" s="260"/>
      <c r="E117" s="260"/>
      <c r="F117" s="260"/>
      <c r="G117" s="260"/>
      <c r="H117" s="260"/>
      <c r="I117" s="260"/>
      <c r="J117" s="260"/>
      <c r="K117" s="260"/>
      <c r="L117" s="260"/>
      <c r="M117" s="260"/>
      <c r="N117" s="260"/>
      <c r="O117" s="260"/>
      <c r="P117" s="260"/>
      <c r="Q117" s="260"/>
      <c r="R117" s="260"/>
      <c r="S117" s="260"/>
      <c r="T117" s="260"/>
      <c r="U117" s="260"/>
      <c r="V117" s="260"/>
      <c r="W117" s="260"/>
      <c r="X117" s="260"/>
      <c r="Y117" s="260"/>
      <c r="Z117" s="260"/>
      <c r="AA117" s="260"/>
      <c r="AB117" s="260"/>
      <c r="AC117" s="260"/>
      <c r="AD117" s="260"/>
      <c r="AE117" s="260"/>
      <c r="AF117" s="260"/>
      <c r="AG117" s="260"/>
      <c r="AH117" s="260"/>
      <c r="AI117" s="260"/>
      <c r="AJ117" s="260"/>
      <c r="AK117" s="260"/>
      <c r="AL117" s="260"/>
      <c r="AM117" s="260"/>
      <c r="AN117" s="260"/>
      <c r="AO117" s="260"/>
    </row>
    <row r="118" spans="1:41" x14ac:dyDescent="0.2">
      <c r="A118" s="260"/>
      <c r="B118" s="260"/>
      <c r="C118" s="260"/>
      <c r="D118" s="260"/>
      <c r="E118" s="260"/>
      <c r="F118" s="260"/>
      <c r="G118" s="260"/>
      <c r="H118" s="260"/>
      <c r="I118" s="260"/>
      <c r="J118" s="260"/>
      <c r="K118" s="260"/>
      <c r="L118" s="260"/>
      <c r="M118" s="260"/>
      <c r="N118" s="260"/>
      <c r="O118" s="260"/>
      <c r="P118" s="260"/>
      <c r="Q118" s="260"/>
      <c r="R118" s="260"/>
      <c r="S118" s="260"/>
      <c r="T118" s="260"/>
      <c r="U118" s="260"/>
      <c r="V118" s="260"/>
      <c r="W118" s="260"/>
      <c r="X118" s="260"/>
      <c r="Y118" s="260"/>
      <c r="Z118" s="260"/>
      <c r="AA118" s="260"/>
      <c r="AB118" s="260"/>
      <c r="AC118" s="260"/>
      <c r="AD118" s="260"/>
      <c r="AE118" s="260"/>
      <c r="AF118" s="260"/>
      <c r="AG118" s="260"/>
      <c r="AH118" s="260"/>
      <c r="AI118" s="260"/>
      <c r="AJ118" s="260"/>
      <c r="AK118" s="260"/>
      <c r="AL118" s="260"/>
      <c r="AM118" s="260"/>
      <c r="AN118" s="260"/>
      <c r="AO118" s="260"/>
    </row>
    <row r="119" spans="1:41" x14ac:dyDescent="0.2">
      <c r="A119" s="260"/>
      <c r="B119" s="260"/>
      <c r="C119" s="260"/>
      <c r="D119" s="260"/>
      <c r="E119" s="260"/>
      <c r="F119" s="260"/>
      <c r="G119" s="260"/>
      <c r="H119" s="260"/>
      <c r="I119" s="260"/>
      <c r="J119" s="260"/>
      <c r="K119" s="260"/>
      <c r="L119" s="260"/>
      <c r="M119" s="260"/>
      <c r="N119" s="260"/>
      <c r="O119" s="260"/>
      <c r="P119" s="260"/>
      <c r="Q119" s="260"/>
      <c r="R119" s="260"/>
      <c r="S119" s="260"/>
      <c r="T119" s="260"/>
      <c r="U119" s="260"/>
      <c r="V119" s="260"/>
      <c r="W119" s="260"/>
      <c r="X119" s="260"/>
      <c r="Y119" s="260"/>
      <c r="Z119" s="260"/>
      <c r="AA119" s="260"/>
      <c r="AB119" s="260"/>
      <c r="AC119" s="260"/>
      <c r="AD119" s="260"/>
      <c r="AE119" s="260"/>
      <c r="AF119" s="260"/>
      <c r="AG119" s="260"/>
      <c r="AH119" s="260"/>
      <c r="AI119" s="260"/>
      <c r="AJ119" s="260"/>
      <c r="AK119" s="260"/>
      <c r="AL119" s="260"/>
      <c r="AM119" s="260"/>
      <c r="AN119" s="260"/>
      <c r="AO119" s="260"/>
    </row>
    <row r="120" spans="1:41" x14ac:dyDescent="0.2">
      <c r="A120" s="260"/>
      <c r="B120" s="260"/>
      <c r="C120" s="260"/>
      <c r="D120" s="260"/>
      <c r="E120" s="260"/>
      <c r="F120" s="260"/>
      <c r="G120" s="260"/>
      <c r="H120" s="260"/>
      <c r="I120" s="260"/>
      <c r="J120" s="260"/>
      <c r="K120" s="260"/>
      <c r="L120" s="260"/>
      <c r="M120" s="260"/>
      <c r="N120" s="260"/>
      <c r="O120" s="260"/>
      <c r="P120" s="260"/>
      <c r="Q120" s="260"/>
      <c r="R120" s="260"/>
      <c r="S120" s="260"/>
      <c r="T120" s="260"/>
      <c r="U120" s="260"/>
      <c r="V120" s="260"/>
      <c r="W120" s="260"/>
      <c r="X120" s="260"/>
      <c r="Y120" s="260"/>
      <c r="Z120" s="260"/>
      <c r="AA120" s="260"/>
      <c r="AB120" s="260"/>
      <c r="AC120" s="260"/>
      <c r="AD120" s="260"/>
      <c r="AE120" s="260"/>
      <c r="AF120" s="260"/>
      <c r="AG120" s="260"/>
      <c r="AH120" s="260"/>
      <c r="AI120" s="260"/>
      <c r="AJ120" s="260"/>
      <c r="AK120" s="260"/>
      <c r="AL120" s="260"/>
      <c r="AM120" s="260"/>
      <c r="AN120" s="260"/>
      <c r="AO120" s="260"/>
    </row>
    <row r="121" spans="1:41" x14ac:dyDescent="0.2">
      <c r="A121" s="260"/>
      <c r="B121" s="260"/>
      <c r="C121" s="260"/>
      <c r="D121" s="260"/>
      <c r="E121" s="260"/>
      <c r="F121" s="260"/>
      <c r="G121" s="260"/>
      <c r="H121" s="260"/>
      <c r="I121" s="260"/>
      <c r="J121" s="260"/>
      <c r="K121" s="260"/>
      <c r="L121" s="260"/>
      <c r="M121" s="260"/>
      <c r="N121" s="260"/>
      <c r="O121" s="260"/>
      <c r="P121" s="260"/>
      <c r="Q121" s="260"/>
      <c r="R121" s="260"/>
      <c r="S121" s="260"/>
      <c r="T121" s="260"/>
      <c r="U121" s="260"/>
      <c r="V121" s="260"/>
      <c r="W121" s="260"/>
      <c r="X121" s="260"/>
      <c r="Y121" s="260"/>
      <c r="Z121" s="260"/>
      <c r="AA121" s="260"/>
      <c r="AB121" s="260"/>
      <c r="AC121" s="260"/>
      <c r="AD121" s="260"/>
      <c r="AE121" s="260"/>
      <c r="AF121" s="260"/>
      <c r="AG121" s="260"/>
      <c r="AH121" s="260"/>
      <c r="AI121" s="260"/>
      <c r="AJ121" s="260"/>
      <c r="AK121" s="260"/>
      <c r="AL121" s="260"/>
      <c r="AM121" s="260"/>
      <c r="AN121" s="260"/>
      <c r="AO121" s="260"/>
    </row>
    <row r="122" spans="1:41" x14ac:dyDescent="0.2">
      <c r="A122" s="260"/>
      <c r="B122" s="260"/>
      <c r="C122" s="260"/>
      <c r="D122" s="260"/>
      <c r="E122" s="260"/>
      <c r="F122" s="260"/>
      <c r="G122" s="260"/>
      <c r="H122" s="260"/>
      <c r="I122" s="260"/>
      <c r="J122" s="260"/>
      <c r="K122" s="260"/>
      <c r="L122" s="260"/>
      <c r="M122" s="260"/>
      <c r="N122" s="260"/>
      <c r="O122" s="260"/>
      <c r="P122" s="260"/>
      <c r="Q122" s="260"/>
      <c r="R122" s="260"/>
      <c r="S122" s="260"/>
      <c r="T122" s="260"/>
      <c r="U122" s="260"/>
      <c r="V122" s="260"/>
      <c r="W122" s="260"/>
      <c r="X122" s="260"/>
      <c r="Y122" s="260"/>
      <c r="Z122" s="260"/>
      <c r="AA122" s="260"/>
      <c r="AB122" s="260"/>
      <c r="AC122" s="260"/>
      <c r="AD122" s="260"/>
      <c r="AE122" s="260"/>
      <c r="AF122" s="260"/>
      <c r="AG122" s="260"/>
      <c r="AH122" s="260"/>
      <c r="AI122" s="260"/>
      <c r="AJ122" s="260"/>
      <c r="AK122" s="260"/>
      <c r="AL122" s="260"/>
      <c r="AM122" s="260"/>
      <c r="AN122" s="260"/>
      <c r="AO122" s="260"/>
    </row>
    <row r="123" spans="1:41" x14ac:dyDescent="0.2">
      <c r="A123" s="260"/>
      <c r="B123" s="260"/>
      <c r="C123" s="260"/>
      <c r="D123" s="260"/>
      <c r="E123" s="260"/>
      <c r="F123" s="260"/>
      <c r="G123" s="260"/>
      <c r="H123" s="260"/>
      <c r="I123" s="260"/>
      <c r="J123" s="260"/>
      <c r="K123" s="260"/>
      <c r="L123" s="260"/>
      <c r="M123" s="260"/>
      <c r="N123" s="260"/>
      <c r="O123" s="260"/>
      <c r="P123" s="260"/>
      <c r="Q123" s="260"/>
      <c r="R123" s="260"/>
      <c r="S123" s="260"/>
      <c r="T123" s="260"/>
      <c r="U123" s="260"/>
      <c r="V123" s="260"/>
      <c r="W123" s="260"/>
      <c r="X123" s="260"/>
      <c r="Y123" s="260"/>
      <c r="Z123" s="260"/>
      <c r="AA123" s="260"/>
      <c r="AB123" s="260"/>
      <c r="AC123" s="260"/>
      <c r="AD123" s="260"/>
      <c r="AE123" s="260"/>
      <c r="AF123" s="260"/>
      <c r="AG123" s="260"/>
      <c r="AH123" s="260"/>
      <c r="AI123" s="260"/>
      <c r="AJ123" s="260"/>
      <c r="AK123" s="260"/>
      <c r="AL123" s="260"/>
      <c r="AM123" s="260"/>
      <c r="AN123" s="260"/>
      <c r="AO123" s="260"/>
    </row>
    <row r="124" spans="1:41" x14ac:dyDescent="0.2">
      <c r="A124" s="260"/>
      <c r="B124" s="260"/>
      <c r="C124" s="260"/>
      <c r="D124" s="260"/>
      <c r="E124" s="260"/>
      <c r="F124" s="260"/>
      <c r="G124" s="260"/>
      <c r="H124" s="260"/>
      <c r="I124" s="260"/>
      <c r="J124" s="260"/>
      <c r="K124" s="260"/>
      <c r="L124" s="260"/>
      <c r="M124" s="260"/>
      <c r="N124" s="260"/>
      <c r="O124" s="260"/>
      <c r="P124" s="260"/>
      <c r="Q124" s="260"/>
      <c r="R124" s="260"/>
      <c r="S124" s="260"/>
      <c r="T124" s="260"/>
      <c r="U124" s="260"/>
      <c r="V124" s="260"/>
      <c r="W124" s="260"/>
      <c r="X124" s="260"/>
      <c r="Y124" s="260"/>
      <c r="Z124" s="260"/>
      <c r="AA124" s="260"/>
      <c r="AB124" s="260"/>
      <c r="AC124" s="260"/>
      <c r="AD124" s="260"/>
      <c r="AE124" s="260"/>
      <c r="AF124" s="260"/>
      <c r="AG124" s="260"/>
      <c r="AH124" s="260"/>
      <c r="AI124" s="260"/>
      <c r="AJ124" s="260"/>
      <c r="AK124" s="260"/>
      <c r="AL124" s="260"/>
      <c r="AM124" s="260"/>
      <c r="AN124" s="260"/>
      <c r="AO124" s="260"/>
    </row>
    <row r="125" spans="1:41" x14ac:dyDescent="0.2">
      <c r="A125" s="260"/>
      <c r="B125" s="260"/>
      <c r="C125" s="260"/>
      <c r="D125" s="260"/>
      <c r="E125" s="260"/>
      <c r="F125" s="260"/>
      <c r="G125" s="260"/>
      <c r="H125" s="260"/>
      <c r="I125" s="260"/>
      <c r="J125" s="260"/>
      <c r="K125" s="260"/>
      <c r="L125" s="260"/>
      <c r="M125" s="260"/>
      <c r="N125" s="260"/>
      <c r="O125" s="260"/>
      <c r="P125" s="260"/>
      <c r="Q125" s="260"/>
      <c r="R125" s="260"/>
      <c r="S125" s="260"/>
      <c r="T125" s="260"/>
      <c r="U125" s="260"/>
      <c r="V125" s="260"/>
      <c r="W125" s="260"/>
      <c r="X125" s="260"/>
      <c r="Y125" s="260"/>
      <c r="Z125" s="260"/>
      <c r="AA125" s="260"/>
      <c r="AB125" s="260"/>
      <c r="AC125" s="260"/>
      <c r="AD125" s="260"/>
      <c r="AE125" s="260"/>
      <c r="AF125" s="260"/>
      <c r="AG125" s="260"/>
      <c r="AH125" s="260"/>
      <c r="AI125" s="260"/>
      <c r="AJ125" s="260"/>
      <c r="AK125" s="260"/>
      <c r="AL125" s="260"/>
      <c r="AM125" s="260"/>
      <c r="AN125" s="260"/>
      <c r="AO125" s="260"/>
    </row>
    <row r="126" spans="1:41" x14ac:dyDescent="0.2">
      <c r="A126" s="260"/>
      <c r="B126" s="260"/>
      <c r="C126" s="260"/>
      <c r="D126" s="260"/>
      <c r="E126" s="260"/>
      <c r="F126" s="260"/>
      <c r="G126" s="260"/>
      <c r="H126" s="260"/>
      <c r="I126" s="260"/>
      <c r="J126" s="260"/>
      <c r="K126" s="260"/>
      <c r="L126" s="260"/>
      <c r="M126" s="260"/>
      <c r="N126" s="260"/>
      <c r="O126" s="260"/>
      <c r="P126" s="260"/>
      <c r="Q126" s="260"/>
      <c r="R126" s="260"/>
      <c r="S126" s="260"/>
      <c r="T126" s="260"/>
      <c r="U126" s="260"/>
      <c r="V126" s="260"/>
      <c r="W126" s="260"/>
      <c r="X126" s="260"/>
      <c r="Y126" s="260"/>
      <c r="Z126" s="260"/>
      <c r="AA126" s="260"/>
      <c r="AB126" s="260"/>
      <c r="AC126" s="260"/>
      <c r="AD126" s="260"/>
      <c r="AE126" s="260"/>
      <c r="AF126" s="260"/>
      <c r="AG126" s="260"/>
      <c r="AH126" s="260"/>
      <c r="AI126" s="260"/>
      <c r="AJ126" s="260"/>
      <c r="AK126" s="260"/>
      <c r="AL126" s="260"/>
      <c r="AM126" s="260"/>
      <c r="AN126" s="260"/>
      <c r="AO126" s="260"/>
    </row>
    <row r="127" spans="1:41" x14ac:dyDescent="0.2">
      <c r="A127" s="260"/>
      <c r="B127" s="260"/>
      <c r="C127" s="260"/>
      <c r="D127" s="260"/>
      <c r="E127" s="260"/>
      <c r="F127" s="260"/>
      <c r="G127" s="260"/>
      <c r="H127" s="260"/>
      <c r="I127" s="260"/>
      <c r="J127" s="260"/>
      <c r="K127" s="260"/>
      <c r="L127" s="260"/>
      <c r="M127" s="260"/>
      <c r="N127" s="260"/>
      <c r="O127" s="260"/>
      <c r="P127" s="260"/>
      <c r="Q127" s="260"/>
      <c r="R127" s="260"/>
      <c r="S127" s="260"/>
      <c r="T127" s="260"/>
      <c r="U127" s="260"/>
      <c r="V127" s="260"/>
      <c r="W127" s="260"/>
      <c r="X127" s="260"/>
      <c r="Y127" s="260"/>
      <c r="Z127" s="260"/>
      <c r="AA127" s="260"/>
      <c r="AB127" s="260"/>
      <c r="AC127" s="260"/>
      <c r="AD127" s="260"/>
      <c r="AE127" s="260"/>
      <c r="AF127" s="260"/>
      <c r="AG127" s="260"/>
      <c r="AH127" s="260"/>
      <c r="AI127" s="260"/>
      <c r="AJ127" s="260"/>
      <c r="AK127" s="260"/>
      <c r="AL127" s="260"/>
      <c r="AM127" s="260"/>
      <c r="AN127" s="260"/>
      <c r="AO127" s="260"/>
    </row>
    <row r="128" spans="1:41" x14ac:dyDescent="0.2">
      <c r="A128" s="260"/>
      <c r="B128" s="260"/>
      <c r="C128" s="260"/>
      <c r="D128" s="260"/>
      <c r="E128" s="260"/>
      <c r="F128" s="260"/>
      <c r="G128" s="260"/>
      <c r="H128" s="260"/>
      <c r="I128" s="260"/>
      <c r="J128" s="260"/>
      <c r="K128" s="260"/>
      <c r="L128" s="260"/>
      <c r="M128" s="260"/>
      <c r="N128" s="260"/>
      <c r="O128" s="260"/>
      <c r="P128" s="260"/>
      <c r="Q128" s="260"/>
      <c r="R128" s="260"/>
      <c r="S128" s="260"/>
      <c r="T128" s="260"/>
      <c r="U128" s="260"/>
      <c r="V128" s="260"/>
      <c r="W128" s="260"/>
      <c r="X128" s="260"/>
      <c r="Y128" s="260"/>
      <c r="Z128" s="260"/>
      <c r="AA128" s="260"/>
      <c r="AB128" s="260"/>
      <c r="AC128" s="260"/>
      <c r="AD128" s="260"/>
      <c r="AE128" s="260"/>
      <c r="AF128" s="260"/>
      <c r="AG128" s="260"/>
      <c r="AH128" s="260"/>
      <c r="AI128" s="260"/>
      <c r="AJ128" s="260"/>
      <c r="AK128" s="260"/>
      <c r="AL128" s="260"/>
      <c r="AM128" s="260"/>
      <c r="AN128" s="260"/>
      <c r="AO128" s="260"/>
    </row>
    <row r="129" spans="1:41" x14ac:dyDescent="0.2">
      <c r="A129" s="260"/>
      <c r="B129" s="260"/>
      <c r="C129" s="260"/>
      <c r="D129" s="260"/>
      <c r="E129" s="260"/>
      <c r="F129" s="260"/>
      <c r="G129" s="260"/>
      <c r="H129" s="260"/>
      <c r="I129" s="260"/>
      <c r="J129" s="260"/>
      <c r="K129" s="260"/>
      <c r="L129" s="260"/>
      <c r="M129" s="260"/>
      <c r="N129" s="260"/>
      <c r="O129" s="260"/>
      <c r="P129" s="260"/>
      <c r="Q129" s="260"/>
      <c r="R129" s="260"/>
      <c r="S129" s="260"/>
      <c r="T129" s="260"/>
      <c r="U129" s="260"/>
      <c r="V129" s="260"/>
      <c r="W129" s="260"/>
      <c r="X129" s="260"/>
      <c r="Y129" s="260"/>
      <c r="Z129" s="260"/>
      <c r="AA129" s="260"/>
      <c r="AB129" s="260"/>
      <c r="AC129" s="260"/>
      <c r="AD129" s="260"/>
      <c r="AE129" s="260"/>
      <c r="AF129" s="260"/>
      <c r="AG129" s="260"/>
      <c r="AH129" s="260"/>
      <c r="AI129" s="260"/>
      <c r="AJ129" s="260"/>
      <c r="AK129" s="260"/>
      <c r="AL129" s="260"/>
      <c r="AM129" s="260"/>
      <c r="AN129" s="260"/>
      <c r="AO129" s="260"/>
    </row>
    <row r="130" spans="1:41" x14ac:dyDescent="0.2">
      <c r="A130" s="260"/>
      <c r="B130" s="260"/>
      <c r="C130" s="260"/>
      <c r="D130" s="260"/>
      <c r="E130" s="260"/>
      <c r="F130" s="260"/>
      <c r="G130" s="260"/>
      <c r="H130" s="260"/>
      <c r="I130" s="260"/>
      <c r="J130" s="260"/>
      <c r="K130" s="260"/>
      <c r="L130" s="260"/>
      <c r="M130" s="260"/>
      <c r="N130" s="260"/>
      <c r="O130" s="260"/>
      <c r="P130" s="260"/>
      <c r="Q130" s="260"/>
      <c r="R130" s="260"/>
      <c r="S130" s="260"/>
      <c r="T130" s="260"/>
      <c r="U130" s="260"/>
      <c r="V130" s="260"/>
      <c r="W130" s="260"/>
      <c r="X130" s="260"/>
      <c r="Y130" s="260"/>
      <c r="Z130" s="260"/>
      <c r="AA130" s="260"/>
      <c r="AB130" s="260"/>
      <c r="AC130" s="260"/>
      <c r="AD130" s="260"/>
      <c r="AE130" s="260"/>
      <c r="AF130" s="260"/>
      <c r="AG130" s="260"/>
      <c r="AH130" s="260"/>
      <c r="AI130" s="260"/>
      <c r="AJ130" s="260"/>
      <c r="AK130" s="260"/>
      <c r="AL130" s="260"/>
      <c r="AM130" s="260"/>
      <c r="AN130" s="260"/>
      <c r="AO130" s="260"/>
    </row>
    <row r="131" spans="1:41" x14ac:dyDescent="0.2">
      <c r="A131" s="260"/>
      <c r="B131" s="260"/>
      <c r="C131" s="260"/>
      <c r="D131" s="260"/>
      <c r="E131" s="260"/>
      <c r="F131" s="260"/>
      <c r="G131" s="260"/>
      <c r="H131" s="260"/>
      <c r="I131" s="260"/>
      <c r="J131" s="260"/>
      <c r="K131" s="260"/>
      <c r="L131" s="260"/>
      <c r="M131" s="260"/>
      <c r="N131" s="260"/>
      <c r="O131" s="260"/>
      <c r="P131" s="260"/>
      <c r="Q131" s="260"/>
      <c r="R131" s="260"/>
      <c r="S131" s="260"/>
      <c r="T131" s="260"/>
      <c r="U131" s="260"/>
      <c r="V131" s="260"/>
      <c r="W131" s="260"/>
      <c r="X131" s="260"/>
      <c r="Y131" s="260"/>
      <c r="Z131" s="260"/>
      <c r="AA131" s="260"/>
      <c r="AB131" s="260"/>
      <c r="AC131" s="260"/>
      <c r="AD131" s="260"/>
      <c r="AE131" s="260"/>
      <c r="AF131" s="260"/>
      <c r="AG131" s="260"/>
      <c r="AH131" s="260"/>
      <c r="AI131" s="260"/>
      <c r="AJ131" s="260"/>
      <c r="AK131" s="260"/>
      <c r="AL131" s="260"/>
      <c r="AM131" s="260"/>
      <c r="AN131" s="260"/>
      <c r="AO131" s="260"/>
    </row>
    <row r="132" spans="1:41" x14ac:dyDescent="0.2">
      <c r="A132" s="260"/>
      <c r="B132" s="260"/>
      <c r="C132" s="260"/>
      <c r="D132" s="260"/>
      <c r="E132" s="260"/>
      <c r="F132" s="260"/>
      <c r="G132" s="260"/>
      <c r="H132" s="260"/>
      <c r="I132" s="260"/>
      <c r="J132" s="260"/>
      <c r="K132" s="260"/>
      <c r="L132" s="260"/>
      <c r="M132" s="260"/>
      <c r="N132" s="260"/>
      <c r="O132" s="260"/>
      <c r="P132" s="260"/>
      <c r="Q132" s="260"/>
      <c r="R132" s="260"/>
      <c r="S132" s="260"/>
      <c r="T132" s="260"/>
      <c r="U132" s="260"/>
      <c r="V132" s="260"/>
      <c r="W132" s="260"/>
      <c r="X132" s="260"/>
      <c r="Y132" s="260"/>
      <c r="Z132" s="260"/>
      <c r="AA132" s="260"/>
      <c r="AB132" s="260"/>
      <c r="AC132" s="260"/>
      <c r="AD132" s="260"/>
      <c r="AE132" s="260"/>
      <c r="AF132" s="260"/>
      <c r="AG132" s="260"/>
      <c r="AH132" s="260"/>
      <c r="AI132" s="260"/>
      <c r="AJ132" s="260"/>
      <c r="AK132" s="260"/>
      <c r="AL132" s="260"/>
      <c r="AM132" s="260"/>
      <c r="AN132" s="260"/>
      <c r="AO132" s="260"/>
    </row>
    <row r="133" spans="1:41" x14ac:dyDescent="0.2">
      <c r="A133" s="260"/>
      <c r="B133" s="260"/>
      <c r="C133" s="260"/>
      <c r="D133" s="260"/>
      <c r="E133" s="260"/>
      <c r="F133" s="260"/>
      <c r="G133" s="260"/>
      <c r="H133" s="260"/>
      <c r="I133" s="260"/>
      <c r="J133" s="260"/>
      <c r="K133" s="260"/>
      <c r="L133" s="260"/>
      <c r="M133" s="260"/>
      <c r="N133" s="260"/>
      <c r="O133" s="260"/>
      <c r="P133" s="260"/>
      <c r="Q133" s="260"/>
      <c r="R133" s="260"/>
      <c r="S133" s="260"/>
      <c r="T133" s="260"/>
      <c r="U133" s="260"/>
      <c r="V133" s="260"/>
      <c r="W133" s="260"/>
      <c r="X133" s="260"/>
      <c r="Y133" s="260"/>
      <c r="Z133" s="260"/>
      <c r="AA133" s="260"/>
      <c r="AB133" s="260"/>
      <c r="AC133" s="260"/>
      <c r="AD133" s="260"/>
      <c r="AE133" s="260"/>
      <c r="AF133" s="260"/>
      <c r="AG133" s="260"/>
      <c r="AH133" s="260"/>
      <c r="AI133" s="260"/>
      <c r="AJ133" s="260"/>
      <c r="AK133" s="260"/>
      <c r="AL133" s="260"/>
      <c r="AM133" s="260"/>
      <c r="AN133" s="260"/>
      <c r="AO133" s="260"/>
    </row>
    <row r="134" spans="1:41" x14ac:dyDescent="0.2">
      <c r="A134" s="260"/>
      <c r="B134" s="260"/>
      <c r="C134" s="260"/>
      <c r="D134" s="260"/>
      <c r="E134" s="260"/>
      <c r="F134" s="260"/>
      <c r="G134" s="260"/>
      <c r="H134" s="260"/>
      <c r="I134" s="260"/>
      <c r="J134" s="260"/>
      <c r="K134" s="260"/>
      <c r="L134" s="260"/>
      <c r="M134" s="260"/>
      <c r="N134" s="260"/>
      <c r="O134" s="260"/>
      <c r="P134" s="260"/>
      <c r="Q134" s="260"/>
      <c r="R134" s="260"/>
      <c r="S134" s="260"/>
      <c r="T134" s="260"/>
      <c r="U134" s="260"/>
      <c r="V134" s="260"/>
      <c r="W134" s="260"/>
      <c r="X134" s="260"/>
      <c r="Y134" s="260"/>
      <c r="Z134" s="260"/>
      <c r="AA134" s="260"/>
      <c r="AB134" s="260"/>
      <c r="AC134" s="260"/>
      <c r="AD134" s="260"/>
      <c r="AE134" s="260"/>
      <c r="AF134" s="260"/>
      <c r="AG134" s="260"/>
      <c r="AH134" s="260"/>
      <c r="AI134" s="260"/>
      <c r="AJ134" s="260"/>
      <c r="AK134" s="260"/>
      <c r="AL134" s="260"/>
      <c r="AM134" s="260"/>
      <c r="AN134" s="260"/>
      <c r="AO134" s="260"/>
    </row>
    <row r="135" spans="1:41" x14ac:dyDescent="0.2">
      <c r="A135" s="260"/>
      <c r="B135" s="260"/>
      <c r="C135" s="260"/>
      <c r="D135" s="260"/>
      <c r="E135" s="260"/>
      <c r="F135" s="260"/>
      <c r="G135" s="260"/>
      <c r="H135" s="260"/>
      <c r="I135" s="260"/>
      <c r="J135" s="260"/>
      <c r="K135" s="260"/>
      <c r="L135" s="260"/>
      <c r="M135" s="260"/>
      <c r="N135" s="260"/>
      <c r="O135" s="260"/>
      <c r="P135" s="260"/>
      <c r="Q135" s="260"/>
      <c r="R135" s="260"/>
      <c r="S135" s="260"/>
      <c r="T135" s="260"/>
      <c r="U135" s="260"/>
      <c r="V135" s="260"/>
      <c r="W135" s="260"/>
      <c r="X135" s="260"/>
      <c r="Y135" s="260"/>
      <c r="Z135" s="260"/>
      <c r="AA135" s="260"/>
      <c r="AB135" s="260"/>
      <c r="AC135" s="260"/>
      <c r="AD135" s="260"/>
      <c r="AE135" s="260"/>
      <c r="AF135" s="260"/>
      <c r="AG135" s="260"/>
      <c r="AH135" s="260"/>
      <c r="AI135" s="260"/>
      <c r="AJ135" s="260"/>
      <c r="AK135" s="260"/>
      <c r="AL135" s="260"/>
      <c r="AM135" s="260"/>
      <c r="AN135" s="260"/>
      <c r="AO135" s="260"/>
    </row>
    <row r="136" spans="1:41" x14ac:dyDescent="0.2">
      <c r="A136" s="260"/>
      <c r="B136" s="260"/>
      <c r="C136" s="260"/>
      <c r="D136" s="260"/>
      <c r="E136" s="260"/>
      <c r="F136" s="260"/>
      <c r="G136" s="260"/>
      <c r="H136" s="260"/>
      <c r="I136" s="260"/>
      <c r="J136" s="260"/>
      <c r="K136" s="260"/>
      <c r="L136" s="260"/>
      <c r="M136" s="260"/>
      <c r="N136" s="260"/>
      <c r="O136" s="260"/>
      <c r="P136" s="260"/>
      <c r="Q136" s="260"/>
      <c r="R136" s="260"/>
      <c r="S136" s="260"/>
      <c r="T136" s="260"/>
      <c r="U136" s="260"/>
      <c r="V136" s="260"/>
      <c r="W136" s="260"/>
      <c r="X136" s="260"/>
      <c r="Y136" s="260"/>
      <c r="Z136" s="260"/>
      <c r="AA136" s="260"/>
      <c r="AB136" s="260"/>
      <c r="AC136" s="260"/>
      <c r="AD136" s="260"/>
      <c r="AE136" s="260"/>
      <c r="AF136" s="260"/>
      <c r="AG136" s="260"/>
      <c r="AH136" s="260"/>
      <c r="AI136" s="260"/>
      <c r="AJ136" s="260"/>
      <c r="AK136" s="260"/>
      <c r="AL136" s="260"/>
      <c r="AM136" s="260"/>
      <c r="AN136" s="260"/>
      <c r="AO136" s="260"/>
    </row>
    <row r="137" spans="1:41" x14ac:dyDescent="0.2">
      <c r="A137" s="260"/>
      <c r="B137" s="260"/>
      <c r="C137" s="260"/>
      <c r="D137" s="260"/>
      <c r="E137" s="260"/>
      <c r="F137" s="260"/>
      <c r="G137" s="260"/>
      <c r="H137" s="260"/>
      <c r="I137" s="260"/>
      <c r="J137" s="260"/>
      <c r="K137" s="260"/>
      <c r="L137" s="260"/>
      <c r="M137" s="260"/>
      <c r="N137" s="260"/>
      <c r="O137" s="260"/>
      <c r="P137" s="260"/>
      <c r="Q137" s="260"/>
      <c r="R137" s="260"/>
      <c r="S137" s="260"/>
      <c r="T137" s="260"/>
      <c r="U137" s="260"/>
      <c r="V137" s="260"/>
      <c r="W137" s="260"/>
      <c r="X137" s="260"/>
      <c r="Y137" s="260"/>
      <c r="Z137" s="260"/>
      <c r="AA137" s="260"/>
      <c r="AB137" s="260"/>
      <c r="AC137" s="260"/>
      <c r="AD137" s="260"/>
      <c r="AE137" s="260"/>
      <c r="AF137" s="260"/>
      <c r="AG137" s="260"/>
      <c r="AH137" s="260"/>
      <c r="AI137" s="260"/>
      <c r="AJ137" s="260"/>
      <c r="AK137" s="260"/>
      <c r="AL137" s="260"/>
      <c r="AM137" s="260"/>
      <c r="AN137" s="260"/>
      <c r="AO137" s="260"/>
    </row>
    <row r="138" spans="1:41" x14ac:dyDescent="0.2">
      <c r="A138" s="260"/>
      <c r="B138" s="260"/>
      <c r="C138" s="260"/>
      <c r="D138" s="260"/>
      <c r="E138" s="260"/>
      <c r="F138" s="260"/>
      <c r="G138" s="260"/>
      <c r="H138" s="260"/>
      <c r="I138" s="260"/>
      <c r="J138" s="260"/>
      <c r="K138" s="260"/>
      <c r="L138" s="260"/>
      <c r="M138" s="260"/>
      <c r="N138" s="260"/>
      <c r="O138" s="260"/>
      <c r="P138" s="260"/>
      <c r="Q138" s="260"/>
      <c r="R138" s="260"/>
      <c r="S138" s="260"/>
      <c r="T138" s="260"/>
      <c r="U138" s="260"/>
      <c r="V138" s="260"/>
      <c r="W138" s="260"/>
      <c r="X138" s="260"/>
      <c r="Y138" s="260"/>
      <c r="Z138" s="260"/>
      <c r="AA138" s="260"/>
      <c r="AB138" s="260"/>
      <c r="AC138" s="260"/>
      <c r="AD138" s="260"/>
      <c r="AE138" s="260"/>
      <c r="AF138" s="260"/>
      <c r="AG138" s="260"/>
      <c r="AH138" s="260"/>
      <c r="AI138" s="260"/>
      <c r="AJ138" s="260"/>
      <c r="AK138" s="260"/>
      <c r="AL138" s="260"/>
      <c r="AM138" s="260"/>
      <c r="AN138" s="260"/>
      <c r="AO138" s="260"/>
    </row>
    <row r="139" spans="1:41" x14ac:dyDescent="0.2">
      <c r="A139" s="260"/>
      <c r="B139" s="260"/>
      <c r="C139" s="260"/>
      <c r="D139" s="260"/>
      <c r="E139" s="260"/>
      <c r="F139" s="260"/>
      <c r="G139" s="260"/>
      <c r="H139" s="260"/>
      <c r="I139" s="260"/>
      <c r="J139" s="260"/>
      <c r="K139" s="260"/>
      <c r="L139" s="260"/>
      <c r="M139" s="260"/>
      <c r="N139" s="260"/>
      <c r="O139" s="260"/>
      <c r="P139" s="260"/>
      <c r="Q139" s="260"/>
      <c r="R139" s="260"/>
      <c r="S139" s="260"/>
      <c r="T139" s="260"/>
      <c r="U139" s="260"/>
      <c r="V139" s="260"/>
      <c r="W139" s="260"/>
      <c r="X139" s="260"/>
      <c r="Y139" s="260"/>
      <c r="Z139" s="260"/>
      <c r="AA139" s="260"/>
      <c r="AB139" s="260"/>
      <c r="AC139" s="260"/>
      <c r="AD139" s="260"/>
      <c r="AE139" s="260"/>
      <c r="AF139" s="260"/>
      <c r="AG139" s="260"/>
      <c r="AH139" s="260"/>
      <c r="AI139" s="260"/>
      <c r="AJ139" s="260"/>
      <c r="AK139" s="260"/>
      <c r="AL139" s="260"/>
      <c r="AM139" s="260"/>
      <c r="AN139" s="260"/>
      <c r="AO139" s="260"/>
    </row>
    <row r="140" spans="1:41" x14ac:dyDescent="0.2">
      <c r="A140" s="260"/>
      <c r="B140" s="260"/>
      <c r="C140" s="260"/>
      <c r="D140" s="260"/>
      <c r="E140" s="260"/>
      <c r="F140" s="260"/>
      <c r="G140" s="260"/>
      <c r="H140" s="260"/>
      <c r="I140" s="260"/>
      <c r="J140" s="260"/>
      <c r="K140" s="260"/>
      <c r="L140" s="260"/>
      <c r="M140" s="260"/>
      <c r="N140" s="260"/>
      <c r="O140" s="260"/>
      <c r="P140" s="260"/>
      <c r="Q140" s="260"/>
      <c r="R140" s="260"/>
      <c r="S140" s="260"/>
      <c r="T140" s="260"/>
      <c r="U140" s="260"/>
      <c r="V140" s="260"/>
      <c r="W140" s="260"/>
      <c r="X140" s="260"/>
      <c r="Y140" s="260"/>
      <c r="Z140" s="260"/>
      <c r="AA140" s="260"/>
      <c r="AB140" s="260"/>
      <c r="AC140" s="260"/>
      <c r="AD140" s="260"/>
      <c r="AE140" s="260"/>
      <c r="AF140" s="260"/>
      <c r="AG140" s="260"/>
      <c r="AH140" s="260"/>
      <c r="AI140" s="260"/>
      <c r="AJ140" s="260"/>
      <c r="AK140" s="260"/>
      <c r="AL140" s="260"/>
      <c r="AM140" s="260"/>
      <c r="AN140" s="260"/>
      <c r="AO140" s="260"/>
    </row>
    <row r="141" spans="1:41" x14ac:dyDescent="0.2">
      <c r="A141" s="260"/>
      <c r="B141" s="260"/>
      <c r="C141" s="260"/>
      <c r="D141" s="260"/>
      <c r="E141" s="260"/>
      <c r="F141" s="260"/>
      <c r="G141" s="260"/>
      <c r="H141" s="260"/>
      <c r="I141" s="260"/>
      <c r="J141" s="260"/>
      <c r="K141" s="260"/>
      <c r="L141" s="260"/>
      <c r="M141" s="260"/>
      <c r="N141" s="260"/>
      <c r="O141" s="260"/>
      <c r="P141" s="260"/>
      <c r="Q141" s="260"/>
      <c r="R141" s="260"/>
      <c r="S141" s="260"/>
      <c r="T141" s="260"/>
      <c r="U141" s="260"/>
      <c r="V141" s="260"/>
      <c r="W141" s="260"/>
      <c r="X141" s="260"/>
      <c r="Y141" s="260"/>
      <c r="Z141" s="260"/>
      <c r="AA141" s="260"/>
      <c r="AB141" s="260"/>
      <c r="AC141" s="260"/>
      <c r="AD141" s="260"/>
      <c r="AE141" s="260"/>
      <c r="AF141" s="260"/>
      <c r="AG141" s="260"/>
      <c r="AH141" s="260"/>
      <c r="AI141" s="260"/>
      <c r="AJ141" s="260"/>
      <c r="AK141" s="260"/>
      <c r="AL141" s="260"/>
      <c r="AM141" s="260"/>
      <c r="AN141" s="260"/>
      <c r="AO141" s="260"/>
    </row>
    <row r="142" spans="1:41" x14ac:dyDescent="0.2">
      <c r="A142" s="260"/>
      <c r="B142" s="260"/>
      <c r="C142" s="260"/>
      <c r="D142" s="260"/>
      <c r="E142" s="260"/>
      <c r="F142" s="260"/>
      <c r="G142" s="260"/>
      <c r="H142" s="260"/>
      <c r="I142" s="260"/>
      <c r="J142" s="260"/>
      <c r="K142" s="260"/>
      <c r="L142" s="260"/>
      <c r="M142" s="260"/>
      <c r="N142" s="260"/>
      <c r="O142" s="260"/>
      <c r="P142" s="260"/>
      <c r="Q142" s="260"/>
      <c r="R142" s="260"/>
      <c r="S142" s="260"/>
      <c r="T142" s="260"/>
      <c r="U142" s="260"/>
      <c r="V142" s="260"/>
      <c r="W142" s="260"/>
      <c r="X142" s="260"/>
      <c r="Y142" s="260"/>
      <c r="Z142" s="260"/>
      <c r="AA142" s="260"/>
      <c r="AB142" s="260"/>
      <c r="AC142" s="260"/>
      <c r="AD142" s="260"/>
      <c r="AE142" s="260"/>
      <c r="AF142" s="260"/>
      <c r="AG142" s="260"/>
      <c r="AH142" s="260"/>
      <c r="AI142" s="260"/>
      <c r="AJ142" s="260"/>
      <c r="AK142" s="260"/>
      <c r="AL142" s="260"/>
      <c r="AM142" s="260"/>
      <c r="AN142" s="260"/>
      <c r="AO142" s="260"/>
    </row>
    <row r="143" spans="1:41" x14ac:dyDescent="0.2">
      <c r="A143" s="260"/>
      <c r="B143" s="260"/>
      <c r="C143" s="260"/>
      <c r="D143" s="260"/>
      <c r="E143" s="260"/>
      <c r="F143" s="260"/>
      <c r="G143" s="260"/>
      <c r="H143" s="260"/>
      <c r="I143" s="260"/>
      <c r="J143" s="260"/>
      <c r="K143" s="260"/>
      <c r="L143" s="260"/>
      <c r="M143" s="260"/>
      <c r="N143" s="260"/>
      <c r="O143" s="260"/>
      <c r="P143" s="260"/>
      <c r="Q143" s="260"/>
      <c r="R143" s="260"/>
      <c r="S143" s="260"/>
      <c r="T143" s="260"/>
      <c r="U143" s="260"/>
      <c r="V143" s="260"/>
      <c r="W143" s="260"/>
      <c r="X143" s="260"/>
      <c r="Y143" s="260"/>
      <c r="Z143" s="260"/>
      <c r="AA143" s="260"/>
      <c r="AB143" s="260"/>
      <c r="AC143" s="260"/>
      <c r="AD143" s="260"/>
      <c r="AE143" s="260"/>
      <c r="AF143" s="260"/>
      <c r="AG143" s="260"/>
      <c r="AH143" s="260"/>
      <c r="AI143" s="260"/>
      <c r="AJ143" s="260"/>
      <c r="AK143" s="260"/>
      <c r="AL143" s="260"/>
      <c r="AM143" s="260"/>
      <c r="AN143" s="260"/>
      <c r="AO143" s="260"/>
    </row>
    <row r="144" spans="1:41" x14ac:dyDescent="0.2">
      <c r="A144" s="260"/>
      <c r="B144" s="260"/>
      <c r="C144" s="260"/>
      <c r="D144" s="260"/>
      <c r="E144" s="260"/>
      <c r="F144" s="260"/>
      <c r="G144" s="260"/>
      <c r="H144" s="260"/>
      <c r="I144" s="260"/>
      <c r="J144" s="260"/>
      <c r="K144" s="260"/>
      <c r="L144" s="260"/>
      <c r="M144" s="260"/>
      <c r="N144" s="260"/>
      <c r="O144" s="260"/>
      <c r="P144" s="260"/>
      <c r="Q144" s="260"/>
      <c r="R144" s="260"/>
      <c r="S144" s="260"/>
      <c r="T144" s="260"/>
      <c r="U144" s="260"/>
      <c r="V144" s="260"/>
      <c r="W144" s="260"/>
      <c r="X144" s="260"/>
      <c r="Y144" s="260"/>
      <c r="Z144" s="260"/>
      <c r="AA144" s="260"/>
      <c r="AB144" s="260"/>
      <c r="AC144" s="260"/>
      <c r="AD144" s="260"/>
      <c r="AE144" s="260"/>
      <c r="AF144" s="260"/>
      <c r="AG144" s="260"/>
      <c r="AH144" s="260"/>
      <c r="AI144" s="260"/>
      <c r="AJ144" s="260"/>
      <c r="AK144" s="260"/>
      <c r="AL144" s="260"/>
      <c r="AM144" s="260"/>
      <c r="AN144" s="260"/>
      <c r="AO144" s="260"/>
    </row>
    <row r="145" spans="1:41" x14ac:dyDescent="0.2">
      <c r="A145" s="260"/>
      <c r="B145" s="260"/>
      <c r="C145" s="260"/>
      <c r="D145" s="260"/>
      <c r="E145" s="260"/>
      <c r="F145" s="260"/>
      <c r="G145" s="260"/>
      <c r="H145" s="260"/>
      <c r="I145" s="260"/>
      <c r="J145" s="260"/>
      <c r="K145" s="260"/>
      <c r="L145" s="260"/>
      <c r="M145" s="260"/>
      <c r="N145" s="260"/>
      <c r="O145" s="260"/>
      <c r="P145" s="260"/>
      <c r="Q145" s="260"/>
      <c r="R145" s="260"/>
      <c r="S145" s="260"/>
      <c r="T145" s="260"/>
      <c r="U145" s="260"/>
      <c r="V145" s="260"/>
      <c r="W145" s="260"/>
      <c r="X145" s="260"/>
      <c r="Y145" s="260"/>
      <c r="Z145" s="260"/>
      <c r="AA145" s="260"/>
      <c r="AB145" s="260"/>
      <c r="AC145" s="260"/>
      <c r="AD145" s="260"/>
      <c r="AE145" s="260"/>
      <c r="AF145" s="260"/>
      <c r="AG145" s="260"/>
      <c r="AH145" s="260"/>
      <c r="AI145" s="260"/>
      <c r="AJ145" s="260"/>
      <c r="AK145" s="260"/>
      <c r="AL145" s="260"/>
      <c r="AM145" s="260"/>
      <c r="AN145" s="260"/>
      <c r="AO145" s="260"/>
    </row>
    <row r="146" spans="1:41" x14ac:dyDescent="0.2">
      <c r="A146" s="260"/>
      <c r="B146" s="260"/>
      <c r="C146" s="260"/>
      <c r="D146" s="260"/>
      <c r="E146" s="260"/>
      <c r="F146" s="260"/>
      <c r="G146" s="260"/>
      <c r="H146" s="260"/>
      <c r="I146" s="260"/>
      <c r="J146" s="260"/>
      <c r="K146" s="260"/>
      <c r="L146" s="260"/>
      <c r="M146" s="260"/>
      <c r="N146" s="260"/>
      <c r="O146" s="260"/>
      <c r="P146" s="260"/>
      <c r="Q146" s="260"/>
      <c r="R146" s="260"/>
      <c r="S146" s="260"/>
      <c r="T146" s="260"/>
      <c r="U146" s="260"/>
      <c r="V146" s="260"/>
      <c r="W146" s="260"/>
      <c r="X146" s="260"/>
      <c r="Y146" s="260"/>
      <c r="Z146" s="260"/>
      <c r="AA146" s="260"/>
      <c r="AB146" s="260"/>
      <c r="AC146" s="260"/>
      <c r="AD146" s="260"/>
      <c r="AE146" s="260"/>
      <c r="AF146" s="260"/>
      <c r="AG146" s="260"/>
      <c r="AH146" s="260"/>
      <c r="AI146" s="260"/>
      <c r="AJ146" s="260"/>
      <c r="AK146" s="260"/>
      <c r="AL146" s="260"/>
      <c r="AM146" s="260"/>
      <c r="AN146" s="260"/>
      <c r="AO146" s="260"/>
    </row>
    <row r="147" spans="1:41" x14ac:dyDescent="0.2">
      <c r="A147" s="260"/>
      <c r="B147" s="260"/>
      <c r="C147" s="260"/>
      <c r="D147" s="260"/>
      <c r="E147" s="260"/>
      <c r="F147" s="260"/>
      <c r="G147" s="260"/>
      <c r="H147" s="260"/>
      <c r="I147" s="260"/>
      <c r="J147" s="260"/>
      <c r="K147" s="260"/>
      <c r="L147" s="260"/>
      <c r="M147" s="260"/>
      <c r="N147" s="260"/>
      <c r="O147" s="260"/>
      <c r="P147" s="260"/>
      <c r="Q147" s="260"/>
      <c r="R147" s="260"/>
      <c r="S147" s="260"/>
      <c r="T147" s="260"/>
      <c r="U147" s="260"/>
      <c r="V147" s="260"/>
      <c r="W147" s="260"/>
      <c r="X147" s="260"/>
      <c r="Y147" s="260"/>
      <c r="Z147" s="260"/>
      <c r="AA147" s="260"/>
      <c r="AB147" s="260"/>
      <c r="AC147" s="260"/>
      <c r="AD147" s="260"/>
      <c r="AE147" s="260"/>
      <c r="AF147" s="260"/>
      <c r="AG147" s="260"/>
      <c r="AH147" s="260"/>
      <c r="AI147" s="260"/>
      <c r="AJ147" s="260"/>
      <c r="AK147" s="260"/>
      <c r="AL147" s="260"/>
      <c r="AM147" s="260"/>
      <c r="AN147" s="260"/>
      <c r="AO147" s="260"/>
    </row>
    <row r="148" spans="1:41" x14ac:dyDescent="0.2">
      <c r="A148" s="260"/>
      <c r="B148" s="260"/>
      <c r="C148" s="260"/>
      <c r="D148" s="260"/>
      <c r="E148" s="260"/>
      <c r="F148" s="260"/>
      <c r="G148" s="260"/>
      <c r="H148" s="260"/>
      <c r="I148" s="260"/>
      <c r="J148" s="260"/>
      <c r="K148" s="260"/>
      <c r="L148" s="260"/>
      <c r="M148" s="260"/>
      <c r="N148" s="260"/>
      <c r="O148" s="260"/>
      <c r="P148" s="260"/>
      <c r="Q148" s="260"/>
      <c r="R148" s="260"/>
      <c r="S148" s="260"/>
      <c r="T148" s="260"/>
      <c r="U148" s="260"/>
      <c r="V148" s="260"/>
      <c r="W148" s="260"/>
      <c r="X148" s="260"/>
      <c r="Y148" s="260"/>
      <c r="Z148" s="260"/>
      <c r="AA148" s="260"/>
      <c r="AB148" s="260"/>
      <c r="AC148" s="260"/>
      <c r="AD148" s="260"/>
      <c r="AE148" s="260"/>
      <c r="AF148" s="260"/>
      <c r="AG148" s="260"/>
      <c r="AH148" s="260"/>
      <c r="AI148" s="260"/>
      <c r="AJ148" s="260"/>
      <c r="AK148" s="260"/>
      <c r="AL148" s="260"/>
      <c r="AM148" s="260"/>
      <c r="AN148" s="260"/>
      <c r="AO148" s="260"/>
    </row>
    <row r="149" spans="1:41" x14ac:dyDescent="0.2">
      <c r="A149" s="260"/>
      <c r="B149" s="260"/>
      <c r="C149" s="260"/>
      <c r="D149" s="260"/>
      <c r="E149" s="260"/>
      <c r="F149" s="260"/>
      <c r="G149" s="260"/>
      <c r="H149" s="260"/>
      <c r="I149" s="260"/>
      <c r="J149" s="260"/>
      <c r="K149" s="260"/>
      <c r="L149" s="260"/>
      <c r="M149" s="260"/>
      <c r="N149" s="260"/>
      <c r="O149" s="260"/>
      <c r="P149" s="260"/>
      <c r="Q149" s="260"/>
      <c r="R149" s="260"/>
      <c r="S149" s="260"/>
      <c r="T149" s="260"/>
      <c r="U149" s="260"/>
      <c r="V149" s="260"/>
      <c r="W149" s="260"/>
      <c r="X149" s="260"/>
      <c r="Y149" s="260"/>
      <c r="Z149" s="260"/>
      <c r="AA149" s="260"/>
      <c r="AB149" s="260"/>
      <c r="AC149" s="260"/>
      <c r="AD149" s="260"/>
      <c r="AE149" s="260"/>
      <c r="AF149" s="260"/>
      <c r="AG149" s="260"/>
      <c r="AH149" s="260"/>
      <c r="AI149" s="260"/>
      <c r="AJ149" s="260"/>
      <c r="AK149" s="260"/>
      <c r="AL149" s="260"/>
      <c r="AM149" s="260"/>
      <c r="AN149" s="260"/>
      <c r="AO149" s="260"/>
    </row>
    <row r="150" spans="1:41" x14ac:dyDescent="0.2">
      <c r="A150" s="260"/>
      <c r="B150" s="260"/>
      <c r="C150" s="260"/>
      <c r="D150" s="260"/>
      <c r="E150" s="260"/>
      <c r="F150" s="260"/>
      <c r="G150" s="260"/>
      <c r="H150" s="260"/>
      <c r="I150" s="260"/>
      <c r="J150" s="260"/>
      <c r="K150" s="260"/>
      <c r="L150" s="260"/>
      <c r="M150" s="260"/>
      <c r="N150" s="260"/>
      <c r="O150" s="260"/>
      <c r="P150" s="260"/>
      <c r="Q150" s="260"/>
      <c r="R150" s="260"/>
      <c r="S150" s="260"/>
      <c r="T150" s="260"/>
      <c r="U150" s="260"/>
      <c r="V150" s="260"/>
      <c r="W150" s="260"/>
      <c r="X150" s="260"/>
      <c r="Y150" s="260"/>
      <c r="Z150" s="260"/>
      <c r="AA150" s="260"/>
      <c r="AB150" s="260"/>
      <c r="AC150" s="260"/>
      <c r="AD150" s="260"/>
      <c r="AE150" s="260"/>
      <c r="AF150" s="260"/>
      <c r="AG150" s="260"/>
      <c r="AH150" s="260"/>
      <c r="AI150" s="260"/>
      <c r="AJ150" s="260"/>
      <c r="AK150" s="260"/>
      <c r="AL150" s="260"/>
      <c r="AM150" s="260"/>
      <c r="AN150" s="260"/>
      <c r="AO150" s="260"/>
    </row>
    <row r="151" spans="1:41" x14ac:dyDescent="0.2">
      <c r="A151" s="260"/>
      <c r="B151" s="260"/>
      <c r="C151" s="260"/>
      <c r="D151" s="260"/>
      <c r="E151" s="260"/>
      <c r="F151" s="260"/>
      <c r="G151" s="260"/>
      <c r="H151" s="260"/>
      <c r="I151" s="260"/>
      <c r="J151" s="260"/>
      <c r="K151" s="260"/>
      <c r="L151" s="260"/>
      <c r="M151" s="260"/>
      <c r="N151" s="260"/>
      <c r="O151" s="260"/>
      <c r="P151" s="260"/>
      <c r="Q151" s="260"/>
      <c r="R151" s="260"/>
      <c r="S151" s="260"/>
      <c r="T151" s="260"/>
      <c r="U151" s="260"/>
      <c r="V151" s="260"/>
      <c r="W151" s="260"/>
      <c r="X151" s="260"/>
      <c r="Y151" s="260"/>
      <c r="Z151" s="260"/>
      <c r="AA151" s="260"/>
      <c r="AB151" s="260"/>
      <c r="AC151" s="260"/>
      <c r="AD151" s="260"/>
      <c r="AE151" s="260"/>
      <c r="AF151" s="260"/>
      <c r="AG151" s="260"/>
      <c r="AH151" s="260"/>
      <c r="AI151" s="260"/>
      <c r="AJ151" s="260"/>
      <c r="AK151" s="260"/>
      <c r="AL151" s="260"/>
      <c r="AM151" s="260"/>
      <c r="AN151" s="260"/>
      <c r="AO151" s="260"/>
    </row>
    <row r="152" spans="1:41" x14ac:dyDescent="0.2">
      <c r="A152" s="260"/>
      <c r="B152" s="260"/>
      <c r="C152" s="260"/>
      <c r="D152" s="260"/>
      <c r="E152" s="260"/>
      <c r="F152" s="260"/>
      <c r="G152" s="260"/>
      <c r="H152" s="260"/>
      <c r="I152" s="260"/>
      <c r="J152" s="260"/>
      <c r="K152" s="260"/>
      <c r="L152" s="260"/>
      <c r="M152" s="260"/>
      <c r="N152" s="260"/>
      <c r="O152" s="260"/>
      <c r="P152" s="260"/>
      <c r="Q152" s="260"/>
      <c r="R152" s="260"/>
      <c r="S152" s="260"/>
      <c r="T152" s="260"/>
      <c r="U152" s="260"/>
      <c r="V152" s="260"/>
      <c r="W152" s="260"/>
      <c r="X152" s="260"/>
      <c r="Y152" s="260"/>
      <c r="Z152" s="260"/>
      <c r="AA152" s="260"/>
      <c r="AB152" s="260"/>
      <c r="AC152" s="260"/>
      <c r="AD152" s="260"/>
      <c r="AE152" s="260"/>
      <c r="AF152" s="260"/>
      <c r="AG152" s="260"/>
      <c r="AH152" s="260"/>
      <c r="AI152" s="260"/>
      <c r="AJ152" s="260"/>
      <c r="AK152" s="260"/>
      <c r="AL152" s="260"/>
      <c r="AM152" s="260"/>
      <c r="AN152" s="260"/>
      <c r="AO152" s="260"/>
    </row>
    <row r="153" spans="1:41" x14ac:dyDescent="0.2">
      <c r="A153" s="260"/>
      <c r="B153" s="260"/>
      <c r="C153" s="260"/>
      <c r="D153" s="260"/>
      <c r="E153" s="260"/>
      <c r="F153" s="260"/>
      <c r="G153" s="260"/>
      <c r="H153" s="260"/>
      <c r="I153" s="260"/>
      <c r="J153" s="260"/>
      <c r="K153" s="260"/>
      <c r="L153" s="260"/>
      <c r="M153" s="260"/>
      <c r="N153" s="260"/>
      <c r="O153" s="260"/>
      <c r="P153" s="260"/>
      <c r="Q153" s="260"/>
      <c r="R153" s="260"/>
      <c r="S153" s="260"/>
      <c r="T153" s="260"/>
      <c r="U153" s="260"/>
      <c r="V153" s="260"/>
      <c r="W153" s="260"/>
      <c r="X153" s="260"/>
      <c r="Y153" s="260"/>
      <c r="Z153" s="260"/>
      <c r="AA153" s="260"/>
      <c r="AB153" s="260"/>
      <c r="AC153" s="260"/>
      <c r="AD153" s="260"/>
      <c r="AE153" s="260"/>
      <c r="AF153" s="260"/>
      <c r="AG153" s="260"/>
      <c r="AH153" s="260"/>
      <c r="AI153" s="260"/>
      <c r="AJ153" s="260"/>
      <c r="AK153" s="260"/>
      <c r="AL153" s="260"/>
      <c r="AM153" s="260"/>
      <c r="AN153" s="260"/>
      <c r="AO153" s="260"/>
    </row>
    <row r="154" spans="1:41" x14ac:dyDescent="0.2">
      <c r="A154" s="260"/>
      <c r="B154" s="260"/>
      <c r="C154" s="260"/>
      <c r="D154" s="260"/>
      <c r="E154" s="260"/>
      <c r="F154" s="260"/>
      <c r="G154" s="260"/>
      <c r="H154" s="260"/>
      <c r="I154" s="260"/>
      <c r="J154" s="260"/>
      <c r="K154" s="260"/>
      <c r="L154" s="260"/>
      <c r="M154" s="260"/>
      <c r="N154" s="260"/>
      <c r="O154" s="260"/>
      <c r="P154" s="260"/>
      <c r="Q154" s="260"/>
      <c r="R154" s="260"/>
      <c r="S154" s="260"/>
      <c r="T154" s="260"/>
      <c r="U154" s="260"/>
      <c r="V154" s="260"/>
      <c r="W154" s="260"/>
      <c r="X154" s="260"/>
      <c r="Y154" s="260"/>
      <c r="Z154" s="260"/>
      <c r="AA154" s="260"/>
      <c r="AB154" s="260"/>
      <c r="AC154" s="260"/>
      <c r="AD154" s="260"/>
      <c r="AE154" s="260"/>
      <c r="AF154" s="260"/>
      <c r="AG154" s="260"/>
      <c r="AH154" s="260"/>
      <c r="AI154" s="260"/>
      <c r="AJ154" s="260"/>
      <c r="AK154" s="260"/>
      <c r="AL154" s="260"/>
      <c r="AM154" s="260"/>
      <c r="AN154" s="260"/>
      <c r="AO154" s="260"/>
    </row>
    <row r="155" spans="1:41" x14ac:dyDescent="0.2">
      <c r="A155" s="260"/>
      <c r="B155" s="260"/>
      <c r="C155" s="260"/>
      <c r="D155" s="260"/>
      <c r="E155" s="260"/>
      <c r="F155" s="260"/>
      <c r="G155" s="260"/>
      <c r="H155" s="260"/>
      <c r="I155" s="260"/>
      <c r="J155" s="260"/>
      <c r="K155" s="260"/>
      <c r="L155" s="260"/>
      <c r="M155" s="260"/>
      <c r="N155" s="260"/>
      <c r="O155" s="260"/>
      <c r="P155" s="260"/>
      <c r="Q155" s="260"/>
      <c r="R155" s="260"/>
      <c r="S155" s="260"/>
      <c r="T155" s="260"/>
      <c r="U155" s="260"/>
      <c r="V155" s="260"/>
      <c r="W155" s="260"/>
      <c r="X155" s="260"/>
      <c r="Y155" s="260"/>
      <c r="Z155" s="260"/>
      <c r="AA155" s="260"/>
      <c r="AB155" s="260"/>
      <c r="AC155" s="260"/>
      <c r="AD155" s="260"/>
      <c r="AE155" s="260"/>
      <c r="AF155" s="260"/>
      <c r="AG155" s="260"/>
      <c r="AH155" s="260"/>
      <c r="AI155" s="260"/>
      <c r="AJ155" s="260"/>
      <c r="AK155" s="260"/>
      <c r="AL155" s="260"/>
      <c r="AM155" s="260"/>
      <c r="AN155" s="260"/>
      <c r="AO155" s="260"/>
    </row>
    <row r="156" spans="1:41" x14ac:dyDescent="0.2">
      <c r="A156" s="260"/>
      <c r="B156" s="260"/>
      <c r="C156" s="260"/>
      <c r="D156" s="260"/>
      <c r="E156" s="260"/>
      <c r="F156" s="260"/>
      <c r="G156" s="260"/>
      <c r="H156" s="260"/>
      <c r="I156" s="260"/>
      <c r="J156" s="260"/>
      <c r="K156" s="260"/>
      <c r="L156" s="260"/>
      <c r="M156" s="260"/>
      <c r="N156" s="260"/>
      <c r="O156" s="260"/>
      <c r="P156" s="260"/>
      <c r="Q156" s="260"/>
      <c r="R156" s="260"/>
      <c r="S156" s="260"/>
      <c r="T156" s="260"/>
      <c r="U156" s="260"/>
      <c r="V156" s="260"/>
      <c r="W156" s="260"/>
      <c r="X156" s="260"/>
      <c r="Y156" s="260"/>
      <c r="Z156" s="260"/>
      <c r="AA156" s="260"/>
      <c r="AB156" s="260"/>
      <c r="AC156" s="260"/>
      <c r="AD156" s="260"/>
      <c r="AE156" s="260"/>
      <c r="AF156" s="260"/>
      <c r="AG156" s="260"/>
      <c r="AH156" s="260"/>
      <c r="AI156" s="260"/>
      <c r="AJ156" s="260"/>
      <c r="AK156" s="260"/>
      <c r="AL156" s="260"/>
      <c r="AM156" s="260"/>
      <c r="AN156" s="260"/>
      <c r="AO156" s="260"/>
    </row>
    <row r="157" spans="1:41" x14ac:dyDescent="0.2">
      <c r="A157" s="260"/>
      <c r="B157" s="260"/>
      <c r="C157" s="260"/>
      <c r="D157" s="260"/>
      <c r="E157" s="260"/>
      <c r="F157" s="260"/>
      <c r="G157" s="260"/>
      <c r="H157" s="260"/>
      <c r="I157" s="260"/>
      <c r="J157" s="260"/>
      <c r="K157" s="260"/>
      <c r="L157" s="260"/>
      <c r="M157" s="260"/>
      <c r="N157" s="260"/>
      <c r="O157" s="260"/>
      <c r="P157" s="260"/>
      <c r="Q157" s="260"/>
      <c r="R157" s="260"/>
      <c r="S157" s="260"/>
      <c r="T157" s="260"/>
      <c r="U157" s="260"/>
      <c r="V157" s="260"/>
      <c r="W157" s="260"/>
      <c r="X157" s="260"/>
      <c r="Y157" s="260"/>
      <c r="Z157" s="260"/>
      <c r="AA157" s="260"/>
      <c r="AB157" s="260"/>
      <c r="AC157" s="260"/>
      <c r="AD157" s="260"/>
      <c r="AE157" s="260"/>
      <c r="AF157" s="260"/>
      <c r="AG157" s="260"/>
      <c r="AH157" s="260"/>
      <c r="AI157" s="260"/>
      <c r="AJ157" s="260"/>
      <c r="AK157" s="260"/>
      <c r="AL157" s="260"/>
      <c r="AM157" s="260"/>
      <c r="AN157" s="260"/>
      <c r="AO157" s="260"/>
    </row>
    <row r="158" spans="1:41" x14ac:dyDescent="0.2">
      <c r="A158" s="260"/>
      <c r="B158" s="260"/>
      <c r="C158" s="260"/>
      <c r="D158" s="260"/>
      <c r="E158" s="260"/>
      <c r="F158" s="260"/>
      <c r="G158" s="260"/>
      <c r="H158" s="260"/>
      <c r="I158" s="260"/>
      <c r="J158" s="260"/>
      <c r="K158" s="260"/>
      <c r="L158" s="260"/>
      <c r="M158" s="260"/>
      <c r="N158" s="260"/>
      <c r="O158" s="260"/>
      <c r="P158" s="260"/>
      <c r="Q158" s="260"/>
      <c r="R158" s="260"/>
      <c r="S158" s="260"/>
      <c r="T158" s="260"/>
      <c r="U158" s="260"/>
      <c r="V158" s="260"/>
      <c r="W158" s="260"/>
      <c r="X158" s="260"/>
      <c r="Y158" s="260"/>
      <c r="Z158" s="260"/>
      <c r="AA158" s="260"/>
      <c r="AB158" s="260"/>
      <c r="AC158" s="260"/>
      <c r="AD158" s="260"/>
      <c r="AE158" s="260"/>
      <c r="AF158" s="260"/>
      <c r="AG158" s="260"/>
      <c r="AH158" s="260"/>
      <c r="AI158" s="260"/>
      <c r="AJ158" s="260"/>
      <c r="AK158" s="260"/>
      <c r="AL158" s="260"/>
      <c r="AM158" s="260"/>
      <c r="AN158" s="260"/>
      <c r="AO158" s="260"/>
    </row>
    <row r="159" spans="1:41" x14ac:dyDescent="0.2">
      <c r="A159" s="260"/>
      <c r="B159" s="260"/>
      <c r="C159" s="260"/>
      <c r="D159" s="260"/>
      <c r="E159" s="260"/>
      <c r="F159" s="260"/>
      <c r="G159" s="260"/>
      <c r="H159" s="260"/>
      <c r="I159" s="260"/>
      <c r="J159" s="260"/>
      <c r="K159" s="260"/>
      <c r="L159" s="260"/>
      <c r="M159" s="260"/>
      <c r="N159" s="260"/>
      <c r="O159" s="260"/>
      <c r="P159" s="260"/>
      <c r="Q159" s="260"/>
      <c r="R159" s="260"/>
      <c r="S159" s="260"/>
      <c r="T159" s="260"/>
      <c r="U159" s="260"/>
      <c r="V159" s="260"/>
      <c r="W159" s="260"/>
      <c r="X159" s="260"/>
      <c r="Y159" s="260"/>
      <c r="Z159" s="260"/>
      <c r="AA159" s="260"/>
      <c r="AB159" s="260"/>
      <c r="AC159" s="260"/>
      <c r="AD159" s="260"/>
      <c r="AE159" s="260"/>
      <c r="AF159" s="260"/>
      <c r="AG159" s="260"/>
      <c r="AH159" s="260"/>
      <c r="AI159" s="260"/>
      <c r="AJ159" s="260"/>
      <c r="AK159" s="260"/>
      <c r="AL159" s="260"/>
      <c r="AM159" s="260"/>
      <c r="AN159" s="260"/>
      <c r="AO159" s="260"/>
    </row>
  </sheetData>
  <mergeCells count="367">
    <mergeCell ref="AD6:AD10"/>
    <mergeCell ref="D10:E10"/>
    <mergeCell ref="F10:G10"/>
    <mergeCell ref="H10:I10"/>
    <mergeCell ref="J10:K10"/>
    <mergeCell ref="L10:M10"/>
    <mergeCell ref="N10:O10"/>
    <mergeCell ref="A1:B2"/>
    <mergeCell ref="C1:AC1"/>
    <mergeCell ref="C2:AD2"/>
    <mergeCell ref="D4:L4"/>
    <mergeCell ref="M4:O4"/>
    <mergeCell ref="P4:W4"/>
    <mergeCell ref="X4:AA4"/>
    <mergeCell ref="AB4:AC4"/>
    <mergeCell ref="P10:Q10"/>
    <mergeCell ref="R10:S10"/>
    <mergeCell ref="T10:U10"/>
    <mergeCell ref="V10:W10"/>
    <mergeCell ref="X10:Y10"/>
    <mergeCell ref="Z10:AA10"/>
    <mergeCell ref="B6:B9"/>
    <mergeCell ref="D6:AA9"/>
    <mergeCell ref="AB6:AC10"/>
    <mergeCell ref="P11:Q11"/>
    <mergeCell ref="R11:S11"/>
    <mergeCell ref="T11:U11"/>
    <mergeCell ref="V11:W11"/>
    <mergeCell ref="X11:Y11"/>
    <mergeCell ref="Z11:AA11"/>
    <mergeCell ref="D11:E11"/>
    <mergeCell ref="F11:G11"/>
    <mergeCell ref="H11:I11"/>
    <mergeCell ref="J11:K11"/>
    <mergeCell ref="L11:M11"/>
    <mergeCell ref="N11:O11"/>
    <mergeCell ref="P12:Q12"/>
    <mergeCell ref="R12:S12"/>
    <mergeCell ref="T12:U12"/>
    <mergeCell ref="V12:W12"/>
    <mergeCell ref="X12:Y12"/>
    <mergeCell ref="Z12:AA12"/>
    <mergeCell ref="D12:E12"/>
    <mergeCell ref="F12:G12"/>
    <mergeCell ref="H12:I12"/>
    <mergeCell ref="J12:K12"/>
    <mergeCell ref="L12:M12"/>
    <mergeCell ref="N12:O12"/>
    <mergeCell ref="P13:Q13"/>
    <mergeCell ref="R13:S13"/>
    <mergeCell ref="T13:U13"/>
    <mergeCell ref="V13:W13"/>
    <mergeCell ref="X13:Y13"/>
    <mergeCell ref="Z13:AA13"/>
    <mergeCell ref="D13:E13"/>
    <mergeCell ref="F13:G13"/>
    <mergeCell ref="H13:I13"/>
    <mergeCell ref="J13:K13"/>
    <mergeCell ref="L13:M13"/>
    <mergeCell ref="N13:O13"/>
    <mergeCell ref="P14:Q14"/>
    <mergeCell ref="R14:S14"/>
    <mergeCell ref="T14:U14"/>
    <mergeCell ref="V14:W14"/>
    <mergeCell ref="X14:Y14"/>
    <mergeCell ref="Z14:AA14"/>
    <mergeCell ref="D14:E14"/>
    <mergeCell ref="F14:G14"/>
    <mergeCell ref="H14:I14"/>
    <mergeCell ref="J14:K14"/>
    <mergeCell ref="L14:M14"/>
    <mergeCell ref="N14:O14"/>
    <mergeCell ref="P15:Q15"/>
    <mergeCell ref="R15:S15"/>
    <mergeCell ref="T15:U15"/>
    <mergeCell ref="V15:W15"/>
    <mergeCell ref="X15:Y15"/>
    <mergeCell ref="Z15:AA15"/>
    <mergeCell ref="D15:E15"/>
    <mergeCell ref="F15:G15"/>
    <mergeCell ref="H15:I15"/>
    <mergeCell ref="J15:K15"/>
    <mergeCell ref="L15:M15"/>
    <mergeCell ref="N15:O15"/>
    <mergeCell ref="P16:Q16"/>
    <mergeCell ref="R16:S16"/>
    <mergeCell ref="T16:U16"/>
    <mergeCell ref="V16:W16"/>
    <mergeCell ref="X16:Y16"/>
    <mergeCell ref="Z16:AA16"/>
    <mergeCell ref="D16:E16"/>
    <mergeCell ref="F16:G16"/>
    <mergeCell ref="H16:I16"/>
    <mergeCell ref="J16:K16"/>
    <mergeCell ref="L16:M16"/>
    <mergeCell ref="N16:O16"/>
    <mergeCell ref="P17:Q17"/>
    <mergeCell ref="R17:S17"/>
    <mergeCell ref="T17:U17"/>
    <mergeCell ref="V17:W17"/>
    <mergeCell ref="X17:Y17"/>
    <mergeCell ref="Z17:AA17"/>
    <mergeCell ref="D17:E17"/>
    <mergeCell ref="F17:G17"/>
    <mergeCell ref="H17:I17"/>
    <mergeCell ref="J17:K17"/>
    <mergeCell ref="L17:M17"/>
    <mergeCell ref="N17:O17"/>
    <mergeCell ref="P18:Q18"/>
    <mergeCell ref="R18:S18"/>
    <mergeCell ref="T18:U18"/>
    <mergeCell ref="V18:W18"/>
    <mergeCell ref="X18:Y18"/>
    <mergeCell ref="Z18:AA18"/>
    <mergeCell ref="D18:E18"/>
    <mergeCell ref="F18:G18"/>
    <mergeCell ref="H18:I18"/>
    <mergeCell ref="J18:K18"/>
    <mergeCell ref="L18:M18"/>
    <mergeCell ref="N18:O18"/>
    <mergeCell ref="P19:Q19"/>
    <mergeCell ref="R19:S19"/>
    <mergeCell ref="T19:U19"/>
    <mergeCell ref="V19:W19"/>
    <mergeCell ref="X19:Y19"/>
    <mergeCell ref="Z19:AA19"/>
    <mergeCell ref="D19:E19"/>
    <mergeCell ref="F19:G19"/>
    <mergeCell ref="H19:I19"/>
    <mergeCell ref="J19:K19"/>
    <mergeCell ref="L19:M19"/>
    <mergeCell ref="N19:O19"/>
    <mergeCell ref="P20:Q20"/>
    <mergeCell ref="R20:S20"/>
    <mergeCell ref="T20:U20"/>
    <mergeCell ref="V20:W20"/>
    <mergeCell ref="X20:Y20"/>
    <mergeCell ref="Z20:AA20"/>
    <mergeCell ref="D20:E20"/>
    <mergeCell ref="F20:G20"/>
    <mergeCell ref="H20:I20"/>
    <mergeCell ref="J20:K20"/>
    <mergeCell ref="L20:M20"/>
    <mergeCell ref="N20:O20"/>
    <mergeCell ref="P21:Q21"/>
    <mergeCell ref="R21:S21"/>
    <mergeCell ref="T21:U21"/>
    <mergeCell ref="V21:W21"/>
    <mergeCell ref="X21:Y21"/>
    <mergeCell ref="Z21:AA21"/>
    <mergeCell ref="D21:E21"/>
    <mergeCell ref="F21:G21"/>
    <mergeCell ref="H21:I21"/>
    <mergeCell ref="J21:K21"/>
    <mergeCell ref="L21:M21"/>
    <mergeCell ref="N21:O21"/>
    <mergeCell ref="P22:Q22"/>
    <mergeCell ref="R22:S22"/>
    <mergeCell ref="T22:U22"/>
    <mergeCell ref="V22:W22"/>
    <mergeCell ref="X22:Y22"/>
    <mergeCell ref="Z22:AA22"/>
    <mergeCell ref="D22:E22"/>
    <mergeCell ref="F22:G22"/>
    <mergeCell ref="H22:I22"/>
    <mergeCell ref="J22:K22"/>
    <mergeCell ref="L22:M22"/>
    <mergeCell ref="N22:O22"/>
    <mergeCell ref="P23:Q23"/>
    <mergeCell ref="R23:S23"/>
    <mergeCell ref="T23:U23"/>
    <mergeCell ref="V23:W23"/>
    <mergeCell ref="X23:Y23"/>
    <mergeCell ref="Z23:AA23"/>
    <mergeCell ref="D23:E23"/>
    <mergeCell ref="F23:G23"/>
    <mergeCell ref="H23:I23"/>
    <mergeCell ref="J23:K23"/>
    <mergeCell ref="L23:M23"/>
    <mergeCell ref="N23:O23"/>
    <mergeCell ref="P24:Q24"/>
    <mergeCell ref="R24:S24"/>
    <mergeCell ref="T24:U24"/>
    <mergeCell ref="V24:W24"/>
    <mergeCell ref="X24:Y24"/>
    <mergeCell ref="Z24:AA24"/>
    <mergeCell ref="D24:E24"/>
    <mergeCell ref="F24:G24"/>
    <mergeCell ref="H24:I24"/>
    <mergeCell ref="J24:K24"/>
    <mergeCell ref="L24:M24"/>
    <mergeCell ref="N24:O24"/>
    <mergeCell ref="P25:Q25"/>
    <mergeCell ref="R25:S25"/>
    <mergeCell ref="T25:U25"/>
    <mergeCell ref="V25:W25"/>
    <mergeCell ref="X25:Y25"/>
    <mergeCell ref="Z25:AA25"/>
    <mergeCell ref="D25:E25"/>
    <mergeCell ref="F25:G25"/>
    <mergeCell ref="H25:I25"/>
    <mergeCell ref="J25:K25"/>
    <mergeCell ref="L25:M25"/>
    <mergeCell ref="N25:O25"/>
    <mergeCell ref="P26:Q26"/>
    <mergeCell ref="R26:S26"/>
    <mergeCell ref="T26:U26"/>
    <mergeCell ref="V26:W26"/>
    <mergeCell ref="X26:Y26"/>
    <mergeCell ref="Z26:AA26"/>
    <mergeCell ref="D26:E26"/>
    <mergeCell ref="F26:G26"/>
    <mergeCell ref="H26:I26"/>
    <mergeCell ref="J26:K26"/>
    <mergeCell ref="L26:M26"/>
    <mergeCell ref="N26:O26"/>
    <mergeCell ref="P27:Q27"/>
    <mergeCell ref="R27:S27"/>
    <mergeCell ref="T27:U27"/>
    <mergeCell ref="V27:W27"/>
    <mergeCell ref="X27:Y27"/>
    <mergeCell ref="Z27:AA27"/>
    <mergeCell ref="D27:E27"/>
    <mergeCell ref="F27:G27"/>
    <mergeCell ref="H27:I27"/>
    <mergeCell ref="J27:K27"/>
    <mergeCell ref="L27:M27"/>
    <mergeCell ref="N27:O27"/>
    <mergeCell ref="P28:Q28"/>
    <mergeCell ref="R28:S28"/>
    <mergeCell ref="T28:U28"/>
    <mergeCell ref="V28:W28"/>
    <mergeCell ref="X28:Y28"/>
    <mergeCell ref="Z28:AA28"/>
    <mergeCell ref="D28:E28"/>
    <mergeCell ref="F28:G28"/>
    <mergeCell ref="H28:I28"/>
    <mergeCell ref="J28:K28"/>
    <mergeCell ref="L28:M28"/>
    <mergeCell ref="N28:O28"/>
    <mergeCell ref="P29:Q29"/>
    <mergeCell ref="R29:S29"/>
    <mergeCell ref="T29:U29"/>
    <mergeCell ref="V29:W29"/>
    <mergeCell ref="X29:Y29"/>
    <mergeCell ref="Z29:AA29"/>
    <mergeCell ref="D29:E29"/>
    <mergeCell ref="F29:G29"/>
    <mergeCell ref="H29:I29"/>
    <mergeCell ref="J29:K29"/>
    <mergeCell ref="L29:M29"/>
    <mergeCell ref="N29:O29"/>
    <mergeCell ref="P30:Q30"/>
    <mergeCell ref="R30:S30"/>
    <mergeCell ref="T30:U30"/>
    <mergeCell ref="V30:W30"/>
    <mergeCell ref="X30:Y30"/>
    <mergeCell ref="Z30:AA30"/>
    <mergeCell ref="D30:E30"/>
    <mergeCell ref="F30:G30"/>
    <mergeCell ref="H30:I30"/>
    <mergeCell ref="J30:K30"/>
    <mergeCell ref="L30:M30"/>
    <mergeCell ref="N30:O30"/>
    <mergeCell ref="AB31:AB32"/>
    <mergeCell ref="AC31:AC32"/>
    <mergeCell ref="AD31:AD32"/>
    <mergeCell ref="D32:E32"/>
    <mergeCell ref="F32:G32"/>
    <mergeCell ref="H32:I32"/>
    <mergeCell ref="J32:K32"/>
    <mergeCell ref="L32:M32"/>
    <mergeCell ref="N32:O32"/>
    <mergeCell ref="P32:Q32"/>
    <mergeCell ref="P31:Q31"/>
    <mergeCell ref="R31:S31"/>
    <mergeCell ref="T31:U31"/>
    <mergeCell ref="V31:W31"/>
    <mergeCell ref="X31:Y31"/>
    <mergeCell ref="Z31:AA31"/>
    <mergeCell ref="D31:E31"/>
    <mergeCell ref="F31:G31"/>
    <mergeCell ref="H31:I31"/>
    <mergeCell ref="J31:K31"/>
    <mergeCell ref="L31:M31"/>
    <mergeCell ref="N31:O31"/>
    <mergeCell ref="R32:S32"/>
    <mergeCell ref="T32:U32"/>
    <mergeCell ref="V32:W32"/>
    <mergeCell ref="X32:Y32"/>
    <mergeCell ref="Z32:AA32"/>
    <mergeCell ref="C33:C34"/>
    <mergeCell ref="D33:E33"/>
    <mergeCell ref="F33:G33"/>
    <mergeCell ref="H33:I33"/>
    <mergeCell ref="J33:K33"/>
    <mergeCell ref="X33:Y33"/>
    <mergeCell ref="Z33:AA33"/>
    <mergeCell ref="D34:E34"/>
    <mergeCell ref="F34:G34"/>
    <mergeCell ref="H34:I34"/>
    <mergeCell ref="J34:K34"/>
    <mergeCell ref="L34:M34"/>
    <mergeCell ref="N34:O34"/>
    <mergeCell ref="P34:Q34"/>
    <mergeCell ref="R34:S34"/>
    <mergeCell ref="L33:M33"/>
    <mergeCell ref="N33:O33"/>
    <mergeCell ref="P33:Q33"/>
    <mergeCell ref="R33:S33"/>
    <mergeCell ref="T33:U33"/>
    <mergeCell ref="V33:W33"/>
    <mergeCell ref="A45:A46"/>
    <mergeCell ref="B45:AD46"/>
    <mergeCell ref="B47:C47"/>
    <mergeCell ref="G47:Q47"/>
    <mergeCell ref="R47:T47"/>
    <mergeCell ref="U47:AA47"/>
    <mergeCell ref="AB47:AC47"/>
    <mergeCell ref="T34:U34"/>
    <mergeCell ref="V34:W34"/>
    <mergeCell ref="X34:Y34"/>
    <mergeCell ref="Z34:AA34"/>
    <mergeCell ref="A43:AD43"/>
    <mergeCell ref="A44:D44"/>
    <mergeCell ref="E44:T44"/>
    <mergeCell ref="U44:AA44"/>
    <mergeCell ref="A48:D48"/>
    <mergeCell ref="E48:T48"/>
    <mergeCell ref="U48:AA48"/>
    <mergeCell ref="A49:A50"/>
    <mergeCell ref="B49:AD50"/>
    <mergeCell ref="B51:C51"/>
    <mergeCell ref="G51:Q51"/>
    <mergeCell ref="R51:T51"/>
    <mergeCell ref="U51:AA51"/>
    <mergeCell ref="AB51:AC51"/>
    <mergeCell ref="A52:D52"/>
    <mergeCell ref="E52:T52"/>
    <mergeCell ref="U52:AA52"/>
    <mergeCell ref="A53:A54"/>
    <mergeCell ref="B53:AD54"/>
    <mergeCell ref="B55:C55"/>
    <mergeCell ref="G55:Q55"/>
    <mergeCell ref="R55:T55"/>
    <mergeCell ref="U55:AA55"/>
    <mergeCell ref="AB55:AC55"/>
    <mergeCell ref="A56:D56"/>
    <mergeCell ref="E56:T56"/>
    <mergeCell ref="U56:AA56"/>
    <mergeCell ref="A57:A58"/>
    <mergeCell ref="B57:AD58"/>
    <mergeCell ref="B59:C59"/>
    <mergeCell ref="G59:Q59"/>
    <mergeCell ref="R59:T59"/>
    <mergeCell ref="U59:AA59"/>
    <mergeCell ref="AB59:AC59"/>
    <mergeCell ref="A60:D60"/>
    <mergeCell ref="E60:T60"/>
    <mergeCell ref="U60:AA60"/>
    <mergeCell ref="A61:A62"/>
    <mergeCell ref="B61:AD62"/>
    <mergeCell ref="B63:C63"/>
    <mergeCell ref="G63:Q63"/>
    <mergeCell ref="R63:T63"/>
    <mergeCell ref="U63:AA63"/>
    <mergeCell ref="AB63:AC63"/>
  </mergeCells>
  <conditionalFormatting sqref="D11:D28 F11:F28 H11:H28 J11:J28 L11:L28 N11:N28 P11:P28 R11:R28 T11:T28 V11:V28 X11:X28 Z11:Z28 Z30 X30 V30 T30 R30 P30 N30 L30 J30 H30 F30 D30">
    <cfRule type="containsText" dxfId="29" priority="5" operator="containsText" text="R">
      <formula>NOT(ISERROR(SEARCH("R",D11)))</formula>
    </cfRule>
  </conditionalFormatting>
  <conditionalFormatting sqref="D11:D28 F11:F28 H11:H28 J11:J28 L11:L28 N11:N28 P11:P28 R11:R28 T11:T28 V11:V28 X11:X28 Z11:Z28 Z30:Z32 X30:X32 V30:V32 T30:T32 R30:R32 P30:P32 N30:N32 L30:L32 J30:J32 H30:H32 F30:F32 D30:D32">
    <cfRule type="containsText" dxfId="28" priority="6" operator="containsText" text="NC">
      <formula>NOT(ISERROR(SEARCH("NC",D11)))</formula>
    </cfRule>
    <cfRule type="containsText" dxfId="27" priority="7" operator="containsText" text="I">
      <formula>NOT(ISERROR(SEARCH("I",D11)))</formula>
    </cfRule>
    <cfRule type="containsText" dxfId="26" priority="8" operator="containsText" text="P">
      <formula>NOT(ISERROR(SEARCH("P",D11)))</formula>
    </cfRule>
  </conditionalFormatting>
  <conditionalFormatting sqref="D31:D32 F31:F32 H31:H32 J31:J32 L31:L32 N31:N32 P31:P32 R31:R32 T31:T32 V31:V32 X31:X32 Z31:Z32">
    <cfRule type="containsText" dxfId="25" priority="13" operator="containsText" text="R">
      <formula>NOT(ISERROR(SEARCH("R",D31)))</formula>
    </cfRule>
  </conditionalFormatting>
  <conditionalFormatting sqref="D34:AA34">
    <cfRule type="iconSet" priority="14">
      <iconSet iconSet="3Symbols" showValue="0">
        <cfvo type="percent" val="0"/>
        <cfvo type="num" val="0.5"/>
        <cfvo type="num" val="1"/>
      </iconSet>
    </cfRule>
  </conditionalFormatting>
  <conditionalFormatting sqref="AB11:AB32">
    <cfRule type="cellIs" dxfId="24" priority="9" operator="equal">
      <formula>1</formula>
    </cfRule>
    <cfRule type="cellIs" dxfId="23" priority="10" operator="greaterThanOrEqual">
      <formula>0.49</formula>
    </cfRule>
    <cfRule type="cellIs" dxfId="22" priority="11" operator="lessThan">
      <formula>0.5</formula>
    </cfRule>
  </conditionalFormatting>
  <conditionalFormatting sqref="D29 F29 H29 J29 L29 N29 P29 R29 T29 V29 X29 Z29">
    <cfRule type="containsText" dxfId="21" priority="1" operator="containsText" text="R">
      <formula>NOT(ISERROR(SEARCH("R",D29)))</formula>
    </cfRule>
  </conditionalFormatting>
  <conditionalFormatting sqref="D29 F29 H29 J29 L29 N29 P29 R29 T29 V29 X29 Z29">
    <cfRule type="containsText" dxfId="20" priority="2" operator="containsText" text="NC">
      <formula>NOT(ISERROR(SEARCH("NC",D29)))</formula>
    </cfRule>
    <cfRule type="containsText" dxfId="19" priority="3" operator="containsText" text="I">
      <formula>NOT(ISERROR(SEARCH("I",D29)))</formula>
    </cfRule>
    <cfRule type="containsText" dxfId="18" priority="4" operator="containsText" text="P">
      <formula>NOT(ISERROR(SEARCH("P",D29)))</formula>
    </cfRule>
  </conditionalFormatting>
  <dataValidations count="2">
    <dataValidation type="list" allowBlank="1" showInputMessage="1" showErrorMessage="1" sqref="AD47 AD55 AD59 AD51 AD63">
      <formula1>"Cumplido,No Cumplido,N/A"</formula1>
    </dataValidation>
    <dataValidation type="list" allowBlank="1" showInputMessage="1" showErrorMessage="1" sqref="N11:N30 F11:F30 H11:H30 L11:L30 D11:D30 P11:P30 R11:R30 T11:T30 V11:V30 X11:X30 Z11:Z30 J11:J30">
      <formula1>"P,I,NC,R"</formula1>
    </dataValidation>
  </dataValidations>
  <pageMargins left="0.70866141732283472" right="0.70866141732283472" top="0.74803149606299213" bottom="0.74803149606299213" header="0.31496062992125984" footer="0.31496062992125984"/>
  <pageSetup scale="38" orientation="landscape" r:id="rId1"/>
  <colBreaks count="1" manualBreakCount="1">
    <brk id="30" max="1048575" man="1"/>
  </colBreaks>
  <drawing r:id="rId2"/>
  <legacyDrawing r:id="rId3"/>
  <extLst>
    <ext xmlns:x14="http://schemas.microsoft.com/office/spreadsheetml/2009/9/main" uri="{78C0D931-6437-407d-A8EE-F0AAD7539E65}">
      <x14:conditionalFormattings>
        <x14:conditionalFormatting xmlns:xm="http://schemas.microsoft.com/office/excel/2006/main">
          <x14:cfRule type="iconSet" priority="12" id="{053CDA51-8BF4-4D55-A4E8-2760567C4686}">
            <x14:iconSet iconSet="3Symbols" showValue="0" custom="1">
              <x14:cfvo type="percent">
                <xm:f>0</xm:f>
              </x14:cfvo>
              <x14:cfvo type="num">
                <xm:f>0.5</xm:f>
              </x14:cfvo>
              <x14:cfvo type="num">
                <xm:f>1</xm:f>
              </x14:cfvo>
              <x14:cfIcon iconSet="3Symbols" iconId="0"/>
              <x14:cfIcon iconSet="3Symbols" iconId="1"/>
              <x14:cfIcon iconSet="3Symbols" iconId="2"/>
            </x14:iconSet>
          </x14:cfRule>
          <xm:sqref>AC11</xm:sqref>
        </x14:conditionalFormatting>
        <x14:conditionalFormatting xmlns:xm="http://schemas.microsoft.com/office/excel/2006/main">
          <x14:cfRule type="iconSet" priority="15" id="{5C0F983E-A83F-4D89-A0AF-A44DD4A1766E}">
            <x14:iconSet iconSet="3Symbols" showValue="0" custom="1">
              <x14:cfvo type="percent">
                <xm:f>0</xm:f>
              </x14:cfvo>
              <x14:cfvo type="num">
                <xm:f>0.5</xm:f>
              </x14:cfvo>
              <x14:cfvo type="num">
                <xm:f>1</xm:f>
              </x14:cfvo>
              <x14:cfIcon iconSet="3Symbols" iconId="0"/>
              <x14:cfIcon iconSet="3Symbols" iconId="1"/>
              <x14:cfIcon iconSet="3Symbols" iconId="2"/>
            </x14:iconSet>
          </x14:cfRule>
          <xm:sqref>AC12:AC30</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XEX132"/>
  <sheetViews>
    <sheetView showGridLines="0" tabSelected="1" view="pageBreakPreview" topLeftCell="N1" zoomScale="96" zoomScaleNormal="90" zoomScaleSheetLayoutView="96" workbookViewId="0">
      <selection activeCell="P26" sqref="P26"/>
    </sheetView>
  </sheetViews>
  <sheetFormatPr baseColWidth="10" defaultColWidth="11.42578125" defaultRowHeight="12.75" x14ac:dyDescent="0.2"/>
  <cols>
    <col min="1" max="1" width="33.7109375" style="261" customWidth="1"/>
    <col min="2" max="2" width="26" style="261" customWidth="1"/>
    <col min="3" max="3" width="10.7109375" style="261" customWidth="1"/>
    <col min="4" max="4" width="68.140625" style="261" customWidth="1"/>
    <col min="5" max="5" width="36" style="261" customWidth="1"/>
    <col min="6" max="6" width="30.28515625" style="261" customWidth="1"/>
    <col min="7" max="7" width="24" style="261" customWidth="1"/>
    <col min="8" max="8" width="14.28515625" style="261" customWidth="1"/>
    <col min="9" max="9" width="16.140625" style="261" customWidth="1"/>
    <col min="10" max="10" width="17" style="261" customWidth="1"/>
    <col min="11" max="11" width="16.140625" style="261" customWidth="1"/>
    <col min="12" max="13" width="34.42578125" style="261" customWidth="1"/>
    <col min="14" max="14" width="22.140625" style="261" customWidth="1"/>
    <col min="15" max="15" width="14.7109375" style="261" customWidth="1"/>
    <col min="16" max="39" width="5.28515625" style="261" customWidth="1"/>
    <col min="40" max="40" width="18.140625" style="261" customWidth="1"/>
    <col min="41" max="41" width="13.28515625" style="261" customWidth="1"/>
    <col min="42" max="42" width="27.85546875" style="261" customWidth="1"/>
    <col min="43" max="16384" width="11.42578125" style="261"/>
  </cols>
  <sheetData>
    <row r="1" spans="1:42 16378:16378" ht="66" customHeight="1" thickBot="1" x14ac:dyDescent="0.25">
      <c r="A1" s="1041"/>
      <c r="B1" s="1042"/>
      <c r="C1" s="1043"/>
      <c r="D1" s="1047" t="s">
        <v>922</v>
      </c>
      <c r="E1" s="1048"/>
      <c r="F1" s="1048"/>
      <c r="G1" s="1048"/>
      <c r="H1" s="1048"/>
      <c r="I1" s="1048"/>
      <c r="J1" s="1048"/>
      <c r="K1" s="1048"/>
      <c r="L1" s="1048"/>
      <c r="M1" s="1048"/>
      <c r="N1" s="1048"/>
      <c r="O1" s="1048"/>
      <c r="P1" s="1048"/>
      <c r="Q1" s="1048"/>
      <c r="R1" s="1048"/>
      <c r="S1" s="1048"/>
      <c r="T1" s="1048"/>
      <c r="U1" s="1048"/>
      <c r="V1" s="1048"/>
      <c r="W1" s="1048"/>
      <c r="X1" s="1048"/>
      <c r="Y1" s="1048"/>
      <c r="Z1" s="1048"/>
      <c r="AA1" s="1048"/>
      <c r="AB1" s="1048"/>
      <c r="AC1" s="1048"/>
      <c r="AD1" s="1048"/>
      <c r="AE1" s="1048"/>
      <c r="AF1" s="1048"/>
      <c r="AG1" s="1048"/>
      <c r="AH1" s="1048"/>
      <c r="AI1" s="1048"/>
      <c r="AJ1" s="1048"/>
      <c r="AK1" s="1048"/>
      <c r="AL1" s="1048"/>
      <c r="AM1" s="1048"/>
      <c r="AN1" s="1049" t="s">
        <v>1146</v>
      </c>
      <c r="AO1" s="1050"/>
      <c r="AP1" s="300"/>
    </row>
    <row r="2" spans="1:42 16378:16378" ht="45" customHeight="1" thickBot="1" x14ac:dyDescent="0.5">
      <c r="A2" s="1044"/>
      <c r="B2" s="1045"/>
      <c r="C2" s="1046"/>
      <c r="D2" s="886" t="s">
        <v>1060</v>
      </c>
      <c r="E2" s="887"/>
      <c r="F2" s="887"/>
      <c r="G2" s="887"/>
      <c r="H2" s="887"/>
      <c r="I2" s="887"/>
      <c r="J2" s="887"/>
      <c r="K2" s="887"/>
      <c r="L2" s="887"/>
      <c r="M2" s="887"/>
      <c r="N2" s="887"/>
      <c r="O2" s="887"/>
      <c r="P2" s="887"/>
      <c r="Q2" s="887"/>
      <c r="R2" s="887"/>
      <c r="S2" s="887"/>
      <c r="T2" s="887"/>
      <c r="U2" s="887"/>
      <c r="V2" s="887"/>
      <c r="W2" s="887"/>
      <c r="X2" s="887"/>
      <c r="Y2" s="887"/>
      <c r="Z2" s="887"/>
      <c r="AA2" s="887"/>
      <c r="AB2" s="887"/>
      <c r="AC2" s="887"/>
      <c r="AD2" s="887"/>
      <c r="AE2" s="887"/>
      <c r="AF2" s="887"/>
      <c r="AG2" s="887"/>
      <c r="AH2" s="887"/>
      <c r="AI2" s="887"/>
      <c r="AJ2" s="887"/>
      <c r="AK2" s="887"/>
      <c r="AL2" s="887"/>
      <c r="AM2" s="887"/>
      <c r="AN2" s="887"/>
      <c r="AO2" s="888"/>
      <c r="AP2" s="300"/>
      <c r="XEX2" s="1234" t="s">
        <v>1408</v>
      </c>
    </row>
    <row r="3" spans="1:42 16378:16378" x14ac:dyDescent="0.2">
      <c r="A3" s="262"/>
      <c r="B3" s="262"/>
      <c r="C3" s="262"/>
      <c r="D3" s="262"/>
      <c r="E3" s="262"/>
      <c r="F3" s="262"/>
      <c r="G3" s="262"/>
      <c r="H3" s="262"/>
      <c r="I3" s="262"/>
      <c r="J3" s="262"/>
      <c r="K3" s="262"/>
      <c r="L3" s="262"/>
      <c r="M3" s="264"/>
      <c r="N3" s="263"/>
      <c r="O3" s="263"/>
      <c r="P3" s="264"/>
      <c r="Q3" s="264"/>
      <c r="R3" s="264"/>
      <c r="S3" s="264"/>
      <c r="T3" s="264"/>
      <c r="U3" s="264"/>
      <c r="V3" s="264"/>
      <c r="W3" s="264"/>
      <c r="X3" s="264"/>
      <c r="Y3" s="264"/>
      <c r="Z3" s="264"/>
      <c r="AA3" s="264"/>
      <c r="AB3" s="264"/>
      <c r="AC3" s="264"/>
      <c r="AD3" s="264"/>
      <c r="AE3" s="264"/>
      <c r="AF3" s="264"/>
      <c r="AG3" s="264"/>
      <c r="AH3" s="264"/>
      <c r="AI3" s="264"/>
      <c r="AJ3" s="264"/>
      <c r="AK3" s="264"/>
      <c r="AL3" s="264"/>
      <c r="AM3" s="264"/>
      <c r="AN3" s="263"/>
      <c r="AO3" s="263"/>
      <c r="AP3" s="300"/>
    </row>
    <row r="4" spans="1:42 16378:16378" ht="25.5" customHeight="1" x14ac:dyDescent="0.2">
      <c r="A4" s="1038" t="s">
        <v>482</v>
      </c>
      <c r="B4" s="1038"/>
      <c r="C4" s="895" t="s">
        <v>1147</v>
      </c>
      <c r="D4" s="896"/>
      <c r="E4" s="301" t="s">
        <v>118</v>
      </c>
      <c r="F4" s="892" t="s">
        <v>1148</v>
      </c>
      <c r="G4" s="893"/>
      <c r="H4" s="894"/>
      <c r="I4" s="268" t="s">
        <v>92</v>
      </c>
      <c r="J4" s="895" t="s">
        <v>1149</v>
      </c>
      <c r="K4" s="896"/>
      <c r="L4" s="896"/>
      <c r="M4" s="896"/>
      <c r="N4" s="897"/>
      <c r="O4" s="1038" t="s">
        <v>1138</v>
      </c>
      <c r="P4" s="1038"/>
      <c r="Q4" s="1038"/>
      <c r="R4" s="1038"/>
      <c r="S4" s="898" t="s">
        <v>523</v>
      </c>
      <c r="T4" s="898"/>
      <c r="U4" s="898"/>
      <c r="V4" s="898"/>
      <c r="W4" s="898"/>
      <c r="X4" s="898"/>
      <c r="Y4" s="898"/>
      <c r="Z4" s="898"/>
      <c r="AA4" s="898"/>
      <c r="AB4" s="302"/>
      <c r="AC4" s="302"/>
      <c r="AD4" s="302"/>
      <c r="AE4" s="302"/>
      <c r="AF4" s="302"/>
      <c r="AG4" s="302"/>
      <c r="AH4" s="302"/>
      <c r="AI4" s="302"/>
      <c r="AJ4" s="302"/>
      <c r="AK4" s="302"/>
      <c r="AL4" s="302"/>
      <c r="AM4" s="302"/>
      <c r="AN4" s="1023"/>
      <c r="AO4" s="1023"/>
      <c r="AP4" s="300"/>
    </row>
    <row r="5" spans="1:42 16378:16378" ht="25.5" customHeight="1" x14ac:dyDescent="0.2">
      <c r="A5" s="1038" t="s">
        <v>482</v>
      </c>
      <c r="B5" s="1038"/>
      <c r="C5" s="895" t="s">
        <v>1135</v>
      </c>
      <c r="D5" s="896"/>
      <c r="E5" s="301" t="s">
        <v>118</v>
      </c>
      <c r="F5" s="892" t="s">
        <v>1150</v>
      </c>
      <c r="G5" s="893"/>
      <c r="H5" s="894"/>
      <c r="I5" s="268" t="s">
        <v>92</v>
      </c>
      <c r="J5" s="895" t="s">
        <v>1137</v>
      </c>
      <c r="K5" s="896"/>
      <c r="L5" s="896"/>
      <c r="M5" s="896"/>
      <c r="N5" s="897"/>
      <c r="O5" s="1039" t="s">
        <v>1138</v>
      </c>
      <c r="P5" s="1040"/>
      <c r="Q5" s="1040"/>
      <c r="R5" s="1040"/>
      <c r="S5" s="898" t="s">
        <v>1139</v>
      </c>
      <c r="T5" s="898"/>
      <c r="U5" s="898"/>
      <c r="V5" s="898"/>
      <c r="W5" s="898"/>
      <c r="X5" s="898"/>
      <c r="Y5" s="898"/>
      <c r="Z5" s="898"/>
      <c r="AA5" s="898"/>
      <c r="AB5" s="302"/>
      <c r="AC5" s="302"/>
      <c r="AD5" s="302"/>
      <c r="AE5" s="302"/>
      <c r="AF5" s="302"/>
      <c r="AG5" s="302"/>
      <c r="AH5" s="302"/>
      <c r="AI5" s="302"/>
      <c r="AJ5" s="302"/>
      <c r="AK5" s="302"/>
      <c r="AL5" s="302"/>
      <c r="AM5" s="302"/>
      <c r="AN5" s="1023"/>
      <c r="AO5" s="1023"/>
      <c r="AP5" s="300"/>
    </row>
    <row r="6" spans="1:42 16378:16378" ht="25.5" customHeight="1" x14ac:dyDescent="0.2">
      <c r="A6" s="1038" t="s">
        <v>482</v>
      </c>
      <c r="B6" s="1038"/>
      <c r="C6" s="895" t="s">
        <v>1151</v>
      </c>
      <c r="D6" s="896"/>
      <c r="E6" s="301" t="s">
        <v>118</v>
      </c>
      <c r="F6" s="892" t="s">
        <v>1152</v>
      </c>
      <c r="G6" s="893"/>
      <c r="H6" s="894"/>
      <c r="I6" s="268" t="s">
        <v>92</v>
      </c>
      <c r="J6" s="895" t="s">
        <v>1153</v>
      </c>
      <c r="K6" s="896"/>
      <c r="L6" s="896"/>
      <c r="M6" s="896"/>
      <c r="N6" s="897"/>
      <c r="O6" s="1039" t="s">
        <v>1138</v>
      </c>
      <c r="P6" s="1040"/>
      <c r="Q6" s="1040"/>
      <c r="R6" s="1040"/>
      <c r="S6" s="898" t="s">
        <v>1139</v>
      </c>
      <c r="T6" s="898"/>
      <c r="U6" s="898"/>
      <c r="V6" s="898"/>
      <c r="W6" s="898"/>
      <c r="X6" s="898"/>
      <c r="Y6" s="898"/>
      <c r="Z6" s="898"/>
      <c r="AA6" s="898"/>
      <c r="AB6" s="302"/>
      <c r="AC6" s="302"/>
      <c r="AD6" s="302"/>
      <c r="AE6" s="302"/>
      <c r="AF6" s="302"/>
      <c r="AG6" s="302"/>
      <c r="AH6" s="302"/>
      <c r="AI6" s="302"/>
      <c r="AJ6" s="302"/>
      <c r="AK6" s="302"/>
      <c r="AL6" s="302"/>
      <c r="AM6" s="302"/>
      <c r="AN6" s="1023"/>
      <c r="AO6" s="1023"/>
      <c r="AP6" s="300"/>
    </row>
    <row r="7" spans="1:42 16378:16378" ht="13.5" thickBot="1" x14ac:dyDescent="0.25">
      <c r="A7" s="270"/>
      <c r="B7" s="270"/>
      <c r="C7" s="270"/>
      <c r="D7" s="270"/>
      <c r="E7" s="270"/>
      <c r="F7" s="270"/>
      <c r="G7" s="270"/>
      <c r="H7" s="270"/>
      <c r="I7" s="270"/>
      <c r="J7" s="270"/>
      <c r="K7" s="270"/>
      <c r="L7" s="270"/>
      <c r="M7" s="272"/>
      <c r="N7" s="271"/>
      <c r="O7" s="271"/>
      <c r="P7" s="272"/>
      <c r="Q7" s="272"/>
      <c r="R7" s="272"/>
      <c r="S7" s="272"/>
      <c r="T7" s="272"/>
      <c r="U7" s="272"/>
      <c r="V7" s="272"/>
      <c r="W7" s="272"/>
      <c r="X7" s="272"/>
      <c r="Y7" s="272"/>
      <c r="Z7" s="272"/>
      <c r="AA7" s="272"/>
      <c r="AB7" s="272"/>
      <c r="AC7" s="272"/>
      <c r="AD7" s="272"/>
      <c r="AE7" s="272"/>
      <c r="AF7" s="272"/>
      <c r="AG7" s="272"/>
      <c r="AH7" s="272"/>
      <c r="AI7" s="272"/>
      <c r="AJ7" s="272"/>
      <c r="AK7" s="272"/>
      <c r="AL7" s="272"/>
      <c r="AM7" s="272"/>
      <c r="AN7" s="271"/>
      <c r="AO7" s="271"/>
      <c r="AP7" s="303"/>
    </row>
    <row r="8" spans="1:42 16378:16378" ht="12.75" customHeight="1" x14ac:dyDescent="0.2">
      <c r="A8" s="273"/>
      <c r="B8" s="262"/>
      <c r="C8" s="262"/>
      <c r="D8" s="262"/>
      <c r="E8" s="262"/>
      <c r="F8" s="262"/>
      <c r="G8" s="262"/>
      <c r="H8" s="262"/>
      <c r="I8" s="262"/>
      <c r="J8" s="262"/>
      <c r="K8" s="262"/>
      <c r="L8" s="262"/>
      <c r="M8" s="901" t="s">
        <v>358</v>
      </c>
      <c r="N8" s="304" t="s">
        <v>359</v>
      </c>
      <c r="O8" s="305"/>
      <c r="P8" s="903" t="s">
        <v>484</v>
      </c>
      <c r="Q8" s="904"/>
      <c r="R8" s="904"/>
      <c r="S8" s="904"/>
      <c r="T8" s="904"/>
      <c r="U8" s="904"/>
      <c r="V8" s="904"/>
      <c r="W8" s="904"/>
      <c r="X8" s="904"/>
      <c r="Y8" s="904"/>
      <c r="Z8" s="904"/>
      <c r="AA8" s="904"/>
      <c r="AB8" s="904"/>
      <c r="AC8" s="904"/>
      <c r="AD8" s="904"/>
      <c r="AE8" s="904"/>
      <c r="AF8" s="904"/>
      <c r="AG8" s="904"/>
      <c r="AH8" s="904"/>
      <c r="AI8" s="904"/>
      <c r="AJ8" s="904"/>
      <c r="AK8" s="904"/>
      <c r="AL8" s="904"/>
      <c r="AM8" s="905"/>
      <c r="AN8" s="1026" t="s">
        <v>956</v>
      </c>
      <c r="AO8" s="1029" t="s">
        <v>957</v>
      </c>
      <c r="AP8" s="1030"/>
    </row>
    <row r="9" spans="1:42 16378:16378" x14ac:dyDescent="0.2">
      <c r="A9" s="273"/>
      <c r="B9" s="262"/>
      <c r="C9" s="262"/>
      <c r="D9" s="262"/>
      <c r="E9" s="262"/>
      <c r="F9" s="262"/>
      <c r="G9" s="262"/>
      <c r="H9" s="262"/>
      <c r="I9" s="262"/>
      <c r="J9" s="262"/>
      <c r="K9" s="262"/>
      <c r="L9" s="262"/>
      <c r="M9" s="902"/>
      <c r="N9" s="306" t="s">
        <v>361</v>
      </c>
      <c r="O9" s="307"/>
      <c r="P9" s="906"/>
      <c r="Q9" s="907"/>
      <c r="R9" s="907"/>
      <c r="S9" s="907"/>
      <c r="T9" s="907"/>
      <c r="U9" s="907"/>
      <c r="V9" s="907"/>
      <c r="W9" s="907"/>
      <c r="X9" s="907"/>
      <c r="Y9" s="907"/>
      <c r="Z9" s="907"/>
      <c r="AA9" s="907"/>
      <c r="AB9" s="907"/>
      <c r="AC9" s="907"/>
      <c r="AD9" s="907"/>
      <c r="AE9" s="907"/>
      <c r="AF9" s="907"/>
      <c r="AG9" s="907"/>
      <c r="AH9" s="907"/>
      <c r="AI9" s="907"/>
      <c r="AJ9" s="907"/>
      <c r="AK9" s="907"/>
      <c r="AL9" s="907"/>
      <c r="AM9" s="908"/>
      <c r="AN9" s="1027"/>
      <c r="AO9" s="1031"/>
      <c r="AP9" s="1032"/>
    </row>
    <row r="10" spans="1:42 16378:16378" x14ac:dyDescent="0.2">
      <c r="A10" s="273"/>
      <c r="B10" s="262"/>
      <c r="C10" s="262"/>
      <c r="D10" s="262"/>
      <c r="E10" s="262"/>
      <c r="F10" s="262"/>
      <c r="G10" s="262"/>
      <c r="H10" s="262"/>
      <c r="I10" s="262"/>
      <c r="J10" s="262"/>
      <c r="K10" s="262"/>
      <c r="L10" s="262"/>
      <c r="M10" s="902"/>
      <c r="N10" s="308" t="s">
        <v>363</v>
      </c>
      <c r="O10" s="309"/>
      <c r="P10" s="906"/>
      <c r="Q10" s="907"/>
      <c r="R10" s="907"/>
      <c r="S10" s="907"/>
      <c r="T10" s="907"/>
      <c r="U10" s="907"/>
      <c r="V10" s="907"/>
      <c r="W10" s="907"/>
      <c r="X10" s="907"/>
      <c r="Y10" s="907"/>
      <c r="Z10" s="907"/>
      <c r="AA10" s="907"/>
      <c r="AB10" s="907"/>
      <c r="AC10" s="907"/>
      <c r="AD10" s="907"/>
      <c r="AE10" s="907"/>
      <c r="AF10" s="907"/>
      <c r="AG10" s="907"/>
      <c r="AH10" s="907"/>
      <c r="AI10" s="907"/>
      <c r="AJ10" s="907"/>
      <c r="AK10" s="907"/>
      <c r="AL10" s="907"/>
      <c r="AM10" s="908"/>
      <c r="AN10" s="1027"/>
      <c r="AO10" s="1031"/>
      <c r="AP10" s="1032"/>
    </row>
    <row r="11" spans="1:42 16378:16378" ht="13.5" thickBot="1" x14ac:dyDescent="0.25">
      <c r="A11" s="262"/>
      <c r="B11" s="262"/>
      <c r="C11" s="262"/>
      <c r="D11" s="262"/>
      <c r="E11" s="262"/>
      <c r="F11" s="262"/>
      <c r="G11" s="262"/>
      <c r="H11" s="262"/>
      <c r="I11" s="262"/>
      <c r="J11" s="262"/>
      <c r="K11" s="262"/>
      <c r="L11" s="262"/>
      <c r="M11" s="1024"/>
      <c r="N11" s="1035" t="s">
        <v>364</v>
      </c>
      <c r="O11" s="1035"/>
      <c r="P11" s="1025"/>
      <c r="Q11" s="910"/>
      <c r="R11" s="910"/>
      <c r="S11" s="910"/>
      <c r="T11" s="910"/>
      <c r="U11" s="910"/>
      <c r="V11" s="910"/>
      <c r="W11" s="910"/>
      <c r="X11" s="910"/>
      <c r="Y11" s="910"/>
      <c r="Z11" s="910"/>
      <c r="AA11" s="910"/>
      <c r="AB11" s="910"/>
      <c r="AC11" s="910"/>
      <c r="AD11" s="910"/>
      <c r="AE11" s="910"/>
      <c r="AF11" s="910"/>
      <c r="AG11" s="910"/>
      <c r="AH11" s="910"/>
      <c r="AI11" s="910"/>
      <c r="AJ11" s="910"/>
      <c r="AK11" s="910"/>
      <c r="AL11" s="910"/>
      <c r="AM11" s="911"/>
      <c r="AN11" s="1027"/>
      <c r="AO11" s="1031"/>
      <c r="AP11" s="1032"/>
    </row>
    <row r="12" spans="1:42 16378:16378" ht="12.75" customHeight="1" x14ac:dyDescent="0.2">
      <c r="A12" s="901" t="s">
        <v>190</v>
      </c>
      <c r="B12" s="901" t="s">
        <v>524</v>
      </c>
      <c r="C12" s="901" t="s">
        <v>525</v>
      </c>
      <c r="D12" s="901" t="s">
        <v>526</v>
      </c>
      <c r="E12" s="901" t="s">
        <v>482</v>
      </c>
      <c r="F12" s="901" t="s">
        <v>92</v>
      </c>
      <c r="G12" s="901" t="s">
        <v>118</v>
      </c>
      <c r="H12" s="901" t="s">
        <v>527</v>
      </c>
      <c r="I12" s="901" t="s">
        <v>528</v>
      </c>
      <c r="J12" s="901" t="s">
        <v>529</v>
      </c>
      <c r="K12" s="1016" t="s">
        <v>1154</v>
      </c>
      <c r="L12" s="1017"/>
      <c r="M12" s="1018" t="s">
        <v>530</v>
      </c>
      <c r="N12" s="1018" t="s">
        <v>106</v>
      </c>
      <c r="O12" s="901" t="s">
        <v>531</v>
      </c>
      <c r="P12" s="1011" t="s">
        <v>370</v>
      </c>
      <c r="Q12" s="1036"/>
      <c r="R12" s="1011" t="s">
        <v>371</v>
      </c>
      <c r="S12" s="1012"/>
      <c r="T12" s="1011" t="s">
        <v>372</v>
      </c>
      <c r="U12" s="1012"/>
      <c r="V12" s="1011" t="s">
        <v>373</v>
      </c>
      <c r="W12" s="1012"/>
      <c r="X12" s="1011" t="s">
        <v>374</v>
      </c>
      <c r="Y12" s="1012"/>
      <c r="Z12" s="1036" t="s">
        <v>375</v>
      </c>
      <c r="AA12" s="1036"/>
      <c r="AB12" s="1011" t="s">
        <v>376</v>
      </c>
      <c r="AC12" s="1012"/>
      <c r="AD12" s="1036" t="s">
        <v>377</v>
      </c>
      <c r="AE12" s="1036"/>
      <c r="AF12" s="1011" t="s">
        <v>378</v>
      </c>
      <c r="AG12" s="1012"/>
      <c r="AH12" s="1036" t="s">
        <v>379</v>
      </c>
      <c r="AI12" s="1036"/>
      <c r="AJ12" s="1011" t="s">
        <v>380</v>
      </c>
      <c r="AK12" s="1012"/>
      <c r="AL12" s="1011" t="s">
        <v>381</v>
      </c>
      <c r="AM12" s="1012"/>
      <c r="AN12" s="1028"/>
      <c r="AO12" s="1033"/>
      <c r="AP12" s="1034"/>
    </row>
    <row r="13" spans="1:42 16378:16378" ht="33" customHeight="1" thickBot="1" x14ac:dyDescent="0.25">
      <c r="A13" s="1015"/>
      <c r="B13" s="1015"/>
      <c r="C13" s="1015"/>
      <c r="D13" s="1015"/>
      <c r="E13" s="1015"/>
      <c r="F13" s="1015"/>
      <c r="G13" s="1015"/>
      <c r="H13" s="1015"/>
      <c r="I13" s="1015"/>
      <c r="J13" s="1015"/>
      <c r="K13" s="310" t="s">
        <v>1155</v>
      </c>
      <c r="L13" s="311" t="s">
        <v>208</v>
      </c>
      <c r="M13" s="1019"/>
      <c r="N13" s="1019"/>
      <c r="O13" s="1015"/>
      <c r="P13" s="1013"/>
      <c r="Q13" s="1037"/>
      <c r="R13" s="1013"/>
      <c r="S13" s="1014"/>
      <c r="T13" s="1013"/>
      <c r="U13" s="1014"/>
      <c r="V13" s="1013"/>
      <c r="W13" s="1014"/>
      <c r="X13" s="1013"/>
      <c r="Y13" s="1014"/>
      <c r="Z13" s="1037"/>
      <c r="AA13" s="1037"/>
      <c r="AB13" s="1013"/>
      <c r="AC13" s="1014"/>
      <c r="AD13" s="1037"/>
      <c r="AE13" s="1037"/>
      <c r="AF13" s="1013"/>
      <c r="AG13" s="1014"/>
      <c r="AH13" s="1037"/>
      <c r="AI13" s="1037"/>
      <c r="AJ13" s="1013"/>
      <c r="AK13" s="1014"/>
      <c r="AL13" s="1013"/>
      <c r="AM13" s="1014"/>
      <c r="AN13" s="1028"/>
      <c r="AO13" s="1033"/>
      <c r="AP13" s="1034"/>
    </row>
    <row r="14" spans="1:42 16378:16378" ht="177" customHeight="1" x14ac:dyDescent="0.2">
      <c r="A14" s="1007" t="s">
        <v>532</v>
      </c>
      <c r="B14" s="1008" t="s">
        <v>538</v>
      </c>
      <c r="C14" s="1008">
        <v>300</v>
      </c>
      <c r="D14" s="1009" t="s">
        <v>533</v>
      </c>
      <c r="E14" s="1010" t="s">
        <v>534</v>
      </c>
      <c r="F14" s="1010" t="s">
        <v>1156</v>
      </c>
      <c r="G14" s="1010" t="s">
        <v>535</v>
      </c>
      <c r="H14" s="1010" t="s">
        <v>523</v>
      </c>
      <c r="I14" s="1020"/>
      <c r="J14" s="1022"/>
      <c r="K14" s="988" t="s">
        <v>1157</v>
      </c>
      <c r="L14" s="988" t="s">
        <v>1158</v>
      </c>
      <c r="M14" s="1010" t="s">
        <v>536</v>
      </c>
      <c r="N14" s="1010" t="s">
        <v>390</v>
      </c>
      <c r="O14" s="1020">
        <v>1</v>
      </c>
      <c r="P14" s="872" t="s">
        <v>385</v>
      </c>
      <c r="Q14" s="871"/>
      <c r="R14" s="872" t="s">
        <v>385</v>
      </c>
      <c r="S14" s="871"/>
      <c r="T14" s="872" t="s">
        <v>385</v>
      </c>
      <c r="U14" s="871"/>
      <c r="V14" s="872" t="s">
        <v>385</v>
      </c>
      <c r="W14" s="871"/>
      <c r="X14" s="872" t="s">
        <v>385</v>
      </c>
      <c r="Y14" s="871"/>
      <c r="Z14" s="872" t="s">
        <v>385</v>
      </c>
      <c r="AA14" s="871"/>
      <c r="AB14" s="1003" t="s">
        <v>385</v>
      </c>
      <c r="AC14" s="1004"/>
      <c r="AD14" s="1003" t="s">
        <v>385</v>
      </c>
      <c r="AE14" s="1004"/>
      <c r="AF14" s="1003" t="s">
        <v>385</v>
      </c>
      <c r="AG14" s="1004"/>
      <c r="AH14" s="872" t="s">
        <v>385</v>
      </c>
      <c r="AI14" s="871"/>
      <c r="AJ14" s="872" t="s">
        <v>385</v>
      </c>
      <c r="AK14" s="871"/>
      <c r="AL14" s="872" t="s">
        <v>385</v>
      </c>
      <c r="AM14" s="871"/>
      <c r="AN14" s="312"/>
      <c r="AO14" s="999">
        <f>IFERROR((AN14/C14),"")</f>
        <v>0</v>
      </c>
      <c r="AP14" s="1000" t="str">
        <f>IF(AO14&gt;=O14,"Cobertura Cumplida","Cobertura No Cumplida")</f>
        <v>Cobertura No Cumplida</v>
      </c>
    </row>
    <row r="15" spans="1:42 16378:16378" ht="42.75" customHeight="1" x14ac:dyDescent="0.2">
      <c r="A15" s="994"/>
      <c r="B15" s="996"/>
      <c r="C15" s="996"/>
      <c r="D15" s="998"/>
      <c r="E15" s="991"/>
      <c r="F15" s="991"/>
      <c r="G15" s="991"/>
      <c r="H15" s="991"/>
      <c r="I15" s="989"/>
      <c r="J15" s="991"/>
      <c r="K15" s="989"/>
      <c r="L15" s="989"/>
      <c r="M15" s="991"/>
      <c r="N15" s="991"/>
      <c r="O15" s="1021"/>
      <c r="P15" s="1001"/>
      <c r="Q15" s="1002"/>
      <c r="R15" s="1001"/>
      <c r="S15" s="1002"/>
      <c r="T15" s="1001"/>
      <c r="U15" s="1002"/>
      <c r="V15" s="1001"/>
      <c r="W15" s="1002"/>
      <c r="X15" s="1001"/>
      <c r="Y15" s="1002"/>
      <c r="Z15" s="1001"/>
      <c r="AA15" s="1002"/>
      <c r="AB15" s="1005"/>
      <c r="AC15" s="1006"/>
      <c r="AD15" s="1005"/>
      <c r="AE15" s="1006"/>
      <c r="AF15" s="1005"/>
      <c r="AG15" s="1006"/>
      <c r="AH15" s="1001"/>
      <c r="AI15" s="1002"/>
      <c r="AJ15" s="1001"/>
      <c r="AK15" s="1002"/>
      <c r="AL15" s="1001"/>
      <c r="AM15" s="1002"/>
      <c r="AN15" s="313" t="str">
        <f>'[3]Plan de trabajo'!BG289</f>
        <v>Total Participantes</v>
      </c>
      <c r="AO15" s="983"/>
      <c r="AP15" s="985"/>
    </row>
    <row r="16" spans="1:42 16378:16378" ht="183" customHeight="1" x14ac:dyDescent="0.2">
      <c r="A16" s="993" t="s">
        <v>537</v>
      </c>
      <c r="B16" s="995" t="s">
        <v>538</v>
      </c>
      <c r="C16" s="930">
        <v>120</v>
      </c>
      <c r="D16" s="997" t="s">
        <v>533</v>
      </c>
      <c r="E16" s="990" t="s">
        <v>534</v>
      </c>
      <c r="F16" s="990" t="s">
        <v>1159</v>
      </c>
      <c r="G16" s="990" t="s">
        <v>535</v>
      </c>
      <c r="H16" s="990" t="s">
        <v>523</v>
      </c>
      <c r="I16" s="992"/>
      <c r="J16" s="990"/>
      <c r="K16" s="992" t="s">
        <v>1157</v>
      </c>
      <c r="L16" s="992" t="s">
        <v>1158</v>
      </c>
      <c r="M16" s="990" t="s">
        <v>539</v>
      </c>
      <c r="N16" s="990" t="s">
        <v>390</v>
      </c>
      <c r="O16" s="992">
        <v>1</v>
      </c>
      <c r="P16" s="749"/>
      <c r="Q16" s="749"/>
      <c r="R16" s="748"/>
      <c r="S16" s="749"/>
      <c r="T16" s="748"/>
      <c r="U16" s="749"/>
      <c r="V16" s="748"/>
      <c r="W16" s="749"/>
      <c r="X16" s="748"/>
      <c r="Y16" s="749"/>
      <c r="Z16" s="748"/>
      <c r="AA16" s="749"/>
      <c r="AB16" s="986"/>
      <c r="AC16" s="987"/>
      <c r="AD16" s="986"/>
      <c r="AE16" s="987"/>
      <c r="AF16" s="986"/>
      <c r="AG16" s="987"/>
      <c r="AH16" s="748" t="s">
        <v>385</v>
      </c>
      <c r="AI16" s="749"/>
      <c r="AJ16" s="748" t="s">
        <v>385</v>
      </c>
      <c r="AK16" s="749"/>
      <c r="AL16" s="749"/>
      <c r="AM16" s="749"/>
      <c r="AN16" s="314"/>
      <c r="AO16" s="982">
        <f>IFERROR((AN16/C16),"")</f>
        <v>0</v>
      </c>
      <c r="AP16" s="984" t="str">
        <f>IF(AO16&gt;=O16,"Cobertura Cumplida","Cobertura No Cumplida")</f>
        <v>Cobertura No Cumplida</v>
      </c>
    </row>
    <row r="17" spans="1:42" ht="42.75" customHeight="1" x14ac:dyDescent="0.2">
      <c r="A17" s="994"/>
      <c r="B17" s="996"/>
      <c r="C17" s="942"/>
      <c r="D17" s="998"/>
      <c r="E17" s="991"/>
      <c r="F17" s="991"/>
      <c r="G17" s="991"/>
      <c r="H17" s="991"/>
      <c r="I17" s="989"/>
      <c r="J17" s="991"/>
      <c r="K17" s="989"/>
      <c r="L17" s="989"/>
      <c r="M17" s="991"/>
      <c r="N17" s="991"/>
      <c r="O17" s="989"/>
      <c r="P17" s="980"/>
      <c r="Q17" s="981"/>
      <c r="R17" s="980"/>
      <c r="S17" s="981"/>
      <c r="T17" s="980"/>
      <c r="U17" s="981"/>
      <c r="V17" s="980"/>
      <c r="W17" s="981"/>
      <c r="X17" s="980"/>
      <c r="Y17" s="981"/>
      <c r="Z17" s="980"/>
      <c r="AA17" s="981"/>
      <c r="AB17" s="978"/>
      <c r="AC17" s="979"/>
      <c r="AD17" s="978"/>
      <c r="AE17" s="979"/>
      <c r="AF17" s="978"/>
      <c r="AG17" s="979"/>
      <c r="AH17" s="980"/>
      <c r="AI17" s="981"/>
      <c r="AJ17" s="980"/>
      <c r="AK17" s="981"/>
      <c r="AL17" s="980"/>
      <c r="AM17" s="981"/>
      <c r="AN17" s="315" t="s">
        <v>958</v>
      </c>
      <c r="AO17" s="983"/>
      <c r="AP17" s="985"/>
    </row>
    <row r="18" spans="1:42" ht="127.5" customHeight="1" x14ac:dyDescent="0.2">
      <c r="A18" s="316" t="s">
        <v>959</v>
      </c>
      <c r="B18" s="317" t="s">
        <v>960</v>
      </c>
      <c r="C18" s="317">
        <v>12</v>
      </c>
      <c r="D18" s="318" t="s">
        <v>961</v>
      </c>
      <c r="E18" s="319" t="s">
        <v>549</v>
      </c>
      <c r="F18" s="320" t="s">
        <v>962</v>
      </c>
      <c r="G18" s="319" t="s">
        <v>1160</v>
      </c>
      <c r="H18" s="320" t="s">
        <v>523</v>
      </c>
      <c r="I18" s="321"/>
      <c r="J18" s="322"/>
      <c r="K18" s="322" t="s">
        <v>847</v>
      </c>
      <c r="L18" s="322" t="s">
        <v>1161</v>
      </c>
      <c r="M18" s="322" t="s">
        <v>540</v>
      </c>
      <c r="N18" s="322" t="s">
        <v>390</v>
      </c>
      <c r="O18" s="321">
        <v>0.8</v>
      </c>
      <c r="P18" s="645"/>
      <c r="Q18" s="645"/>
      <c r="R18" s="645"/>
      <c r="S18" s="645"/>
      <c r="T18" s="652" t="s">
        <v>385</v>
      </c>
      <c r="U18" s="645"/>
      <c r="V18" s="652"/>
      <c r="W18" s="645"/>
      <c r="X18" s="645"/>
      <c r="Y18" s="645"/>
      <c r="Z18" s="645"/>
      <c r="AA18" s="645"/>
      <c r="AB18" s="975"/>
      <c r="AC18" s="975"/>
      <c r="AD18" s="975"/>
      <c r="AE18" s="975"/>
      <c r="AF18" s="975"/>
      <c r="AG18" s="975"/>
      <c r="AH18" s="645"/>
      <c r="AI18" s="645"/>
      <c r="AJ18" s="645"/>
      <c r="AK18" s="645"/>
      <c r="AL18" s="645"/>
      <c r="AM18" s="645"/>
      <c r="AN18" s="314"/>
      <c r="AO18" s="323">
        <f t="shared" ref="AO18:AO32" si="0">IFERROR((AN18/C18),"")</f>
        <v>0</v>
      </c>
      <c r="AP18" s="324" t="str">
        <f t="shared" ref="AP18:AP32" si="1">IF(AO18&gt;=O18,"Cobertura Cumplida","Cobertura No Cumplida")</f>
        <v>Cobertura No Cumplida</v>
      </c>
    </row>
    <row r="19" spans="1:42" ht="98.25" customHeight="1" x14ac:dyDescent="0.2">
      <c r="A19" s="325" t="s">
        <v>582</v>
      </c>
      <c r="B19" s="317" t="s">
        <v>583</v>
      </c>
      <c r="C19" s="317">
        <v>3</v>
      </c>
      <c r="D19" s="318" t="s">
        <v>584</v>
      </c>
      <c r="E19" s="322" t="s">
        <v>585</v>
      </c>
      <c r="F19" s="322" t="s">
        <v>586</v>
      </c>
      <c r="G19" s="322" t="s">
        <v>587</v>
      </c>
      <c r="H19" s="320" t="s">
        <v>523</v>
      </c>
      <c r="I19" s="326"/>
      <c r="J19" s="322"/>
      <c r="K19" s="322" t="s">
        <v>847</v>
      </c>
      <c r="L19" s="322" t="s">
        <v>1162</v>
      </c>
      <c r="M19" s="322" t="s">
        <v>540</v>
      </c>
      <c r="N19" s="322" t="s">
        <v>390</v>
      </c>
      <c r="O19" s="321">
        <v>1</v>
      </c>
      <c r="P19" s="645"/>
      <c r="Q19" s="645"/>
      <c r="R19" s="645"/>
      <c r="S19" s="645"/>
      <c r="T19" s="645"/>
      <c r="U19" s="645"/>
      <c r="V19" s="645"/>
      <c r="W19" s="645"/>
      <c r="X19" s="652"/>
      <c r="Y19" s="645"/>
      <c r="Z19" s="645"/>
      <c r="AA19" s="645"/>
      <c r="AB19" s="975"/>
      <c r="AC19" s="975"/>
      <c r="AD19" s="975"/>
      <c r="AE19" s="975"/>
      <c r="AF19" s="973" t="s">
        <v>385</v>
      </c>
      <c r="AG19" s="975"/>
      <c r="AH19" s="645"/>
      <c r="AI19" s="645"/>
      <c r="AJ19" s="645"/>
      <c r="AK19" s="645"/>
      <c r="AL19" s="645"/>
      <c r="AM19" s="645"/>
      <c r="AN19" s="314"/>
      <c r="AO19" s="323">
        <f t="shared" si="0"/>
        <v>0</v>
      </c>
      <c r="AP19" s="324" t="str">
        <f t="shared" si="1"/>
        <v>Cobertura No Cumplida</v>
      </c>
    </row>
    <row r="20" spans="1:42" ht="131.25" customHeight="1" x14ac:dyDescent="0.2">
      <c r="A20" s="316" t="s">
        <v>963</v>
      </c>
      <c r="B20" s="317" t="s">
        <v>578</v>
      </c>
      <c r="C20" s="317">
        <v>50</v>
      </c>
      <c r="D20" s="327" t="s">
        <v>964</v>
      </c>
      <c r="E20" s="319" t="s">
        <v>579</v>
      </c>
      <c r="F20" s="319" t="s">
        <v>580</v>
      </c>
      <c r="G20" s="319" t="s">
        <v>581</v>
      </c>
      <c r="H20" s="320" t="s">
        <v>523</v>
      </c>
      <c r="I20" s="326"/>
      <c r="J20" s="322"/>
      <c r="K20" s="322" t="s">
        <v>847</v>
      </c>
      <c r="L20" s="322" t="s">
        <v>1163</v>
      </c>
      <c r="M20" s="322" t="s">
        <v>540</v>
      </c>
      <c r="N20" s="322" t="s">
        <v>390</v>
      </c>
      <c r="O20" s="321">
        <v>0.8</v>
      </c>
      <c r="P20" s="645"/>
      <c r="Q20" s="645"/>
      <c r="R20" s="645"/>
      <c r="S20" s="645"/>
      <c r="T20" s="645"/>
      <c r="U20" s="645"/>
      <c r="V20" s="652" t="s">
        <v>385</v>
      </c>
      <c r="W20" s="645"/>
      <c r="X20" s="652"/>
      <c r="Y20" s="645"/>
      <c r="Z20" s="645"/>
      <c r="AA20" s="645"/>
      <c r="AB20" s="975"/>
      <c r="AC20" s="975"/>
      <c r="AD20" s="975"/>
      <c r="AE20" s="975"/>
      <c r="AF20" s="975"/>
      <c r="AG20" s="975"/>
      <c r="AH20" s="645"/>
      <c r="AI20" s="645"/>
      <c r="AJ20" s="652"/>
      <c r="AK20" s="645"/>
      <c r="AL20" s="645"/>
      <c r="AM20" s="645"/>
      <c r="AN20" s="328"/>
      <c r="AO20" s="323">
        <f t="shared" si="0"/>
        <v>0</v>
      </c>
      <c r="AP20" s="324" t="str">
        <f t="shared" si="1"/>
        <v>Cobertura No Cumplida</v>
      </c>
    </row>
    <row r="21" spans="1:42" ht="138.75" customHeight="1" x14ac:dyDescent="0.2">
      <c r="A21" s="316" t="s">
        <v>1164</v>
      </c>
      <c r="B21" s="317" t="s">
        <v>965</v>
      </c>
      <c r="C21" s="317">
        <v>30</v>
      </c>
      <c r="D21" s="329" t="s">
        <v>1165</v>
      </c>
      <c r="E21" s="322" t="s">
        <v>966</v>
      </c>
      <c r="F21" s="322" t="s">
        <v>967</v>
      </c>
      <c r="G21" s="322" t="s">
        <v>968</v>
      </c>
      <c r="H21" s="322" t="s">
        <v>523</v>
      </c>
      <c r="I21" s="326"/>
      <c r="J21" s="322"/>
      <c r="K21" s="322" t="s">
        <v>847</v>
      </c>
      <c r="L21" s="322" t="s">
        <v>1166</v>
      </c>
      <c r="M21" s="322" t="s">
        <v>540</v>
      </c>
      <c r="N21" s="322" t="s">
        <v>390</v>
      </c>
      <c r="O21" s="321">
        <v>0.8</v>
      </c>
      <c r="P21" s="645"/>
      <c r="Q21" s="645"/>
      <c r="R21" s="645"/>
      <c r="S21" s="645"/>
      <c r="T21" s="645"/>
      <c r="U21" s="645"/>
      <c r="V21" s="645"/>
      <c r="W21" s="645"/>
      <c r="X21" s="645"/>
      <c r="Y21" s="645"/>
      <c r="Z21" s="652" t="s">
        <v>385</v>
      </c>
      <c r="AA21" s="645"/>
      <c r="AB21" s="975"/>
      <c r="AC21" s="975"/>
      <c r="AD21" s="973"/>
      <c r="AE21" s="975"/>
      <c r="AF21" s="975"/>
      <c r="AG21" s="975"/>
      <c r="AH21" s="645"/>
      <c r="AI21" s="645"/>
      <c r="AJ21" s="652"/>
      <c r="AK21" s="645"/>
      <c r="AL21" s="645"/>
      <c r="AM21" s="645"/>
      <c r="AN21" s="314"/>
      <c r="AO21" s="323">
        <f t="shared" si="0"/>
        <v>0</v>
      </c>
      <c r="AP21" s="324" t="str">
        <f t="shared" si="1"/>
        <v>Cobertura No Cumplida</v>
      </c>
    </row>
    <row r="22" spans="1:42" ht="98.25" customHeight="1" x14ac:dyDescent="0.2">
      <c r="A22" s="316" t="s">
        <v>1167</v>
      </c>
      <c r="B22" s="322" t="s">
        <v>541</v>
      </c>
      <c r="C22" s="322">
        <v>8</v>
      </c>
      <c r="D22" s="329" t="s">
        <v>1168</v>
      </c>
      <c r="E22" s="322" t="s">
        <v>542</v>
      </c>
      <c r="F22" s="322" t="s">
        <v>543</v>
      </c>
      <c r="G22" s="322" t="s">
        <v>1169</v>
      </c>
      <c r="H22" s="322" t="s">
        <v>523</v>
      </c>
      <c r="I22" s="326"/>
      <c r="J22" s="322"/>
      <c r="K22" s="322" t="s">
        <v>1157</v>
      </c>
      <c r="L22" s="322" t="s">
        <v>1158</v>
      </c>
      <c r="M22" s="322" t="s">
        <v>540</v>
      </c>
      <c r="N22" s="322" t="s">
        <v>390</v>
      </c>
      <c r="O22" s="321">
        <v>1</v>
      </c>
      <c r="P22" s="645"/>
      <c r="Q22" s="645"/>
      <c r="R22" s="645"/>
      <c r="S22" s="645"/>
      <c r="T22" s="652"/>
      <c r="U22" s="645"/>
      <c r="V22" s="645"/>
      <c r="W22" s="645"/>
      <c r="X22" s="645"/>
      <c r="Y22" s="645"/>
      <c r="Z22" s="645"/>
      <c r="AA22" s="645"/>
      <c r="AB22" s="973" t="s">
        <v>385</v>
      </c>
      <c r="AC22" s="975"/>
      <c r="AD22" s="975"/>
      <c r="AE22" s="975"/>
      <c r="AF22" s="975"/>
      <c r="AG22" s="975"/>
      <c r="AH22" s="645"/>
      <c r="AI22" s="645"/>
      <c r="AJ22" s="652"/>
      <c r="AK22" s="645"/>
      <c r="AL22" s="645"/>
      <c r="AM22" s="645"/>
      <c r="AN22" s="314"/>
      <c r="AO22" s="323">
        <f t="shared" si="0"/>
        <v>0</v>
      </c>
      <c r="AP22" s="324" t="str">
        <f t="shared" si="1"/>
        <v>Cobertura No Cumplida</v>
      </c>
    </row>
    <row r="23" spans="1:42" ht="98.25" customHeight="1" x14ac:dyDescent="0.2">
      <c r="A23" s="316" t="s">
        <v>969</v>
      </c>
      <c r="B23" s="322" t="s">
        <v>544</v>
      </c>
      <c r="C23" s="322">
        <v>8</v>
      </c>
      <c r="D23" s="329" t="s">
        <v>1170</v>
      </c>
      <c r="E23" s="322" t="s">
        <v>545</v>
      </c>
      <c r="F23" s="322" t="s">
        <v>546</v>
      </c>
      <c r="G23" s="322" t="s">
        <v>547</v>
      </c>
      <c r="H23" s="322" t="s">
        <v>523</v>
      </c>
      <c r="I23" s="326"/>
      <c r="J23" s="322"/>
      <c r="K23" s="322" t="s">
        <v>1157</v>
      </c>
      <c r="L23" s="322" t="s">
        <v>1158</v>
      </c>
      <c r="M23" s="322" t="s">
        <v>540</v>
      </c>
      <c r="N23" s="322" t="s">
        <v>390</v>
      </c>
      <c r="O23" s="321">
        <v>1</v>
      </c>
      <c r="P23" s="645"/>
      <c r="Q23" s="645"/>
      <c r="R23" s="645"/>
      <c r="S23" s="645"/>
      <c r="T23" s="645"/>
      <c r="U23" s="645"/>
      <c r="V23" s="652"/>
      <c r="W23" s="645"/>
      <c r="X23" s="645"/>
      <c r="Y23" s="645"/>
      <c r="Z23" s="652"/>
      <c r="AA23" s="645"/>
      <c r="AB23" s="975"/>
      <c r="AC23" s="975"/>
      <c r="AD23" s="973"/>
      <c r="AE23" s="975"/>
      <c r="AF23" s="975"/>
      <c r="AG23" s="975"/>
      <c r="AH23" s="652" t="s">
        <v>385</v>
      </c>
      <c r="AI23" s="645"/>
      <c r="AJ23" s="645"/>
      <c r="AK23" s="645"/>
      <c r="AL23" s="645"/>
      <c r="AM23" s="645"/>
      <c r="AN23" s="314"/>
      <c r="AO23" s="323">
        <f t="shared" si="0"/>
        <v>0</v>
      </c>
      <c r="AP23" s="324" t="str">
        <f>IF(AO23&gt;=O23,"Cobertura Cumplida","Cobertura No Cumplida")</f>
        <v>Cobertura No Cumplida</v>
      </c>
    </row>
    <row r="24" spans="1:42" ht="98.25" customHeight="1" x14ac:dyDescent="0.2">
      <c r="A24" s="330" t="s">
        <v>970</v>
      </c>
      <c r="B24" s="317" t="s">
        <v>548</v>
      </c>
      <c r="C24" s="331">
        <v>20</v>
      </c>
      <c r="D24" s="318" t="s">
        <v>1171</v>
      </c>
      <c r="E24" s="319" t="s">
        <v>549</v>
      </c>
      <c r="F24" s="320" t="s">
        <v>962</v>
      </c>
      <c r="G24" s="319" t="s">
        <v>1160</v>
      </c>
      <c r="H24" s="320" t="s">
        <v>523</v>
      </c>
      <c r="I24" s="321"/>
      <c r="J24" s="322"/>
      <c r="K24" s="322" t="s">
        <v>847</v>
      </c>
      <c r="L24" s="322" t="s">
        <v>1172</v>
      </c>
      <c r="M24" s="322" t="s">
        <v>540</v>
      </c>
      <c r="N24" s="322" t="s">
        <v>390</v>
      </c>
      <c r="O24" s="321">
        <v>1</v>
      </c>
      <c r="P24" s="645"/>
      <c r="Q24" s="645"/>
      <c r="R24" s="645"/>
      <c r="S24" s="645"/>
      <c r="T24" s="652" t="s">
        <v>385</v>
      </c>
      <c r="U24" s="645"/>
      <c r="V24" s="652"/>
      <c r="W24" s="645"/>
      <c r="X24" s="652"/>
      <c r="Y24" s="645"/>
      <c r="Z24" s="652"/>
      <c r="AA24" s="645"/>
      <c r="AB24" s="973"/>
      <c r="AC24" s="975"/>
      <c r="AD24" s="973"/>
      <c r="AE24" s="975"/>
      <c r="AF24" s="973" t="s">
        <v>385</v>
      </c>
      <c r="AG24" s="975"/>
      <c r="AH24" s="645"/>
      <c r="AI24" s="645"/>
      <c r="AJ24" s="652"/>
      <c r="AK24" s="645"/>
      <c r="AL24" s="645"/>
      <c r="AM24" s="645"/>
      <c r="AN24" s="314"/>
      <c r="AO24" s="323">
        <f t="shared" si="0"/>
        <v>0</v>
      </c>
      <c r="AP24" s="324" t="str">
        <f t="shared" si="1"/>
        <v>Cobertura No Cumplida</v>
      </c>
    </row>
    <row r="25" spans="1:42" ht="98.25" customHeight="1" x14ac:dyDescent="0.2">
      <c r="A25" s="316" t="s">
        <v>550</v>
      </c>
      <c r="B25" s="317" t="s">
        <v>551</v>
      </c>
      <c r="C25" s="317">
        <v>15</v>
      </c>
      <c r="D25" s="318" t="s">
        <v>552</v>
      </c>
      <c r="E25" s="319" t="s">
        <v>549</v>
      </c>
      <c r="F25" s="320" t="s">
        <v>962</v>
      </c>
      <c r="G25" s="319" t="s">
        <v>1160</v>
      </c>
      <c r="H25" s="320" t="s">
        <v>523</v>
      </c>
      <c r="I25" s="321"/>
      <c r="J25" s="322"/>
      <c r="K25" s="322" t="s">
        <v>847</v>
      </c>
      <c r="L25" s="322" t="s">
        <v>1173</v>
      </c>
      <c r="M25" s="322" t="s">
        <v>540</v>
      </c>
      <c r="N25" s="322" t="s">
        <v>390</v>
      </c>
      <c r="O25" s="321">
        <v>0.8</v>
      </c>
      <c r="P25" s="645"/>
      <c r="Q25" s="645"/>
      <c r="R25" s="645"/>
      <c r="S25" s="645"/>
      <c r="T25" s="645"/>
      <c r="U25" s="645"/>
      <c r="V25" s="652" t="s">
        <v>385</v>
      </c>
      <c r="W25" s="645"/>
      <c r="X25" s="652"/>
      <c r="Y25" s="645"/>
      <c r="Z25" s="652"/>
      <c r="AA25" s="645"/>
      <c r="AB25" s="975"/>
      <c r="AC25" s="975"/>
      <c r="AD25" s="975"/>
      <c r="AE25" s="975"/>
      <c r="AF25" s="975"/>
      <c r="AG25" s="975"/>
      <c r="AH25" s="652"/>
      <c r="AI25" s="645"/>
      <c r="AJ25" s="645"/>
      <c r="AK25" s="645"/>
      <c r="AL25" s="645"/>
      <c r="AM25" s="645"/>
      <c r="AN25" s="314"/>
      <c r="AO25" s="323">
        <f t="shared" si="0"/>
        <v>0</v>
      </c>
      <c r="AP25" s="324" t="str">
        <f t="shared" si="1"/>
        <v>Cobertura No Cumplida</v>
      </c>
    </row>
    <row r="26" spans="1:42" ht="98.25" customHeight="1" x14ac:dyDescent="0.2">
      <c r="A26" s="316" t="s">
        <v>553</v>
      </c>
      <c r="B26" s="317" t="s">
        <v>554</v>
      </c>
      <c r="C26" s="317">
        <v>20</v>
      </c>
      <c r="D26" s="318" t="s">
        <v>555</v>
      </c>
      <c r="E26" s="319" t="s">
        <v>549</v>
      </c>
      <c r="F26" s="320" t="s">
        <v>962</v>
      </c>
      <c r="G26" s="319" t="s">
        <v>1160</v>
      </c>
      <c r="H26" s="320" t="s">
        <v>523</v>
      </c>
      <c r="I26" s="321"/>
      <c r="J26" s="322"/>
      <c r="K26" s="322" t="s">
        <v>1157</v>
      </c>
      <c r="L26" s="322" t="s">
        <v>1158</v>
      </c>
      <c r="M26" s="322" t="s">
        <v>540</v>
      </c>
      <c r="N26" s="322" t="s">
        <v>390</v>
      </c>
      <c r="O26" s="321">
        <v>0.8</v>
      </c>
      <c r="P26" s="645"/>
      <c r="Q26" s="645"/>
      <c r="R26" s="645"/>
      <c r="S26" s="645"/>
      <c r="T26" s="645"/>
      <c r="U26" s="645"/>
      <c r="V26" s="645"/>
      <c r="W26" s="645"/>
      <c r="X26" s="652" t="s">
        <v>385</v>
      </c>
      <c r="Y26" s="645"/>
      <c r="Z26" s="645"/>
      <c r="AA26" s="645"/>
      <c r="AB26" s="975"/>
      <c r="AC26" s="975"/>
      <c r="AD26" s="975"/>
      <c r="AE26" s="975"/>
      <c r="AF26" s="975"/>
      <c r="AG26" s="975"/>
      <c r="AH26" s="645"/>
      <c r="AI26" s="645"/>
      <c r="AJ26" s="645"/>
      <c r="AK26" s="645"/>
      <c r="AL26" s="645"/>
      <c r="AM26" s="645"/>
      <c r="AN26" s="314"/>
      <c r="AO26" s="323">
        <f t="shared" si="0"/>
        <v>0</v>
      </c>
      <c r="AP26" s="324" t="str">
        <f t="shared" si="1"/>
        <v>Cobertura No Cumplida</v>
      </c>
    </row>
    <row r="27" spans="1:42" ht="98.25" customHeight="1" x14ac:dyDescent="0.2">
      <c r="A27" s="316" t="s">
        <v>556</v>
      </c>
      <c r="B27" s="322" t="s">
        <v>1174</v>
      </c>
      <c r="C27" s="322">
        <v>29</v>
      </c>
      <c r="D27" s="329" t="s">
        <v>1175</v>
      </c>
      <c r="E27" s="322" t="s">
        <v>557</v>
      </c>
      <c r="F27" s="322" t="s">
        <v>558</v>
      </c>
      <c r="G27" s="322" t="s">
        <v>559</v>
      </c>
      <c r="H27" s="322" t="s">
        <v>523</v>
      </c>
      <c r="I27" s="321"/>
      <c r="J27" s="322"/>
      <c r="K27" s="322" t="s">
        <v>1157</v>
      </c>
      <c r="L27" s="322" t="s">
        <v>1158</v>
      </c>
      <c r="M27" s="322" t="s">
        <v>540</v>
      </c>
      <c r="N27" s="322" t="s">
        <v>390</v>
      </c>
      <c r="O27" s="321">
        <v>1</v>
      </c>
      <c r="P27" s="645"/>
      <c r="Q27" s="645"/>
      <c r="R27" s="645"/>
      <c r="S27" s="645"/>
      <c r="T27" s="652" t="s">
        <v>385</v>
      </c>
      <c r="U27" s="645"/>
      <c r="V27" s="652" t="s">
        <v>385</v>
      </c>
      <c r="W27" s="645"/>
      <c r="X27" s="652" t="s">
        <v>385</v>
      </c>
      <c r="Y27" s="645"/>
      <c r="Z27" s="652" t="s">
        <v>385</v>
      </c>
      <c r="AA27" s="645"/>
      <c r="AB27" s="973" t="s">
        <v>385</v>
      </c>
      <c r="AC27" s="975"/>
      <c r="AD27" s="973" t="s">
        <v>385</v>
      </c>
      <c r="AE27" s="975"/>
      <c r="AF27" s="973" t="s">
        <v>385</v>
      </c>
      <c r="AG27" s="975"/>
      <c r="AH27" s="652" t="s">
        <v>385</v>
      </c>
      <c r="AI27" s="645"/>
      <c r="AJ27" s="652" t="s">
        <v>385</v>
      </c>
      <c r="AK27" s="645"/>
      <c r="AL27" s="652" t="s">
        <v>385</v>
      </c>
      <c r="AM27" s="645"/>
      <c r="AN27" s="314"/>
      <c r="AO27" s="323">
        <f t="shared" si="0"/>
        <v>0</v>
      </c>
      <c r="AP27" s="324" t="str">
        <f t="shared" si="1"/>
        <v>Cobertura No Cumplida</v>
      </c>
    </row>
    <row r="28" spans="1:42" ht="98.25" customHeight="1" x14ac:dyDescent="0.2">
      <c r="A28" s="316" t="s">
        <v>560</v>
      </c>
      <c r="B28" s="317" t="s">
        <v>538</v>
      </c>
      <c r="C28" s="317">
        <v>280</v>
      </c>
      <c r="D28" s="329" t="s">
        <v>561</v>
      </c>
      <c r="E28" s="322" t="s">
        <v>562</v>
      </c>
      <c r="F28" s="322" t="s">
        <v>563</v>
      </c>
      <c r="G28" s="322" t="s">
        <v>564</v>
      </c>
      <c r="H28" s="322" t="s">
        <v>523</v>
      </c>
      <c r="I28" s="326"/>
      <c r="J28" s="322"/>
      <c r="K28" s="322" t="s">
        <v>1157</v>
      </c>
      <c r="L28" s="322" t="s">
        <v>1176</v>
      </c>
      <c r="M28" s="322" t="s">
        <v>540</v>
      </c>
      <c r="N28" s="322" t="s">
        <v>390</v>
      </c>
      <c r="O28" s="321">
        <v>0.8</v>
      </c>
      <c r="P28" s="645"/>
      <c r="Q28" s="645"/>
      <c r="R28" s="645"/>
      <c r="S28" s="645"/>
      <c r="T28" s="645"/>
      <c r="U28" s="645"/>
      <c r="V28" s="645"/>
      <c r="W28" s="645"/>
      <c r="X28" s="652" t="s">
        <v>385</v>
      </c>
      <c r="Y28" s="645"/>
      <c r="Z28" s="652"/>
      <c r="AA28" s="645"/>
      <c r="AB28" s="975"/>
      <c r="AC28" s="975"/>
      <c r="AD28" s="975"/>
      <c r="AE28" s="975"/>
      <c r="AF28" s="973"/>
      <c r="AG28" s="975"/>
      <c r="AH28" s="645"/>
      <c r="AI28" s="645"/>
      <c r="AJ28" s="645"/>
      <c r="AK28" s="645"/>
      <c r="AL28" s="645"/>
      <c r="AM28" s="645"/>
      <c r="AN28" s="314"/>
      <c r="AO28" s="323">
        <f t="shared" si="0"/>
        <v>0</v>
      </c>
      <c r="AP28" s="324" t="str">
        <f t="shared" si="1"/>
        <v>Cobertura No Cumplida</v>
      </c>
    </row>
    <row r="29" spans="1:42" ht="110.25" customHeight="1" x14ac:dyDescent="0.2">
      <c r="A29" s="316" t="s">
        <v>971</v>
      </c>
      <c r="B29" s="317" t="s">
        <v>538</v>
      </c>
      <c r="C29" s="317">
        <v>300</v>
      </c>
      <c r="D29" s="318" t="s">
        <v>1177</v>
      </c>
      <c r="E29" s="322" t="s">
        <v>565</v>
      </c>
      <c r="F29" s="322" t="s">
        <v>566</v>
      </c>
      <c r="G29" s="322" t="s">
        <v>567</v>
      </c>
      <c r="H29" s="322" t="s">
        <v>523</v>
      </c>
      <c r="I29" s="326"/>
      <c r="J29" s="322"/>
      <c r="K29" s="322" t="s">
        <v>1157</v>
      </c>
      <c r="L29" s="322" t="s">
        <v>1178</v>
      </c>
      <c r="M29" s="322" t="s">
        <v>540</v>
      </c>
      <c r="N29" s="322" t="s">
        <v>390</v>
      </c>
      <c r="O29" s="321">
        <v>0.8</v>
      </c>
      <c r="P29" s="645"/>
      <c r="Q29" s="645"/>
      <c r="R29" s="645"/>
      <c r="S29" s="645"/>
      <c r="T29" s="645"/>
      <c r="U29" s="645"/>
      <c r="V29" s="645"/>
      <c r="W29" s="645"/>
      <c r="X29" s="645"/>
      <c r="Y29" s="645"/>
      <c r="Z29" s="645"/>
      <c r="AA29" s="645"/>
      <c r="AB29" s="973" t="s">
        <v>385</v>
      </c>
      <c r="AC29" s="975"/>
      <c r="AD29" s="973"/>
      <c r="AE29" s="975"/>
      <c r="AF29" s="975"/>
      <c r="AG29" s="975"/>
      <c r="AH29" s="645"/>
      <c r="AI29" s="645"/>
      <c r="AJ29" s="645"/>
      <c r="AK29" s="645"/>
      <c r="AL29" s="645"/>
      <c r="AM29" s="645"/>
      <c r="AN29" s="314"/>
      <c r="AO29" s="323">
        <f t="shared" si="0"/>
        <v>0</v>
      </c>
      <c r="AP29" s="324" t="str">
        <f t="shared" si="1"/>
        <v>Cobertura No Cumplida</v>
      </c>
    </row>
    <row r="30" spans="1:42" ht="98.25" customHeight="1" x14ac:dyDescent="0.2">
      <c r="A30" s="325" t="s">
        <v>1179</v>
      </c>
      <c r="B30" s="317" t="s">
        <v>538</v>
      </c>
      <c r="C30" s="317">
        <v>300</v>
      </c>
      <c r="D30" s="318" t="s">
        <v>1180</v>
      </c>
      <c r="E30" s="285" t="s">
        <v>568</v>
      </c>
      <c r="F30" s="322" t="s">
        <v>569</v>
      </c>
      <c r="G30" s="322" t="s">
        <v>570</v>
      </c>
      <c r="H30" s="322" t="s">
        <v>523</v>
      </c>
      <c r="I30" s="326"/>
      <c r="J30" s="322"/>
      <c r="K30" s="322" t="s">
        <v>1157</v>
      </c>
      <c r="L30" s="322" t="s">
        <v>1158</v>
      </c>
      <c r="M30" s="322" t="s">
        <v>540</v>
      </c>
      <c r="N30" s="322" t="s">
        <v>390</v>
      </c>
      <c r="O30" s="321">
        <v>0.8</v>
      </c>
      <c r="P30" s="975"/>
      <c r="Q30" s="975"/>
      <c r="R30" s="975"/>
      <c r="S30" s="975"/>
      <c r="T30" s="975"/>
      <c r="U30" s="975"/>
      <c r="V30" s="975"/>
      <c r="W30" s="975"/>
      <c r="X30" s="975"/>
      <c r="Y30" s="975"/>
      <c r="Z30" s="973" t="s">
        <v>385</v>
      </c>
      <c r="AA30" s="975"/>
      <c r="AB30" s="975"/>
      <c r="AC30" s="975"/>
      <c r="AD30" s="975"/>
      <c r="AE30" s="975"/>
      <c r="AF30" s="975"/>
      <c r="AG30" s="975"/>
      <c r="AH30" s="975"/>
      <c r="AI30" s="975"/>
      <c r="AJ30" s="975"/>
      <c r="AK30" s="975"/>
      <c r="AL30" s="975"/>
      <c r="AM30" s="975"/>
      <c r="AN30" s="332"/>
      <c r="AO30" s="323">
        <f t="shared" si="0"/>
        <v>0</v>
      </c>
      <c r="AP30" s="324" t="str">
        <f t="shared" si="1"/>
        <v>Cobertura No Cumplida</v>
      </c>
    </row>
    <row r="31" spans="1:42" ht="98.25" customHeight="1" x14ac:dyDescent="0.2">
      <c r="A31" s="316" t="s">
        <v>1181</v>
      </c>
      <c r="B31" s="322" t="s">
        <v>972</v>
      </c>
      <c r="C31" s="331">
        <v>50</v>
      </c>
      <c r="D31" s="318" t="s">
        <v>973</v>
      </c>
      <c r="E31" s="285" t="s">
        <v>572</v>
      </c>
      <c r="F31" s="322" t="s">
        <v>573</v>
      </c>
      <c r="G31" s="322" t="s">
        <v>574</v>
      </c>
      <c r="H31" s="322" t="s">
        <v>523</v>
      </c>
      <c r="I31" s="326"/>
      <c r="J31" s="322"/>
      <c r="K31" s="322" t="s">
        <v>1157</v>
      </c>
      <c r="L31" s="322" t="s">
        <v>1182</v>
      </c>
      <c r="M31" s="322" t="s">
        <v>540</v>
      </c>
      <c r="N31" s="322" t="s">
        <v>390</v>
      </c>
      <c r="O31" s="321">
        <v>0.8</v>
      </c>
      <c r="P31" s="975"/>
      <c r="Q31" s="975"/>
      <c r="R31" s="975"/>
      <c r="S31" s="975"/>
      <c r="T31" s="975"/>
      <c r="U31" s="975"/>
      <c r="V31" s="975"/>
      <c r="W31" s="975"/>
      <c r="X31" s="975"/>
      <c r="Y31" s="975"/>
      <c r="Z31" s="975"/>
      <c r="AA31" s="975"/>
      <c r="AB31" s="975"/>
      <c r="AC31" s="975"/>
      <c r="AD31" s="973" t="s">
        <v>385</v>
      </c>
      <c r="AE31" s="975"/>
      <c r="AF31" s="975"/>
      <c r="AG31" s="975"/>
      <c r="AH31" s="975"/>
      <c r="AI31" s="975"/>
      <c r="AJ31" s="975"/>
      <c r="AK31" s="975"/>
      <c r="AL31" s="975"/>
      <c r="AM31" s="975"/>
      <c r="AN31" s="332"/>
      <c r="AO31" s="323">
        <f t="shared" si="0"/>
        <v>0</v>
      </c>
      <c r="AP31" s="324" t="str">
        <f t="shared" si="1"/>
        <v>Cobertura No Cumplida</v>
      </c>
    </row>
    <row r="32" spans="1:42" ht="98.25" customHeight="1" thickBot="1" x14ac:dyDescent="0.25">
      <c r="A32" s="316" t="s">
        <v>1183</v>
      </c>
      <c r="B32" s="322" t="s">
        <v>571</v>
      </c>
      <c r="C32" s="285">
        <v>8</v>
      </c>
      <c r="D32" s="333" t="s">
        <v>1184</v>
      </c>
      <c r="E32" s="322" t="s">
        <v>575</v>
      </c>
      <c r="F32" s="322" t="s">
        <v>576</v>
      </c>
      <c r="G32" s="322" t="s">
        <v>577</v>
      </c>
      <c r="H32" s="322" t="s">
        <v>523</v>
      </c>
      <c r="I32" s="326"/>
      <c r="J32" s="322"/>
      <c r="K32" s="322" t="s">
        <v>847</v>
      </c>
      <c r="L32" s="322" t="s">
        <v>1185</v>
      </c>
      <c r="M32" s="322" t="s">
        <v>540</v>
      </c>
      <c r="N32" s="322" t="s">
        <v>390</v>
      </c>
      <c r="O32" s="321">
        <v>0.8</v>
      </c>
      <c r="P32" s="975"/>
      <c r="Q32" s="975"/>
      <c r="R32" s="975"/>
      <c r="S32" s="975"/>
      <c r="T32" s="973" t="s">
        <v>385</v>
      </c>
      <c r="U32" s="975"/>
      <c r="V32" s="975"/>
      <c r="W32" s="975"/>
      <c r="X32" s="973"/>
      <c r="Y32" s="975"/>
      <c r="Z32" s="973"/>
      <c r="AA32" s="975"/>
      <c r="AB32" s="973"/>
      <c r="AC32" s="974"/>
      <c r="AD32" s="975"/>
      <c r="AE32" s="975"/>
      <c r="AF32" s="975"/>
      <c r="AG32" s="975"/>
      <c r="AH32" s="973"/>
      <c r="AI32" s="975"/>
      <c r="AJ32" s="975"/>
      <c r="AK32" s="975"/>
      <c r="AL32" s="975"/>
      <c r="AM32" s="975"/>
      <c r="AN32" s="332"/>
      <c r="AO32" s="323">
        <f t="shared" si="0"/>
        <v>0</v>
      </c>
      <c r="AP32" s="324" t="str">
        <f t="shared" si="1"/>
        <v>Cobertura No Cumplida</v>
      </c>
    </row>
    <row r="33" spans="1:42" ht="26.25" customHeight="1" thickBot="1" x14ac:dyDescent="0.25">
      <c r="A33" s="262"/>
      <c r="B33" s="262"/>
      <c r="C33" s="262"/>
      <c r="D33" s="951" t="s">
        <v>1186</v>
      </c>
      <c r="E33" s="952"/>
      <c r="F33" s="955" t="s">
        <v>1187</v>
      </c>
      <c r="G33" s="955"/>
      <c r="H33" s="955"/>
      <c r="I33" s="955"/>
      <c r="J33" s="967">
        <f>COUNTIF(J14:J32,"Eficaz")</f>
        <v>0</v>
      </c>
      <c r="K33" s="968"/>
      <c r="L33" s="334" t="str">
        <f>IFERROR((COUNTIF(J14:J32,"Eficaz")/(COUNTIF(J14:J32,"No Eficaz")+COUNTIF(J14:J32,"Eficaz"))),"")</f>
        <v/>
      </c>
      <c r="M33" s="969" t="s">
        <v>480</v>
      </c>
      <c r="N33" s="970"/>
      <c r="O33" s="971"/>
      <c r="P33" s="972">
        <f>COUNTIF(P14:Q32,"P")+COUNTIF(P14:Q32,"I")+COUNTIF(P14:Q32,"NC")</f>
        <v>1</v>
      </c>
      <c r="Q33" s="966"/>
      <c r="R33" s="965">
        <f>COUNTIF(R14:S32,"P")+COUNTIF(R14:S32,"I")+COUNTIF(R14:S32,"NC")</f>
        <v>1</v>
      </c>
      <c r="S33" s="966"/>
      <c r="T33" s="965">
        <f>COUNTIF(T14:U32,"P")+COUNTIF(T14:U32,"I")+COUNTIF(T14:U32,"NC")</f>
        <v>5</v>
      </c>
      <c r="U33" s="966"/>
      <c r="V33" s="965">
        <f>COUNTIF(V14:W32,"P")+COUNTIF(V14:W32,"I")+COUNTIF(V14:W32,"NC")</f>
        <v>4</v>
      </c>
      <c r="W33" s="966"/>
      <c r="X33" s="965">
        <f>COUNTIF(X14:Y32,"P")+COUNTIF(X14:Y32,"I")+COUNTIF(X14:Y32,"NC")</f>
        <v>4</v>
      </c>
      <c r="Y33" s="966"/>
      <c r="Z33" s="965">
        <f>COUNTIF(Z14:AA32,"P")+COUNTIF(Z14:AA32,"I")+COUNTIF(Z14:AA32,"NC")</f>
        <v>4</v>
      </c>
      <c r="AA33" s="966"/>
      <c r="AB33" s="965">
        <f>COUNTIF(AB14:AC32,"P")+COUNTIF(AB14:AC32,"I")+COUNTIF(AB14:AC32,"NC")</f>
        <v>4</v>
      </c>
      <c r="AC33" s="966"/>
      <c r="AD33" s="965">
        <f>COUNTIF(AD14:AE32,"P")+COUNTIF(AD14:AE32,"I")+COUNTIF(AD14:AE32,"NC")</f>
        <v>3</v>
      </c>
      <c r="AE33" s="966"/>
      <c r="AF33" s="965">
        <f>COUNTIF(AF14:AG32,"P")+COUNTIF(AF14:AG32,"I")+COUNTIF(AF14:AG32,"NC")</f>
        <v>4</v>
      </c>
      <c r="AG33" s="966"/>
      <c r="AH33" s="965">
        <f>COUNTIF(AH14:AI32,"P")+COUNTIF(AH14:AI32,"I")+COUNTIF(AH14:AI32,"NC")</f>
        <v>4</v>
      </c>
      <c r="AI33" s="966"/>
      <c r="AJ33" s="965">
        <f>COUNTIF(AJ14:AK32,"P")+COUNTIF(AJ14:AK32,"I")+COUNTIF(AJ14:AK32,"NC")</f>
        <v>3</v>
      </c>
      <c r="AK33" s="966"/>
      <c r="AL33" s="965">
        <f>COUNTIF(AL14:AM32,"P")+COUNTIF(AL14:AM32,"I")+COUNTIF(AL14:AM32,"NC")</f>
        <v>2</v>
      </c>
      <c r="AM33" s="976"/>
      <c r="AN33" s="335">
        <f>SUM(P33:AM33)</f>
        <v>39</v>
      </c>
      <c r="AO33" s="336">
        <f>IFERROR((AVERAGE(AO14:AO32)),"")</f>
        <v>0</v>
      </c>
      <c r="AP33" s="337" t="str">
        <f>IF(AO33&gt;=85%,"Cobertura Cumplida del Programa","Cobertura No cumplida del Programa")</f>
        <v>Cobertura No cumplida del Programa</v>
      </c>
    </row>
    <row r="34" spans="1:42" ht="26.25" customHeight="1" thickBot="1" x14ac:dyDescent="0.25">
      <c r="A34" s="262"/>
      <c r="B34" s="262"/>
      <c r="C34" s="262"/>
      <c r="D34" s="953"/>
      <c r="E34" s="954"/>
      <c r="F34" s="956"/>
      <c r="G34" s="956"/>
      <c r="H34" s="956"/>
      <c r="I34" s="956"/>
      <c r="J34" s="957">
        <f>COUNTIF(J14:J32,"No Eficaz")+COUNTIF(J14:J32,"Eficaz")</f>
        <v>0</v>
      </c>
      <c r="K34" s="958"/>
      <c r="L34" s="338" t="str">
        <f>IF(L33&gt;=0.8,"Eficaz","No Eficaz")</f>
        <v>Eficaz</v>
      </c>
      <c r="M34" s="959" t="s">
        <v>481</v>
      </c>
      <c r="N34" s="960"/>
      <c r="O34" s="961"/>
      <c r="P34" s="962">
        <f>COUNTIF(P14:Q32,"I")</f>
        <v>0</v>
      </c>
      <c r="Q34" s="963"/>
      <c r="R34" s="964">
        <f>COUNTIF(R14:S32,"I")</f>
        <v>0</v>
      </c>
      <c r="S34" s="963"/>
      <c r="T34" s="964">
        <f>COUNTIF(T14:U32,"I")</f>
        <v>0</v>
      </c>
      <c r="U34" s="963"/>
      <c r="V34" s="964">
        <f>COUNTIF(V14:W32,"I")</f>
        <v>0</v>
      </c>
      <c r="W34" s="963"/>
      <c r="X34" s="964">
        <f>COUNTIF(X14:Y32,"I")</f>
        <v>0</v>
      </c>
      <c r="Y34" s="963"/>
      <c r="Z34" s="964">
        <f>COUNTIF(Z14:AA32,"I")</f>
        <v>0</v>
      </c>
      <c r="AA34" s="963"/>
      <c r="AB34" s="964">
        <f>COUNTIF(AB14:AC32,"I")</f>
        <v>0</v>
      </c>
      <c r="AC34" s="963"/>
      <c r="AD34" s="964">
        <f>COUNTIF(AD14:AE32,"I")</f>
        <v>0</v>
      </c>
      <c r="AE34" s="963"/>
      <c r="AF34" s="964">
        <f>COUNTIF(AF14:AG32,"I")</f>
        <v>0</v>
      </c>
      <c r="AG34" s="963"/>
      <c r="AH34" s="964">
        <f>COUNTIF(AH14:AI32,"I")</f>
        <v>0</v>
      </c>
      <c r="AI34" s="963"/>
      <c r="AJ34" s="964">
        <f>COUNTIF(AJ14:AK32,"I")</f>
        <v>0</v>
      </c>
      <c r="AK34" s="963"/>
      <c r="AL34" s="964">
        <f>COUNTIF(AL14:AM32,"I")</f>
        <v>0</v>
      </c>
      <c r="AM34" s="977"/>
      <c r="AN34" s="335">
        <f>SUM(P34:AM34)</f>
        <v>0</v>
      </c>
      <c r="AO34" s="339"/>
      <c r="AP34" s="300"/>
    </row>
    <row r="35" spans="1:42" ht="23.25" customHeight="1" thickBot="1" x14ac:dyDescent="0.25">
      <c r="A35" s="262"/>
      <c r="B35" s="262"/>
      <c r="C35" s="262"/>
      <c r="D35" s="948" t="s">
        <v>1188</v>
      </c>
      <c r="E35" s="949"/>
      <c r="F35" s="949"/>
      <c r="G35" s="949"/>
      <c r="H35" s="949"/>
      <c r="I35" s="949"/>
      <c r="J35" s="950" t="s">
        <v>1189</v>
      </c>
      <c r="K35" s="950"/>
      <c r="L35" s="950"/>
      <c r="M35" s="950"/>
      <c r="N35" s="950"/>
      <c r="O35" s="950"/>
      <c r="P35" s="946">
        <f t="shared" ref="P35" si="2">IFERROR((ABS(P34/P33)),"")</f>
        <v>0</v>
      </c>
      <c r="Q35" s="947"/>
      <c r="R35" s="946">
        <f t="shared" ref="R35" si="3">IFERROR((ABS(R34/R33)),"")</f>
        <v>0</v>
      </c>
      <c r="S35" s="947"/>
      <c r="T35" s="946">
        <f t="shared" ref="T35" si="4">IFERROR((ABS(T34/T33)),"")</f>
        <v>0</v>
      </c>
      <c r="U35" s="947"/>
      <c r="V35" s="946">
        <f t="shared" ref="V35" si="5">IFERROR((ABS(V34/V33)),"")</f>
        <v>0</v>
      </c>
      <c r="W35" s="947"/>
      <c r="X35" s="946">
        <f t="shared" ref="X35" si="6">IFERROR((ABS(X34/X33)),"")</f>
        <v>0</v>
      </c>
      <c r="Y35" s="947"/>
      <c r="Z35" s="946">
        <f t="shared" ref="Z35" si="7">IFERROR((ABS(Z34/Z33)),"")</f>
        <v>0</v>
      </c>
      <c r="AA35" s="947"/>
      <c r="AB35" s="946">
        <f t="shared" ref="AB35" si="8">IFERROR((ABS(AB34/AB33)),"")</f>
        <v>0</v>
      </c>
      <c r="AC35" s="947"/>
      <c r="AD35" s="946">
        <f t="shared" ref="AD35" si="9">IFERROR((ABS(AD34/AD33)),"")</f>
        <v>0</v>
      </c>
      <c r="AE35" s="947"/>
      <c r="AF35" s="946">
        <f t="shared" ref="AF35" si="10">IFERROR((ABS(AF34/AF33)),"")</f>
        <v>0</v>
      </c>
      <c r="AG35" s="947"/>
      <c r="AH35" s="946">
        <f t="shared" ref="AH35" si="11">IFERROR((ABS(AH34/AH33)),"")</f>
        <v>0</v>
      </c>
      <c r="AI35" s="947"/>
      <c r="AJ35" s="946">
        <f t="shared" ref="AJ35" si="12">IFERROR((ABS(AJ34/AJ33)),"")</f>
        <v>0</v>
      </c>
      <c r="AK35" s="947"/>
      <c r="AL35" s="946">
        <f>IFERROR((ABS(AL34/AL33)),"")</f>
        <v>0</v>
      </c>
      <c r="AM35" s="947"/>
      <c r="AN35" s="340">
        <f>IFERROR((AN34/AN33),"")</f>
        <v>0</v>
      </c>
      <c r="AO35" s="341" t="str">
        <f>IF(AN35&gt;=90%,"Meta Cumplida","Meta No Cumplida")</f>
        <v>Meta No Cumplida</v>
      </c>
      <c r="AP35" s="342"/>
    </row>
    <row r="36" spans="1:42" x14ac:dyDescent="0.2">
      <c r="A36" s="265"/>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265"/>
      <c r="AL36" s="265"/>
      <c r="AM36" s="265"/>
      <c r="AN36" s="265"/>
      <c r="AO36" s="265"/>
      <c r="AP36" s="265"/>
    </row>
    <row r="37" spans="1:42" x14ac:dyDescent="0.2">
      <c r="A37" s="265"/>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265"/>
      <c r="AL37" s="265"/>
      <c r="AM37" s="265"/>
      <c r="AN37" s="265"/>
      <c r="AO37" s="265"/>
      <c r="AP37" s="265"/>
    </row>
    <row r="38" spans="1:42" x14ac:dyDescent="0.2">
      <c r="A38" s="265"/>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265"/>
      <c r="AL38" s="265"/>
      <c r="AM38" s="265"/>
      <c r="AN38" s="265"/>
      <c r="AO38" s="265"/>
      <c r="AP38" s="265"/>
    </row>
    <row r="39" spans="1:42" x14ac:dyDescent="0.2">
      <c r="A39" s="265"/>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265"/>
      <c r="AL39" s="265"/>
      <c r="AM39" s="265"/>
      <c r="AN39" s="265"/>
      <c r="AO39" s="265"/>
      <c r="AP39" s="265"/>
    </row>
    <row r="40" spans="1:42" x14ac:dyDescent="0.2">
      <c r="A40" s="265"/>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265"/>
      <c r="AL40" s="265"/>
      <c r="AM40" s="265"/>
      <c r="AN40" s="265"/>
      <c r="AO40" s="265"/>
      <c r="AP40" s="265"/>
    </row>
    <row r="41" spans="1:42" x14ac:dyDescent="0.2">
      <c r="A41" s="265"/>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265"/>
      <c r="AL41" s="265"/>
      <c r="AM41" s="265"/>
      <c r="AN41" s="265"/>
      <c r="AO41" s="265"/>
      <c r="AP41" s="265"/>
    </row>
    <row r="42" spans="1:42" x14ac:dyDescent="0.2">
      <c r="A42" s="265"/>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265"/>
      <c r="AL42" s="265"/>
      <c r="AM42" s="265"/>
      <c r="AN42" s="265"/>
      <c r="AO42" s="265"/>
      <c r="AP42" s="265"/>
    </row>
    <row r="43" spans="1:42" x14ac:dyDescent="0.2">
      <c r="A43" s="265"/>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265"/>
    </row>
    <row r="44" spans="1:42" x14ac:dyDescent="0.2">
      <c r="A44" s="265"/>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row>
    <row r="45" spans="1:42" x14ac:dyDescent="0.2">
      <c r="A45" s="265"/>
      <c r="B45" s="265"/>
      <c r="C45" s="265"/>
      <c r="D45" s="265"/>
      <c r="E45" s="265"/>
      <c r="F45" s="265"/>
      <c r="G45" s="265"/>
      <c r="H45" s="265"/>
      <c r="I45" s="265"/>
      <c r="J45" s="265"/>
      <c r="K45" s="265"/>
      <c r="L45" s="265"/>
      <c r="M45" s="265"/>
      <c r="N45" s="265"/>
      <c r="O45" s="265"/>
      <c r="P45" s="265"/>
      <c r="Q45" s="265"/>
      <c r="R45" s="265"/>
      <c r="S45" s="265"/>
      <c r="T45" s="265"/>
      <c r="U45" s="265"/>
      <c r="V45" s="265"/>
      <c r="W45" s="265"/>
      <c r="X45" s="265"/>
      <c r="Y45" s="265"/>
      <c r="Z45" s="265"/>
      <c r="AA45" s="265"/>
      <c r="AB45" s="265"/>
      <c r="AC45" s="265"/>
      <c r="AD45" s="265"/>
      <c r="AE45" s="265"/>
      <c r="AF45" s="265"/>
      <c r="AG45" s="265"/>
      <c r="AH45" s="265"/>
      <c r="AI45" s="265"/>
      <c r="AJ45" s="265"/>
      <c r="AK45" s="265"/>
      <c r="AL45" s="265"/>
      <c r="AM45" s="265"/>
      <c r="AN45" s="265"/>
      <c r="AO45" s="265"/>
      <c r="AP45" s="265"/>
    </row>
    <row r="46" spans="1:42" x14ac:dyDescent="0.2">
      <c r="A46" s="265"/>
      <c r="B46" s="265"/>
      <c r="C46" s="265"/>
      <c r="D46" s="265"/>
      <c r="E46" s="265"/>
      <c r="F46" s="265"/>
      <c r="G46" s="265"/>
      <c r="H46" s="265"/>
      <c r="I46" s="265"/>
      <c r="J46" s="265"/>
      <c r="K46" s="265"/>
      <c r="L46" s="265"/>
      <c r="M46" s="265"/>
      <c r="N46" s="265"/>
      <c r="O46" s="265"/>
      <c r="P46" s="265"/>
      <c r="Q46" s="265"/>
      <c r="R46" s="265"/>
      <c r="S46" s="265"/>
      <c r="T46" s="265"/>
      <c r="U46" s="265"/>
      <c r="V46" s="265"/>
      <c r="W46" s="265"/>
      <c r="X46" s="265"/>
      <c r="Y46" s="265"/>
      <c r="Z46" s="265"/>
      <c r="AA46" s="265"/>
      <c r="AB46" s="265"/>
      <c r="AC46" s="265"/>
      <c r="AD46" s="265"/>
      <c r="AE46" s="265"/>
      <c r="AF46" s="265"/>
      <c r="AG46" s="265"/>
      <c r="AH46" s="265"/>
      <c r="AI46" s="265"/>
      <c r="AJ46" s="265"/>
      <c r="AK46" s="265"/>
      <c r="AL46" s="265"/>
      <c r="AM46" s="265"/>
      <c r="AN46" s="265"/>
      <c r="AO46" s="265"/>
      <c r="AP46" s="265"/>
    </row>
    <row r="47" spans="1:42" x14ac:dyDescent="0.2">
      <c r="A47" s="265"/>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row>
    <row r="48" spans="1:42" x14ac:dyDescent="0.2">
      <c r="A48" s="265"/>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265"/>
      <c r="AL48" s="265"/>
      <c r="AM48" s="265"/>
      <c r="AN48" s="265"/>
      <c r="AO48" s="265"/>
      <c r="AP48" s="265"/>
    </row>
    <row r="49" spans="1:42" x14ac:dyDescent="0.2">
      <c r="A49" s="265"/>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265"/>
      <c r="AL49" s="265"/>
      <c r="AM49" s="265"/>
      <c r="AN49" s="265"/>
      <c r="AO49" s="265"/>
      <c r="AP49" s="265"/>
    </row>
    <row r="50" spans="1:42" x14ac:dyDescent="0.2">
      <c r="A50" s="265"/>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265"/>
      <c r="AL50" s="265"/>
      <c r="AM50" s="265"/>
      <c r="AN50" s="265"/>
      <c r="AO50" s="265"/>
      <c r="AP50" s="265"/>
    </row>
    <row r="51" spans="1:42" x14ac:dyDescent="0.2">
      <c r="A51" s="265"/>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265"/>
      <c r="AL51" s="265"/>
      <c r="AM51" s="265"/>
      <c r="AN51" s="265"/>
      <c r="AO51" s="265"/>
      <c r="AP51" s="265"/>
    </row>
    <row r="52" spans="1:42" x14ac:dyDescent="0.2">
      <c r="A52" s="265"/>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265"/>
      <c r="AL52" s="265"/>
      <c r="AM52" s="265"/>
      <c r="AN52" s="265"/>
      <c r="AO52" s="265"/>
      <c r="AP52" s="265"/>
    </row>
    <row r="53" spans="1:42" x14ac:dyDescent="0.2">
      <c r="A53" s="265"/>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265"/>
      <c r="AL53" s="265"/>
      <c r="AM53" s="265"/>
      <c r="AN53" s="265"/>
      <c r="AO53" s="265"/>
      <c r="AP53" s="265"/>
    </row>
    <row r="54" spans="1:42" x14ac:dyDescent="0.2">
      <c r="A54" s="265"/>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265"/>
      <c r="AL54" s="265"/>
      <c r="AM54" s="265"/>
      <c r="AN54" s="265"/>
      <c r="AO54" s="265"/>
      <c r="AP54" s="265"/>
    </row>
    <row r="55" spans="1:42" x14ac:dyDescent="0.2">
      <c r="A55" s="265"/>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265"/>
      <c r="AL55" s="265"/>
      <c r="AM55" s="265"/>
      <c r="AN55" s="265"/>
      <c r="AO55" s="265"/>
      <c r="AP55" s="265"/>
    </row>
    <row r="56" spans="1:42" x14ac:dyDescent="0.2">
      <c r="A56" s="265"/>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265"/>
      <c r="AL56" s="265"/>
      <c r="AM56" s="265"/>
      <c r="AN56" s="265"/>
      <c r="AO56" s="265"/>
      <c r="AP56" s="265"/>
    </row>
    <row r="57" spans="1:42" x14ac:dyDescent="0.2">
      <c r="A57" s="265"/>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265"/>
      <c r="AL57" s="265"/>
      <c r="AM57" s="265"/>
      <c r="AN57" s="265"/>
      <c r="AO57" s="265"/>
      <c r="AP57" s="265"/>
    </row>
    <row r="58" spans="1:42" x14ac:dyDescent="0.2">
      <c r="A58" s="265"/>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265"/>
      <c r="AL58" s="265"/>
      <c r="AM58" s="265"/>
      <c r="AN58" s="265"/>
      <c r="AO58" s="265"/>
      <c r="AP58" s="265"/>
    </row>
    <row r="59" spans="1:42" x14ac:dyDescent="0.2">
      <c r="A59" s="265"/>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265"/>
      <c r="AL59" s="265"/>
      <c r="AM59" s="265"/>
      <c r="AN59" s="265"/>
      <c r="AO59" s="265"/>
      <c r="AP59" s="265"/>
    </row>
    <row r="60" spans="1:42" x14ac:dyDescent="0.2">
      <c r="A60" s="265"/>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265"/>
      <c r="AL60" s="265"/>
      <c r="AM60" s="265"/>
      <c r="AN60" s="265"/>
      <c r="AO60" s="265"/>
      <c r="AP60" s="265"/>
    </row>
    <row r="61" spans="1:42" x14ac:dyDescent="0.2">
      <c r="A61" s="265"/>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265"/>
      <c r="AL61" s="265"/>
      <c r="AM61" s="265"/>
      <c r="AN61" s="265"/>
      <c r="AO61" s="265"/>
      <c r="AP61" s="265"/>
    </row>
    <row r="62" spans="1:42" x14ac:dyDescent="0.2">
      <c r="A62" s="265"/>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265"/>
      <c r="AL62" s="265"/>
      <c r="AM62" s="265"/>
      <c r="AN62" s="265"/>
      <c r="AO62" s="265"/>
      <c r="AP62" s="265"/>
    </row>
    <row r="63" spans="1:42" x14ac:dyDescent="0.2">
      <c r="A63" s="265"/>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row>
    <row r="64" spans="1:42" x14ac:dyDescent="0.2">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row>
    <row r="65" spans="1:42" x14ac:dyDescent="0.2">
      <c r="A65" s="265"/>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row>
    <row r="66" spans="1:42" x14ac:dyDescent="0.2">
      <c r="A66" s="265"/>
      <c r="B66" s="265"/>
      <c r="C66" s="265"/>
      <c r="D66" s="265"/>
      <c r="E66" s="265"/>
      <c r="F66" s="265"/>
      <c r="G66" s="265"/>
      <c r="H66" s="265"/>
      <c r="I66" s="265"/>
      <c r="J66" s="265"/>
      <c r="K66" s="265"/>
      <c r="L66" s="265"/>
      <c r="M66" s="265"/>
      <c r="N66" s="265"/>
      <c r="O66" s="265"/>
      <c r="P66" s="265"/>
      <c r="Q66" s="265"/>
      <c r="R66" s="265"/>
      <c r="S66" s="265"/>
      <c r="T66" s="265"/>
      <c r="U66" s="265"/>
      <c r="V66" s="265"/>
      <c r="W66" s="265"/>
      <c r="X66" s="265"/>
      <c r="Y66" s="265"/>
      <c r="Z66" s="265"/>
      <c r="AA66" s="265"/>
      <c r="AB66" s="265"/>
      <c r="AC66" s="265"/>
      <c r="AD66" s="265"/>
      <c r="AE66" s="265"/>
      <c r="AF66" s="265"/>
      <c r="AG66" s="265"/>
      <c r="AH66" s="265"/>
      <c r="AI66" s="265"/>
      <c r="AJ66" s="265"/>
      <c r="AK66" s="265"/>
      <c r="AL66" s="265"/>
      <c r="AM66" s="265"/>
      <c r="AN66" s="265"/>
      <c r="AO66" s="265"/>
      <c r="AP66" s="265"/>
    </row>
    <row r="67" spans="1:42" x14ac:dyDescent="0.2">
      <c r="A67" s="265"/>
      <c r="B67" s="265"/>
      <c r="C67" s="265"/>
      <c r="D67" s="265"/>
      <c r="E67" s="265"/>
      <c r="F67" s="265"/>
      <c r="G67" s="265"/>
      <c r="H67" s="265"/>
      <c r="I67" s="265"/>
      <c r="J67" s="265"/>
      <c r="K67" s="265"/>
      <c r="L67" s="265"/>
      <c r="M67" s="265"/>
      <c r="N67" s="265"/>
      <c r="O67" s="265"/>
      <c r="P67" s="265"/>
      <c r="Q67" s="265"/>
      <c r="R67" s="265"/>
      <c r="S67" s="265"/>
      <c r="T67" s="265"/>
      <c r="U67" s="265"/>
      <c r="V67" s="265"/>
      <c r="W67" s="265"/>
      <c r="X67" s="265"/>
      <c r="Y67" s="265"/>
      <c r="Z67" s="265"/>
      <c r="AA67" s="265"/>
      <c r="AB67" s="265"/>
      <c r="AC67" s="265"/>
      <c r="AD67" s="265"/>
      <c r="AE67" s="265"/>
      <c r="AF67" s="265"/>
      <c r="AG67" s="265"/>
      <c r="AH67" s="265"/>
      <c r="AI67" s="265"/>
      <c r="AJ67" s="265"/>
      <c r="AK67" s="265"/>
      <c r="AL67" s="265"/>
      <c r="AM67" s="265"/>
      <c r="AN67" s="265"/>
      <c r="AO67" s="265"/>
      <c r="AP67" s="265"/>
    </row>
    <row r="68" spans="1:42" x14ac:dyDescent="0.2">
      <c r="A68" s="265"/>
      <c r="B68" s="265"/>
      <c r="C68" s="265"/>
      <c r="D68" s="265"/>
      <c r="E68" s="265"/>
      <c r="F68" s="265"/>
      <c r="G68" s="265"/>
      <c r="H68" s="265"/>
      <c r="I68" s="265"/>
      <c r="J68" s="265"/>
      <c r="K68" s="265"/>
      <c r="L68" s="265"/>
      <c r="M68" s="265"/>
      <c r="N68" s="265"/>
      <c r="O68" s="265"/>
      <c r="P68" s="265"/>
      <c r="Q68" s="265"/>
      <c r="R68" s="265"/>
      <c r="S68" s="265"/>
      <c r="T68" s="265"/>
      <c r="U68" s="265"/>
      <c r="V68" s="265"/>
      <c r="W68" s="265"/>
      <c r="X68" s="265"/>
      <c r="Y68" s="265"/>
      <c r="Z68" s="265"/>
      <c r="AA68" s="265"/>
      <c r="AB68" s="265"/>
      <c r="AC68" s="265"/>
      <c r="AD68" s="265"/>
      <c r="AE68" s="265"/>
      <c r="AF68" s="265"/>
      <c r="AG68" s="265"/>
      <c r="AH68" s="265"/>
      <c r="AI68" s="265"/>
      <c r="AJ68" s="265"/>
      <c r="AK68" s="265"/>
      <c r="AL68" s="265"/>
      <c r="AM68" s="265"/>
      <c r="AN68" s="265"/>
      <c r="AO68" s="265"/>
      <c r="AP68" s="265"/>
    </row>
    <row r="69" spans="1:42" x14ac:dyDescent="0.2">
      <c r="A69" s="265"/>
      <c r="B69" s="265"/>
      <c r="C69" s="265"/>
      <c r="D69" s="265"/>
      <c r="E69" s="265"/>
      <c r="F69" s="265"/>
      <c r="G69" s="265"/>
      <c r="H69" s="265"/>
      <c r="I69" s="265"/>
      <c r="J69" s="265"/>
      <c r="K69" s="265"/>
      <c r="L69" s="265"/>
      <c r="M69" s="265"/>
      <c r="N69" s="265"/>
      <c r="O69" s="265"/>
      <c r="P69" s="265"/>
      <c r="Q69" s="265"/>
      <c r="R69" s="265"/>
      <c r="S69" s="265"/>
      <c r="T69" s="265"/>
      <c r="U69" s="265"/>
      <c r="V69" s="265"/>
      <c r="W69" s="265"/>
      <c r="X69" s="265"/>
      <c r="Y69" s="265"/>
      <c r="Z69" s="265"/>
      <c r="AA69" s="265"/>
      <c r="AB69" s="265"/>
      <c r="AC69" s="265"/>
      <c r="AD69" s="265"/>
      <c r="AE69" s="265"/>
      <c r="AF69" s="265"/>
      <c r="AG69" s="265"/>
      <c r="AH69" s="265"/>
      <c r="AI69" s="265"/>
      <c r="AJ69" s="265"/>
      <c r="AK69" s="265"/>
      <c r="AL69" s="265"/>
      <c r="AM69" s="265"/>
      <c r="AN69" s="265"/>
      <c r="AO69" s="265"/>
      <c r="AP69" s="265"/>
    </row>
    <row r="70" spans="1:42" x14ac:dyDescent="0.2">
      <c r="A70" s="265"/>
      <c r="B70" s="265"/>
      <c r="C70" s="265"/>
      <c r="D70" s="265"/>
      <c r="E70" s="265"/>
      <c r="F70" s="265"/>
      <c r="G70" s="265"/>
      <c r="H70" s="265"/>
      <c r="I70" s="265"/>
      <c r="J70" s="265"/>
      <c r="K70" s="265"/>
      <c r="L70" s="265"/>
      <c r="M70" s="265"/>
      <c r="N70" s="265"/>
      <c r="O70" s="265"/>
      <c r="P70" s="265"/>
      <c r="Q70" s="265"/>
      <c r="R70" s="265"/>
      <c r="S70" s="265"/>
      <c r="T70" s="265"/>
      <c r="U70" s="265"/>
      <c r="V70" s="265"/>
      <c r="W70" s="265"/>
      <c r="X70" s="265"/>
      <c r="Y70" s="265"/>
      <c r="Z70" s="265"/>
      <c r="AA70" s="265"/>
      <c r="AB70" s="265"/>
      <c r="AC70" s="265"/>
      <c r="AD70" s="265"/>
      <c r="AE70" s="265"/>
      <c r="AF70" s="265"/>
      <c r="AG70" s="265"/>
      <c r="AH70" s="265"/>
      <c r="AI70" s="265"/>
      <c r="AJ70" s="265"/>
      <c r="AK70" s="265"/>
      <c r="AL70" s="265"/>
      <c r="AM70" s="265"/>
      <c r="AN70" s="265"/>
      <c r="AO70" s="265"/>
      <c r="AP70" s="265"/>
    </row>
    <row r="71" spans="1:42" x14ac:dyDescent="0.2">
      <c r="A71" s="265"/>
      <c r="B71" s="265"/>
      <c r="C71" s="265"/>
      <c r="D71" s="265"/>
      <c r="E71" s="265"/>
      <c r="F71" s="265"/>
      <c r="G71" s="265"/>
      <c r="H71" s="265"/>
      <c r="I71" s="265"/>
      <c r="J71" s="265"/>
      <c r="K71" s="265"/>
      <c r="L71" s="265"/>
      <c r="M71" s="265"/>
      <c r="N71" s="265"/>
      <c r="O71" s="265"/>
      <c r="P71" s="265"/>
      <c r="Q71" s="265"/>
      <c r="R71" s="265"/>
      <c r="S71" s="265"/>
      <c r="T71" s="265"/>
      <c r="U71" s="265"/>
      <c r="V71" s="265"/>
      <c r="W71" s="265"/>
      <c r="X71" s="265"/>
      <c r="Y71" s="265"/>
      <c r="Z71" s="265"/>
      <c r="AA71" s="265"/>
      <c r="AB71" s="265"/>
      <c r="AC71" s="265"/>
      <c r="AD71" s="265"/>
      <c r="AE71" s="265"/>
      <c r="AF71" s="265"/>
      <c r="AG71" s="265"/>
      <c r="AH71" s="265"/>
      <c r="AI71" s="265"/>
      <c r="AJ71" s="265"/>
      <c r="AK71" s="265"/>
      <c r="AL71" s="265"/>
      <c r="AM71" s="265"/>
      <c r="AN71" s="265"/>
      <c r="AO71" s="265"/>
      <c r="AP71" s="265"/>
    </row>
    <row r="72" spans="1:42" x14ac:dyDescent="0.2">
      <c r="A72" s="265"/>
      <c r="B72" s="265"/>
      <c r="C72" s="265"/>
      <c r="D72" s="265"/>
      <c r="E72" s="265"/>
      <c r="F72" s="265"/>
      <c r="G72" s="265"/>
      <c r="H72" s="265"/>
      <c r="I72" s="265"/>
      <c r="J72" s="265"/>
      <c r="K72" s="265"/>
      <c r="L72" s="265"/>
      <c r="M72" s="265"/>
      <c r="N72" s="265"/>
      <c r="O72" s="265"/>
      <c r="P72" s="265"/>
      <c r="Q72" s="265"/>
      <c r="R72" s="265"/>
      <c r="S72" s="265"/>
      <c r="T72" s="265"/>
      <c r="U72" s="265"/>
      <c r="V72" s="265"/>
      <c r="W72" s="265"/>
      <c r="X72" s="265"/>
      <c r="Y72" s="265"/>
      <c r="Z72" s="265"/>
      <c r="AA72" s="265"/>
      <c r="AB72" s="265"/>
      <c r="AC72" s="265"/>
      <c r="AD72" s="265"/>
      <c r="AE72" s="265"/>
      <c r="AF72" s="265"/>
      <c r="AG72" s="265"/>
      <c r="AH72" s="265"/>
      <c r="AI72" s="265"/>
      <c r="AJ72" s="265"/>
      <c r="AK72" s="265"/>
      <c r="AL72" s="265"/>
      <c r="AM72" s="265"/>
      <c r="AN72" s="265"/>
      <c r="AO72" s="265"/>
      <c r="AP72" s="265"/>
    </row>
    <row r="73" spans="1:42" x14ac:dyDescent="0.2">
      <c r="A73" s="265"/>
      <c r="B73" s="265"/>
      <c r="C73" s="265"/>
      <c r="D73" s="265"/>
      <c r="E73" s="265"/>
      <c r="F73" s="265"/>
      <c r="G73" s="265"/>
      <c r="H73" s="265"/>
      <c r="I73" s="265"/>
      <c r="J73" s="265"/>
      <c r="K73" s="265"/>
      <c r="L73" s="265"/>
      <c r="M73" s="265"/>
      <c r="N73" s="265"/>
      <c r="O73" s="265"/>
      <c r="P73" s="265"/>
      <c r="Q73" s="265"/>
      <c r="R73" s="265"/>
      <c r="S73" s="265"/>
      <c r="T73" s="265"/>
      <c r="U73" s="265"/>
      <c r="V73" s="265"/>
      <c r="W73" s="265"/>
      <c r="X73" s="265"/>
      <c r="Y73" s="265"/>
      <c r="Z73" s="265"/>
      <c r="AA73" s="265"/>
      <c r="AB73" s="265"/>
      <c r="AC73" s="265"/>
      <c r="AD73" s="265"/>
      <c r="AE73" s="265"/>
      <c r="AF73" s="265"/>
      <c r="AG73" s="265"/>
      <c r="AH73" s="265"/>
      <c r="AI73" s="265"/>
      <c r="AJ73" s="265"/>
      <c r="AK73" s="265"/>
      <c r="AL73" s="265"/>
      <c r="AM73" s="265"/>
      <c r="AN73" s="265"/>
      <c r="AO73" s="265"/>
      <c r="AP73" s="265"/>
    </row>
    <row r="74" spans="1:42" x14ac:dyDescent="0.2">
      <c r="A74" s="265"/>
      <c r="B74" s="265"/>
      <c r="C74" s="265"/>
      <c r="D74" s="265"/>
      <c r="E74" s="265"/>
      <c r="F74" s="265"/>
      <c r="G74" s="265"/>
      <c r="H74" s="265"/>
      <c r="I74" s="265"/>
      <c r="J74" s="265"/>
      <c r="K74" s="265"/>
      <c r="L74" s="265"/>
      <c r="M74" s="265"/>
      <c r="N74" s="265"/>
      <c r="O74" s="265"/>
      <c r="P74" s="265"/>
      <c r="Q74" s="265"/>
      <c r="R74" s="265"/>
      <c r="S74" s="265"/>
      <c r="T74" s="265"/>
      <c r="U74" s="265"/>
      <c r="V74" s="265"/>
      <c r="W74" s="265"/>
      <c r="X74" s="265"/>
      <c r="Y74" s="265"/>
      <c r="Z74" s="265"/>
      <c r="AA74" s="265"/>
      <c r="AB74" s="265"/>
      <c r="AC74" s="265"/>
      <c r="AD74" s="265"/>
      <c r="AE74" s="265"/>
      <c r="AF74" s="265"/>
      <c r="AG74" s="265"/>
      <c r="AH74" s="265"/>
      <c r="AI74" s="265"/>
      <c r="AJ74" s="265"/>
      <c r="AK74" s="265"/>
      <c r="AL74" s="265"/>
      <c r="AM74" s="265"/>
      <c r="AN74" s="265"/>
      <c r="AO74" s="265"/>
      <c r="AP74" s="265"/>
    </row>
    <row r="75" spans="1:42" x14ac:dyDescent="0.2">
      <c r="A75" s="265"/>
      <c r="B75" s="265"/>
      <c r="C75" s="265"/>
      <c r="D75" s="265"/>
      <c r="E75" s="265"/>
      <c r="F75" s="265"/>
      <c r="G75" s="265"/>
      <c r="H75" s="265"/>
      <c r="I75" s="265"/>
      <c r="J75" s="265"/>
      <c r="K75" s="265"/>
      <c r="L75" s="265"/>
      <c r="M75" s="265"/>
      <c r="N75" s="265"/>
      <c r="O75" s="265"/>
      <c r="P75" s="265"/>
      <c r="Q75" s="265"/>
      <c r="R75" s="265"/>
      <c r="S75" s="265"/>
      <c r="T75" s="265"/>
      <c r="U75" s="265"/>
      <c r="V75" s="265"/>
      <c r="W75" s="265"/>
      <c r="X75" s="265"/>
      <c r="Y75" s="265"/>
      <c r="Z75" s="265"/>
      <c r="AA75" s="265"/>
      <c r="AB75" s="265"/>
      <c r="AC75" s="265"/>
      <c r="AD75" s="265"/>
      <c r="AE75" s="265"/>
      <c r="AF75" s="265"/>
      <c r="AG75" s="265"/>
      <c r="AH75" s="265"/>
      <c r="AI75" s="265"/>
      <c r="AJ75" s="265"/>
      <c r="AK75" s="265"/>
      <c r="AL75" s="265"/>
      <c r="AM75" s="265"/>
      <c r="AN75" s="265"/>
      <c r="AO75" s="265"/>
      <c r="AP75" s="265"/>
    </row>
    <row r="76" spans="1:42" x14ac:dyDescent="0.2">
      <c r="A76" s="265"/>
      <c r="B76" s="265"/>
      <c r="C76" s="265"/>
      <c r="D76" s="265"/>
      <c r="E76" s="265"/>
      <c r="F76" s="265"/>
      <c r="G76" s="265"/>
      <c r="H76" s="265"/>
      <c r="I76" s="265"/>
      <c r="J76" s="265"/>
      <c r="K76" s="265"/>
      <c r="L76" s="265"/>
      <c r="M76" s="265"/>
      <c r="N76" s="265"/>
      <c r="O76" s="265"/>
      <c r="P76" s="265"/>
      <c r="Q76" s="265"/>
      <c r="R76" s="265"/>
      <c r="S76" s="265"/>
      <c r="T76" s="265"/>
      <c r="U76" s="265"/>
      <c r="V76" s="265"/>
      <c r="W76" s="265"/>
      <c r="X76" s="265"/>
      <c r="Y76" s="265"/>
      <c r="Z76" s="265"/>
      <c r="AA76" s="265"/>
      <c r="AB76" s="265"/>
      <c r="AC76" s="265"/>
      <c r="AD76" s="265"/>
      <c r="AE76" s="265"/>
      <c r="AF76" s="265"/>
      <c r="AG76" s="265"/>
      <c r="AH76" s="265"/>
      <c r="AI76" s="265"/>
      <c r="AJ76" s="265"/>
      <c r="AK76" s="265"/>
      <c r="AL76" s="265"/>
      <c r="AM76" s="265"/>
      <c r="AN76" s="265"/>
      <c r="AO76" s="265"/>
      <c r="AP76" s="265"/>
    </row>
    <row r="77" spans="1:42" x14ac:dyDescent="0.2">
      <c r="A77" s="265"/>
      <c r="B77" s="265"/>
      <c r="C77" s="265"/>
      <c r="D77" s="265"/>
      <c r="E77" s="265"/>
      <c r="F77" s="265"/>
      <c r="G77" s="265"/>
      <c r="H77" s="265"/>
      <c r="I77" s="265"/>
      <c r="J77" s="265"/>
      <c r="K77" s="265"/>
      <c r="L77" s="265"/>
      <c r="M77" s="265"/>
      <c r="N77" s="265"/>
      <c r="O77" s="265"/>
      <c r="P77" s="265"/>
      <c r="Q77" s="265"/>
      <c r="R77" s="265"/>
      <c r="S77" s="265"/>
      <c r="T77" s="265"/>
      <c r="U77" s="265"/>
      <c r="V77" s="265"/>
      <c r="W77" s="265"/>
      <c r="X77" s="265"/>
      <c r="Y77" s="265"/>
      <c r="Z77" s="265"/>
      <c r="AA77" s="265"/>
      <c r="AB77" s="265"/>
      <c r="AC77" s="265"/>
      <c r="AD77" s="265"/>
      <c r="AE77" s="265"/>
      <c r="AF77" s="265"/>
      <c r="AG77" s="265"/>
      <c r="AH77" s="265"/>
      <c r="AI77" s="265"/>
      <c r="AJ77" s="265"/>
      <c r="AK77" s="265"/>
      <c r="AL77" s="265"/>
      <c r="AM77" s="265"/>
      <c r="AN77" s="265"/>
      <c r="AO77" s="265"/>
      <c r="AP77" s="265"/>
    </row>
    <row r="78" spans="1:42" x14ac:dyDescent="0.2">
      <c r="A78" s="265"/>
      <c r="B78" s="265"/>
      <c r="C78" s="265"/>
      <c r="D78" s="265"/>
      <c r="E78" s="265"/>
      <c r="F78" s="265"/>
      <c r="G78" s="265"/>
      <c r="H78" s="265"/>
      <c r="I78" s="265"/>
      <c r="J78" s="265"/>
      <c r="K78" s="265"/>
      <c r="L78" s="265"/>
      <c r="M78" s="265"/>
      <c r="N78" s="265"/>
      <c r="O78" s="265"/>
      <c r="P78" s="265"/>
      <c r="Q78" s="265"/>
      <c r="R78" s="265"/>
      <c r="S78" s="265"/>
      <c r="T78" s="265"/>
      <c r="U78" s="265"/>
      <c r="V78" s="265"/>
      <c r="W78" s="265"/>
      <c r="X78" s="265"/>
      <c r="Y78" s="265"/>
      <c r="Z78" s="265"/>
      <c r="AA78" s="265"/>
      <c r="AB78" s="265"/>
      <c r="AC78" s="265"/>
      <c r="AD78" s="265"/>
      <c r="AE78" s="265"/>
      <c r="AF78" s="265"/>
      <c r="AG78" s="265"/>
      <c r="AH78" s="265"/>
      <c r="AI78" s="265"/>
      <c r="AJ78" s="265"/>
      <c r="AK78" s="265"/>
      <c r="AL78" s="265"/>
      <c r="AM78" s="265"/>
      <c r="AN78" s="265"/>
      <c r="AO78" s="265"/>
      <c r="AP78" s="265"/>
    </row>
    <row r="79" spans="1:42" x14ac:dyDescent="0.2">
      <c r="A79" s="265"/>
      <c r="B79" s="265"/>
      <c r="C79" s="265"/>
      <c r="D79" s="265"/>
      <c r="E79" s="265"/>
      <c r="F79" s="265"/>
      <c r="G79" s="265"/>
      <c r="H79" s="265"/>
      <c r="I79" s="265"/>
      <c r="J79" s="265"/>
      <c r="K79" s="265"/>
      <c r="L79" s="265"/>
      <c r="M79" s="265"/>
      <c r="N79" s="265"/>
      <c r="O79" s="265"/>
      <c r="P79" s="265"/>
      <c r="Q79" s="265"/>
      <c r="R79" s="265"/>
      <c r="S79" s="265"/>
      <c r="T79" s="265"/>
      <c r="U79" s="265"/>
      <c r="V79" s="265"/>
      <c r="W79" s="265"/>
      <c r="X79" s="265"/>
      <c r="Y79" s="265"/>
      <c r="Z79" s="265"/>
      <c r="AA79" s="265"/>
      <c r="AB79" s="265"/>
      <c r="AC79" s="265"/>
      <c r="AD79" s="265"/>
      <c r="AE79" s="265"/>
      <c r="AF79" s="265"/>
      <c r="AG79" s="265"/>
      <c r="AH79" s="265"/>
      <c r="AI79" s="265"/>
      <c r="AJ79" s="265"/>
      <c r="AK79" s="265"/>
      <c r="AL79" s="265"/>
      <c r="AM79" s="265"/>
      <c r="AN79" s="265"/>
      <c r="AO79" s="265"/>
      <c r="AP79" s="265"/>
    </row>
    <row r="80" spans="1:42" x14ac:dyDescent="0.2">
      <c r="A80" s="265"/>
      <c r="B80" s="265"/>
      <c r="C80" s="265"/>
      <c r="D80" s="265"/>
      <c r="E80" s="265"/>
      <c r="F80" s="265"/>
      <c r="G80" s="265"/>
      <c r="H80" s="265"/>
      <c r="I80" s="265"/>
      <c r="J80" s="265"/>
      <c r="K80" s="265"/>
      <c r="L80" s="265"/>
      <c r="M80" s="265"/>
      <c r="N80" s="265"/>
      <c r="O80" s="265"/>
      <c r="P80" s="265"/>
      <c r="Q80" s="265"/>
      <c r="R80" s="265"/>
      <c r="S80" s="265"/>
      <c r="T80" s="265"/>
      <c r="U80" s="265"/>
      <c r="V80" s="265"/>
      <c r="W80" s="265"/>
      <c r="X80" s="265"/>
      <c r="Y80" s="265"/>
      <c r="Z80" s="265"/>
      <c r="AA80" s="265"/>
      <c r="AB80" s="265"/>
      <c r="AC80" s="265"/>
      <c r="AD80" s="265"/>
      <c r="AE80" s="265"/>
      <c r="AF80" s="265"/>
      <c r="AG80" s="265"/>
      <c r="AH80" s="265"/>
      <c r="AI80" s="265"/>
      <c r="AJ80" s="265"/>
      <c r="AK80" s="265"/>
      <c r="AL80" s="265"/>
      <c r="AM80" s="265"/>
      <c r="AN80" s="265"/>
      <c r="AO80" s="265"/>
      <c r="AP80" s="265"/>
    </row>
    <row r="81" spans="1:42" x14ac:dyDescent="0.2">
      <c r="A81" s="265"/>
      <c r="B81" s="265"/>
      <c r="C81" s="265"/>
      <c r="D81" s="265"/>
      <c r="E81" s="265"/>
      <c r="F81" s="265"/>
      <c r="G81" s="265"/>
      <c r="H81" s="265"/>
      <c r="I81" s="265"/>
      <c r="J81" s="265"/>
      <c r="K81" s="265"/>
      <c r="L81" s="265"/>
      <c r="M81" s="265"/>
      <c r="N81" s="265"/>
      <c r="O81" s="265"/>
      <c r="P81" s="265"/>
      <c r="Q81" s="265"/>
      <c r="R81" s="265"/>
      <c r="S81" s="265"/>
      <c r="T81" s="265"/>
      <c r="U81" s="265"/>
      <c r="V81" s="265"/>
      <c r="W81" s="265"/>
      <c r="X81" s="265"/>
      <c r="Y81" s="265"/>
      <c r="Z81" s="265"/>
      <c r="AA81" s="265"/>
      <c r="AB81" s="265"/>
      <c r="AC81" s="265"/>
      <c r="AD81" s="265"/>
      <c r="AE81" s="265"/>
      <c r="AF81" s="265"/>
      <c r="AG81" s="265"/>
      <c r="AH81" s="265"/>
      <c r="AI81" s="265"/>
      <c r="AJ81" s="265"/>
      <c r="AK81" s="265"/>
      <c r="AL81" s="265"/>
      <c r="AM81" s="265"/>
      <c r="AN81" s="265"/>
      <c r="AO81" s="265"/>
      <c r="AP81" s="265"/>
    </row>
    <row r="82" spans="1:42" x14ac:dyDescent="0.2">
      <c r="A82" s="265"/>
      <c r="B82" s="265"/>
      <c r="C82" s="265"/>
      <c r="D82" s="265"/>
      <c r="E82" s="265"/>
      <c r="F82" s="265"/>
      <c r="G82" s="265"/>
      <c r="H82" s="265"/>
      <c r="I82" s="265"/>
      <c r="J82" s="265"/>
      <c r="K82" s="265"/>
      <c r="L82" s="265"/>
      <c r="M82" s="265"/>
      <c r="N82" s="265"/>
      <c r="O82" s="265"/>
      <c r="P82" s="265"/>
      <c r="Q82" s="265"/>
      <c r="R82" s="265"/>
      <c r="S82" s="265"/>
      <c r="T82" s="265"/>
      <c r="U82" s="265"/>
      <c r="V82" s="265"/>
      <c r="W82" s="265"/>
      <c r="X82" s="265"/>
      <c r="Y82" s="265"/>
      <c r="Z82" s="265"/>
      <c r="AA82" s="265"/>
      <c r="AB82" s="265"/>
      <c r="AC82" s="265"/>
      <c r="AD82" s="265"/>
      <c r="AE82" s="265"/>
      <c r="AF82" s="265"/>
      <c r="AG82" s="265"/>
      <c r="AH82" s="265"/>
      <c r="AI82" s="265"/>
      <c r="AJ82" s="265"/>
      <c r="AK82" s="265"/>
      <c r="AL82" s="265"/>
      <c r="AM82" s="265"/>
      <c r="AN82" s="265"/>
      <c r="AO82" s="265"/>
      <c r="AP82" s="265"/>
    </row>
    <row r="83" spans="1:42" x14ac:dyDescent="0.2">
      <c r="A83" s="265"/>
      <c r="B83" s="265"/>
      <c r="C83" s="265"/>
      <c r="D83" s="265"/>
      <c r="E83" s="265"/>
      <c r="F83" s="265"/>
      <c r="G83" s="265"/>
      <c r="H83" s="265"/>
      <c r="I83" s="265"/>
      <c r="J83" s="265"/>
      <c r="K83" s="265"/>
      <c r="L83" s="265"/>
      <c r="M83" s="265"/>
      <c r="N83" s="265"/>
      <c r="O83" s="265"/>
      <c r="P83" s="265"/>
      <c r="Q83" s="265"/>
      <c r="R83" s="265"/>
      <c r="S83" s="265"/>
      <c r="T83" s="265"/>
      <c r="U83" s="265"/>
      <c r="V83" s="265"/>
      <c r="W83" s="265"/>
      <c r="X83" s="265"/>
      <c r="Y83" s="265"/>
      <c r="Z83" s="265"/>
      <c r="AA83" s="265"/>
      <c r="AB83" s="265"/>
      <c r="AC83" s="265"/>
      <c r="AD83" s="265"/>
      <c r="AE83" s="265"/>
      <c r="AF83" s="265"/>
      <c r="AG83" s="265"/>
      <c r="AH83" s="265"/>
      <c r="AI83" s="265"/>
      <c r="AJ83" s="265"/>
      <c r="AK83" s="265"/>
      <c r="AL83" s="265"/>
      <c r="AM83" s="265"/>
      <c r="AN83" s="265"/>
      <c r="AO83" s="265"/>
      <c r="AP83" s="265"/>
    </row>
    <row r="84" spans="1:42" x14ac:dyDescent="0.2">
      <c r="A84" s="265"/>
      <c r="B84" s="265"/>
      <c r="C84" s="265"/>
      <c r="D84" s="265"/>
      <c r="E84" s="265"/>
      <c r="F84" s="265"/>
      <c r="G84" s="265"/>
      <c r="H84" s="265"/>
      <c r="I84" s="265"/>
      <c r="J84" s="265"/>
      <c r="K84" s="265"/>
      <c r="L84" s="265"/>
      <c r="M84" s="265"/>
      <c r="N84" s="265"/>
      <c r="O84" s="265"/>
      <c r="P84" s="265"/>
      <c r="Q84" s="265"/>
      <c r="R84" s="265"/>
      <c r="S84" s="265"/>
      <c r="T84" s="265"/>
      <c r="U84" s="265"/>
      <c r="V84" s="265"/>
      <c r="W84" s="265"/>
      <c r="X84" s="265"/>
      <c r="Y84" s="265"/>
      <c r="Z84" s="265"/>
      <c r="AA84" s="265"/>
      <c r="AB84" s="265"/>
      <c r="AC84" s="265"/>
      <c r="AD84" s="265"/>
      <c r="AE84" s="265"/>
      <c r="AF84" s="265"/>
      <c r="AG84" s="265"/>
      <c r="AH84" s="265"/>
      <c r="AI84" s="265"/>
      <c r="AJ84" s="265"/>
      <c r="AK84" s="265"/>
      <c r="AL84" s="265"/>
      <c r="AM84" s="265"/>
      <c r="AN84" s="265"/>
      <c r="AO84" s="265"/>
      <c r="AP84" s="265"/>
    </row>
    <row r="85" spans="1:42" x14ac:dyDescent="0.2">
      <c r="A85" s="265"/>
      <c r="B85" s="265"/>
      <c r="C85" s="265"/>
      <c r="D85" s="265"/>
      <c r="E85" s="265"/>
      <c r="F85" s="265"/>
      <c r="G85" s="265"/>
      <c r="H85" s="265"/>
      <c r="I85" s="265"/>
      <c r="J85" s="265"/>
      <c r="K85" s="265"/>
      <c r="L85" s="265"/>
      <c r="M85" s="265"/>
      <c r="N85" s="265"/>
      <c r="O85" s="265"/>
      <c r="P85" s="265"/>
      <c r="Q85" s="265"/>
      <c r="R85" s="265"/>
      <c r="S85" s="265"/>
      <c r="T85" s="265"/>
      <c r="U85" s="265"/>
      <c r="V85" s="265"/>
      <c r="W85" s="265"/>
      <c r="X85" s="265"/>
      <c r="Y85" s="265"/>
      <c r="Z85" s="265"/>
      <c r="AA85" s="265"/>
      <c r="AB85" s="265"/>
      <c r="AC85" s="265"/>
      <c r="AD85" s="265"/>
      <c r="AE85" s="265"/>
      <c r="AF85" s="265"/>
      <c r="AG85" s="265"/>
      <c r="AH85" s="265"/>
      <c r="AI85" s="265"/>
      <c r="AJ85" s="265"/>
      <c r="AK85" s="265"/>
      <c r="AL85" s="265"/>
      <c r="AM85" s="265"/>
      <c r="AN85" s="265"/>
      <c r="AO85" s="265"/>
      <c r="AP85" s="265"/>
    </row>
    <row r="86" spans="1:42" x14ac:dyDescent="0.2">
      <c r="A86" s="265"/>
      <c r="B86" s="265"/>
      <c r="C86" s="265"/>
      <c r="D86" s="265"/>
      <c r="E86" s="265"/>
      <c r="F86" s="265"/>
      <c r="G86" s="265"/>
      <c r="H86" s="265"/>
      <c r="I86" s="265"/>
      <c r="J86" s="265"/>
      <c r="K86" s="265"/>
      <c r="L86" s="265"/>
      <c r="M86" s="265"/>
      <c r="N86" s="265"/>
      <c r="O86" s="265"/>
      <c r="P86" s="265"/>
      <c r="Q86" s="265"/>
      <c r="R86" s="265"/>
      <c r="S86" s="265"/>
      <c r="T86" s="265"/>
      <c r="U86" s="265"/>
      <c r="V86" s="265"/>
      <c r="W86" s="265"/>
      <c r="X86" s="265"/>
      <c r="Y86" s="265"/>
      <c r="Z86" s="265"/>
      <c r="AA86" s="265"/>
      <c r="AB86" s="265"/>
      <c r="AC86" s="265"/>
      <c r="AD86" s="265"/>
      <c r="AE86" s="265"/>
      <c r="AF86" s="265"/>
      <c r="AG86" s="265"/>
      <c r="AH86" s="265"/>
      <c r="AI86" s="265"/>
      <c r="AJ86" s="265"/>
      <c r="AK86" s="265"/>
      <c r="AL86" s="265"/>
      <c r="AM86" s="265"/>
      <c r="AN86" s="265"/>
      <c r="AO86" s="265"/>
      <c r="AP86" s="265"/>
    </row>
    <row r="87" spans="1:42" x14ac:dyDescent="0.2">
      <c r="A87" s="265"/>
      <c r="B87" s="265"/>
      <c r="C87" s="265"/>
      <c r="D87" s="265"/>
      <c r="E87" s="265"/>
      <c r="F87" s="265"/>
      <c r="G87" s="265"/>
      <c r="H87" s="265"/>
      <c r="I87" s="265"/>
      <c r="J87" s="265"/>
      <c r="K87" s="265"/>
      <c r="L87" s="265"/>
      <c r="M87" s="265"/>
      <c r="N87" s="265"/>
      <c r="O87" s="265"/>
      <c r="P87" s="265"/>
      <c r="Q87" s="265"/>
      <c r="R87" s="265"/>
      <c r="S87" s="265"/>
      <c r="T87" s="265"/>
      <c r="U87" s="265"/>
      <c r="V87" s="265"/>
      <c r="W87" s="265"/>
      <c r="X87" s="265"/>
      <c r="Y87" s="265"/>
      <c r="Z87" s="265"/>
      <c r="AA87" s="265"/>
      <c r="AB87" s="265"/>
      <c r="AC87" s="265"/>
      <c r="AD87" s="265"/>
      <c r="AE87" s="265"/>
      <c r="AF87" s="265"/>
      <c r="AG87" s="265"/>
      <c r="AH87" s="265"/>
      <c r="AI87" s="265"/>
      <c r="AJ87" s="265"/>
      <c r="AK87" s="265"/>
      <c r="AL87" s="265"/>
      <c r="AM87" s="265"/>
      <c r="AN87" s="265"/>
      <c r="AO87" s="265"/>
      <c r="AP87" s="265"/>
    </row>
    <row r="88" spans="1:42" x14ac:dyDescent="0.2">
      <c r="A88" s="265"/>
      <c r="B88" s="265"/>
      <c r="C88" s="265"/>
      <c r="D88" s="265"/>
      <c r="E88" s="265"/>
      <c r="F88" s="265"/>
      <c r="G88" s="265"/>
      <c r="H88" s="265"/>
      <c r="I88" s="265"/>
      <c r="J88" s="265"/>
      <c r="K88" s="265"/>
      <c r="L88" s="265"/>
      <c r="M88" s="265"/>
      <c r="N88" s="265"/>
      <c r="O88" s="265"/>
      <c r="P88" s="265"/>
      <c r="Q88" s="265"/>
      <c r="R88" s="265"/>
      <c r="S88" s="265"/>
      <c r="T88" s="265"/>
      <c r="U88" s="265"/>
      <c r="V88" s="265"/>
      <c r="W88" s="265"/>
      <c r="X88" s="265"/>
      <c r="Y88" s="265"/>
      <c r="Z88" s="265"/>
      <c r="AA88" s="265"/>
      <c r="AB88" s="265"/>
      <c r="AC88" s="265"/>
      <c r="AD88" s="265"/>
      <c r="AE88" s="265"/>
      <c r="AF88" s="265"/>
      <c r="AG88" s="265"/>
      <c r="AH88" s="265"/>
      <c r="AI88" s="265"/>
      <c r="AJ88" s="265"/>
      <c r="AK88" s="265"/>
      <c r="AL88" s="265"/>
      <c r="AM88" s="265"/>
      <c r="AN88" s="265"/>
      <c r="AO88" s="265"/>
      <c r="AP88" s="265"/>
    </row>
    <row r="89" spans="1:42" x14ac:dyDescent="0.2">
      <c r="A89" s="265"/>
      <c r="B89" s="265"/>
      <c r="C89" s="265"/>
      <c r="D89" s="265"/>
      <c r="E89" s="265"/>
      <c r="F89" s="265"/>
      <c r="G89" s="265"/>
      <c r="H89" s="265"/>
      <c r="I89" s="265"/>
      <c r="J89" s="265"/>
      <c r="K89" s="265"/>
      <c r="L89" s="265"/>
      <c r="M89" s="265"/>
      <c r="N89" s="265"/>
      <c r="O89" s="265"/>
      <c r="P89" s="265"/>
      <c r="Q89" s="265"/>
      <c r="R89" s="265"/>
      <c r="S89" s="265"/>
      <c r="T89" s="265"/>
      <c r="U89" s="265"/>
      <c r="V89" s="265"/>
      <c r="W89" s="265"/>
      <c r="X89" s="265"/>
      <c r="Y89" s="265"/>
      <c r="Z89" s="265"/>
      <c r="AA89" s="265"/>
      <c r="AB89" s="265"/>
      <c r="AC89" s="265"/>
      <c r="AD89" s="265"/>
      <c r="AE89" s="265"/>
      <c r="AF89" s="265"/>
      <c r="AG89" s="265"/>
      <c r="AH89" s="265"/>
      <c r="AI89" s="265"/>
      <c r="AJ89" s="265"/>
      <c r="AK89" s="265"/>
      <c r="AL89" s="265"/>
      <c r="AM89" s="265"/>
      <c r="AN89" s="265"/>
      <c r="AO89" s="265"/>
      <c r="AP89" s="265"/>
    </row>
    <row r="90" spans="1:42" x14ac:dyDescent="0.2">
      <c r="A90" s="265"/>
      <c r="B90" s="265"/>
      <c r="C90" s="265"/>
      <c r="D90" s="265"/>
      <c r="E90" s="265"/>
      <c r="F90" s="265"/>
      <c r="G90" s="265"/>
      <c r="H90" s="265"/>
      <c r="I90" s="265"/>
      <c r="J90" s="265"/>
      <c r="K90" s="265"/>
      <c r="L90" s="265"/>
      <c r="M90" s="265"/>
      <c r="N90" s="265"/>
      <c r="O90" s="265"/>
      <c r="P90" s="265"/>
      <c r="Q90" s="265"/>
      <c r="R90" s="265"/>
      <c r="S90" s="265"/>
      <c r="T90" s="265"/>
      <c r="U90" s="265"/>
      <c r="V90" s="265"/>
      <c r="W90" s="265"/>
      <c r="X90" s="265"/>
      <c r="Y90" s="265"/>
      <c r="Z90" s="265"/>
      <c r="AA90" s="265"/>
      <c r="AB90" s="265"/>
      <c r="AC90" s="265"/>
      <c r="AD90" s="265"/>
      <c r="AE90" s="265"/>
      <c r="AF90" s="265"/>
      <c r="AG90" s="265"/>
      <c r="AH90" s="265"/>
      <c r="AI90" s="265"/>
      <c r="AJ90" s="265"/>
      <c r="AK90" s="265"/>
      <c r="AL90" s="265"/>
      <c r="AM90" s="265"/>
      <c r="AN90" s="265"/>
      <c r="AO90" s="265"/>
      <c r="AP90" s="265"/>
    </row>
    <row r="91" spans="1:42" x14ac:dyDescent="0.2">
      <c r="A91" s="265"/>
      <c r="B91" s="265"/>
      <c r="C91" s="265"/>
      <c r="D91" s="265"/>
      <c r="E91" s="265"/>
      <c r="F91" s="265"/>
      <c r="G91" s="265"/>
      <c r="H91" s="265"/>
      <c r="I91" s="265"/>
      <c r="J91" s="265"/>
      <c r="K91" s="265"/>
      <c r="L91" s="265"/>
      <c r="M91" s="265"/>
      <c r="N91" s="265"/>
      <c r="O91" s="265"/>
      <c r="P91" s="265"/>
      <c r="Q91" s="265"/>
      <c r="R91" s="265"/>
      <c r="S91" s="265"/>
      <c r="T91" s="265"/>
      <c r="U91" s="265"/>
      <c r="V91" s="265"/>
      <c r="W91" s="265"/>
      <c r="X91" s="265"/>
      <c r="Y91" s="265"/>
      <c r="Z91" s="265"/>
      <c r="AA91" s="265"/>
      <c r="AB91" s="265"/>
      <c r="AC91" s="265"/>
      <c r="AD91" s="265"/>
      <c r="AE91" s="265"/>
      <c r="AF91" s="265"/>
      <c r="AG91" s="265"/>
      <c r="AH91" s="265"/>
      <c r="AI91" s="265"/>
      <c r="AJ91" s="265"/>
      <c r="AK91" s="265"/>
      <c r="AL91" s="265"/>
      <c r="AM91" s="265"/>
      <c r="AN91" s="265"/>
      <c r="AO91" s="265"/>
      <c r="AP91" s="265"/>
    </row>
    <row r="92" spans="1:42" x14ac:dyDescent="0.2">
      <c r="A92" s="265"/>
      <c r="B92" s="265"/>
      <c r="C92" s="265"/>
      <c r="D92" s="265"/>
      <c r="E92" s="265"/>
      <c r="F92" s="265"/>
      <c r="G92" s="265"/>
      <c r="H92" s="265"/>
      <c r="I92" s="265"/>
      <c r="J92" s="265"/>
      <c r="K92" s="265"/>
      <c r="L92" s="265"/>
      <c r="M92" s="265"/>
      <c r="N92" s="265"/>
      <c r="O92" s="265"/>
      <c r="P92" s="265"/>
      <c r="Q92" s="265"/>
      <c r="R92" s="265"/>
      <c r="S92" s="265"/>
      <c r="T92" s="265"/>
      <c r="U92" s="265"/>
      <c r="V92" s="265"/>
      <c r="W92" s="265"/>
      <c r="X92" s="265"/>
      <c r="Y92" s="265"/>
      <c r="Z92" s="265"/>
      <c r="AA92" s="265"/>
      <c r="AB92" s="265"/>
      <c r="AC92" s="265"/>
      <c r="AD92" s="265"/>
      <c r="AE92" s="265"/>
      <c r="AF92" s="265"/>
      <c r="AG92" s="265"/>
      <c r="AH92" s="265"/>
      <c r="AI92" s="265"/>
      <c r="AJ92" s="265"/>
      <c r="AK92" s="265"/>
      <c r="AL92" s="265"/>
      <c r="AM92" s="265"/>
      <c r="AN92" s="265"/>
      <c r="AO92" s="265"/>
      <c r="AP92" s="265"/>
    </row>
    <row r="93" spans="1:42" x14ac:dyDescent="0.2">
      <c r="A93" s="265"/>
      <c r="B93" s="265"/>
      <c r="C93" s="265"/>
      <c r="D93" s="265"/>
      <c r="E93" s="265"/>
      <c r="F93" s="265"/>
      <c r="G93" s="265"/>
      <c r="H93" s="265"/>
      <c r="I93" s="265"/>
      <c r="J93" s="265"/>
      <c r="K93" s="265"/>
      <c r="L93" s="265"/>
      <c r="M93" s="265"/>
      <c r="N93" s="265"/>
      <c r="O93" s="265"/>
      <c r="P93" s="265"/>
      <c r="Q93" s="265"/>
      <c r="R93" s="265"/>
      <c r="S93" s="265"/>
      <c r="T93" s="265"/>
      <c r="U93" s="265"/>
      <c r="V93" s="265"/>
      <c r="W93" s="265"/>
      <c r="X93" s="265"/>
      <c r="Y93" s="265"/>
      <c r="Z93" s="265"/>
      <c r="AA93" s="265"/>
      <c r="AB93" s="265"/>
      <c r="AC93" s="265"/>
      <c r="AD93" s="265"/>
      <c r="AE93" s="265"/>
      <c r="AF93" s="265"/>
      <c r="AG93" s="265"/>
      <c r="AH93" s="265"/>
      <c r="AI93" s="265"/>
      <c r="AJ93" s="265"/>
      <c r="AK93" s="265"/>
      <c r="AL93" s="265"/>
      <c r="AM93" s="265"/>
      <c r="AN93" s="265"/>
      <c r="AO93" s="265"/>
      <c r="AP93" s="265"/>
    </row>
    <row r="94" spans="1:42" x14ac:dyDescent="0.2">
      <c r="A94" s="265"/>
      <c r="B94" s="265"/>
      <c r="C94" s="265"/>
      <c r="D94" s="265"/>
      <c r="E94" s="265"/>
      <c r="F94" s="265"/>
      <c r="G94" s="265"/>
      <c r="H94" s="265"/>
      <c r="I94" s="265"/>
      <c r="J94" s="265"/>
      <c r="K94" s="265"/>
      <c r="L94" s="265"/>
      <c r="M94" s="265"/>
      <c r="N94" s="265"/>
      <c r="O94" s="265"/>
      <c r="P94" s="265"/>
      <c r="Q94" s="265"/>
      <c r="R94" s="265"/>
      <c r="S94" s="265"/>
      <c r="T94" s="265"/>
      <c r="U94" s="265"/>
      <c r="V94" s="265"/>
      <c r="W94" s="265"/>
      <c r="X94" s="265"/>
      <c r="Y94" s="265"/>
      <c r="Z94" s="265"/>
      <c r="AA94" s="265"/>
      <c r="AB94" s="265"/>
      <c r="AC94" s="265"/>
      <c r="AD94" s="265"/>
      <c r="AE94" s="265"/>
      <c r="AF94" s="265"/>
      <c r="AG94" s="265"/>
      <c r="AH94" s="265"/>
      <c r="AI94" s="265"/>
      <c r="AJ94" s="265"/>
      <c r="AK94" s="265"/>
      <c r="AL94" s="265"/>
      <c r="AM94" s="265"/>
      <c r="AN94" s="265"/>
      <c r="AO94" s="265"/>
      <c r="AP94" s="265"/>
    </row>
    <row r="95" spans="1:42" x14ac:dyDescent="0.2">
      <c r="A95" s="265"/>
      <c r="B95" s="265"/>
      <c r="C95" s="265"/>
      <c r="D95" s="265"/>
      <c r="E95" s="265"/>
      <c r="F95" s="265"/>
      <c r="G95" s="265"/>
      <c r="H95" s="265"/>
      <c r="I95" s="265"/>
      <c r="J95" s="265"/>
      <c r="K95" s="265"/>
      <c r="L95" s="265"/>
      <c r="M95" s="265"/>
      <c r="N95" s="265"/>
      <c r="O95" s="265"/>
      <c r="P95" s="265"/>
      <c r="Q95" s="265"/>
      <c r="R95" s="265"/>
      <c r="S95" s="265"/>
      <c r="T95" s="265"/>
      <c r="U95" s="265"/>
      <c r="V95" s="265"/>
      <c r="W95" s="265"/>
      <c r="X95" s="265"/>
      <c r="Y95" s="265"/>
      <c r="Z95" s="265"/>
      <c r="AA95" s="265"/>
      <c r="AB95" s="265"/>
      <c r="AC95" s="265"/>
      <c r="AD95" s="265"/>
      <c r="AE95" s="265"/>
      <c r="AF95" s="265"/>
      <c r="AG95" s="265"/>
      <c r="AH95" s="265"/>
      <c r="AI95" s="265"/>
      <c r="AJ95" s="265"/>
      <c r="AK95" s="265"/>
      <c r="AL95" s="265"/>
      <c r="AM95" s="265"/>
      <c r="AN95" s="265"/>
      <c r="AO95" s="265"/>
      <c r="AP95" s="265"/>
    </row>
    <row r="96" spans="1:42" x14ac:dyDescent="0.2">
      <c r="A96" s="265"/>
      <c r="B96" s="265"/>
      <c r="C96" s="265"/>
      <c r="D96" s="265"/>
      <c r="E96" s="265"/>
      <c r="F96" s="265"/>
      <c r="G96" s="265"/>
      <c r="H96" s="265"/>
      <c r="I96" s="265"/>
      <c r="J96" s="265"/>
      <c r="K96" s="265"/>
      <c r="L96" s="265"/>
      <c r="M96" s="265"/>
      <c r="N96" s="265"/>
      <c r="O96" s="265"/>
      <c r="P96" s="265"/>
      <c r="Q96" s="265"/>
      <c r="R96" s="265"/>
      <c r="S96" s="265"/>
      <c r="T96" s="265"/>
      <c r="U96" s="265"/>
      <c r="V96" s="265"/>
      <c r="W96" s="265"/>
      <c r="X96" s="265"/>
      <c r="Y96" s="265"/>
      <c r="Z96" s="265"/>
      <c r="AA96" s="265"/>
      <c r="AB96" s="265"/>
      <c r="AC96" s="265"/>
      <c r="AD96" s="265"/>
      <c r="AE96" s="265"/>
      <c r="AF96" s="265"/>
      <c r="AG96" s="265"/>
      <c r="AH96" s="265"/>
      <c r="AI96" s="265"/>
      <c r="AJ96" s="265"/>
      <c r="AK96" s="265"/>
      <c r="AL96" s="265"/>
      <c r="AM96" s="265"/>
      <c r="AN96" s="265"/>
      <c r="AO96" s="265"/>
      <c r="AP96" s="265"/>
    </row>
    <row r="97" spans="1:42" x14ac:dyDescent="0.2">
      <c r="A97" s="265"/>
      <c r="B97" s="265"/>
      <c r="C97" s="265"/>
      <c r="D97" s="265"/>
      <c r="E97" s="265"/>
      <c r="F97" s="265"/>
      <c r="G97" s="265"/>
      <c r="H97" s="265"/>
      <c r="I97" s="265"/>
      <c r="J97" s="265"/>
      <c r="K97" s="265"/>
      <c r="L97" s="265"/>
      <c r="M97" s="265"/>
      <c r="N97" s="265"/>
      <c r="O97" s="265"/>
      <c r="P97" s="265"/>
      <c r="Q97" s="265"/>
      <c r="R97" s="265"/>
      <c r="S97" s="265"/>
      <c r="T97" s="265"/>
      <c r="U97" s="265"/>
      <c r="V97" s="265"/>
      <c r="W97" s="265"/>
      <c r="X97" s="265"/>
      <c r="Y97" s="265"/>
      <c r="Z97" s="265"/>
      <c r="AA97" s="265"/>
      <c r="AB97" s="265"/>
      <c r="AC97" s="265"/>
      <c r="AD97" s="265"/>
      <c r="AE97" s="265"/>
      <c r="AF97" s="265"/>
      <c r="AG97" s="265"/>
      <c r="AH97" s="265"/>
      <c r="AI97" s="265"/>
      <c r="AJ97" s="265"/>
      <c r="AK97" s="265"/>
      <c r="AL97" s="265"/>
      <c r="AM97" s="265"/>
      <c r="AN97" s="265"/>
      <c r="AO97" s="265"/>
      <c r="AP97" s="265"/>
    </row>
    <row r="98" spans="1:42" x14ac:dyDescent="0.2">
      <c r="A98" s="265"/>
      <c r="B98" s="265"/>
      <c r="C98" s="265"/>
      <c r="D98" s="265"/>
      <c r="E98" s="265"/>
      <c r="F98" s="265"/>
      <c r="G98" s="265"/>
      <c r="H98" s="265"/>
      <c r="I98" s="265"/>
      <c r="J98" s="265"/>
      <c r="K98" s="265"/>
      <c r="L98" s="265"/>
      <c r="M98" s="265"/>
      <c r="N98" s="265"/>
      <c r="O98" s="265"/>
      <c r="P98" s="265"/>
      <c r="Q98" s="265"/>
      <c r="R98" s="265"/>
      <c r="S98" s="265"/>
      <c r="T98" s="265"/>
      <c r="U98" s="265"/>
      <c r="V98" s="265"/>
      <c r="W98" s="265"/>
      <c r="X98" s="265"/>
      <c r="Y98" s="265"/>
      <c r="Z98" s="265"/>
      <c r="AA98" s="265"/>
      <c r="AB98" s="265"/>
      <c r="AC98" s="265"/>
      <c r="AD98" s="265"/>
      <c r="AE98" s="265"/>
      <c r="AF98" s="265"/>
      <c r="AG98" s="265"/>
      <c r="AH98" s="265"/>
      <c r="AI98" s="265"/>
      <c r="AJ98" s="265"/>
      <c r="AK98" s="265"/>
      <c r="AL98" s="265"/>
      <c r="AM98" s="265"/>
      <c r="AN98" s="265"/>
      <c r="AO98" s="265"/>
      <c r="AP98" s="265"/>
    </row>
    <row r="99" spans="1:42" x14ac:dyDescent="0.2">
      <c r="A99" s="265"/>
      <c r="B99" s="265"/>
      <c r="C99" s="265"/>
      <c r="D99" s="265"/>
      <c r="E99" s="265"/>
      <c r="F99" s="265"/>
      <c r="G99" s="265"/>
      <c r="H99" s="265"/>
      <c r="I99" s="265"/>
      <c r="J99" s="265"/>
      <c r="K99" s="265"/>
      <c r="L99" s="265"/>
      <c r="M99" s="265"/>
      <c r="N99" s="265"/>
      <c r="O99" s="265"/>
      <c r="P99" s="265"/>
      <c r="Q99" s="265"/>
      <c r="R99" s="265"/>
      <c r="S99" s="265"/>
      <c r="T99" s="265"/>
      <c r="U99" s="265"/>
      <c r="V99" s="265"/>
      <c r="W99" s="265"/>
      <c r="X99" s="265"/>
      <c r="Y99" s="265"/>
      <c r="Z99" s="265"/>
      <c r="AA99" s="265"/>
      <c r="AB99" s="265"/>
      <c r="AC99" s="265"/>
      <c r="AD99" s="265"/>
      <c r="AE99" s="265"/>
      <c r="AF99" s="265"/>
      <c r="AG99" s="265"/>
      <c r="AH99" s="265"/>
      <c r="AI99" s="265"/>
      <c r="AJ99" s="265"/>
      <c r="AK99" s="265"/>
      <c r="AL99" s="265"/>
      <c r="AM99" s="265"/>
      <c r="AN99" s="265"/>
      <c r="AO99" s="265"/>
      <c r="AP99" s="265"/>
    </row>
    <row r="100" spans="1:42" x14ac:dyDescent="0.2">
      <c r="A100" s="265"/>
      <c r="B100" s="265"/>
      <c r="C100" s="265"/>
      <c r="D100" s="265"/>
      <c r="E100" s="265"/>
      <c r="F100" s="265"/>
      <c r="G100" s="265"/>
      <c r="H100" s="265"/>
      <c r="I100" s="265"/>
      <c r="J100" s="265"/>
      <c r="K100" s="265"/>
      <c r="L100" s="265"/>
      <c r="M100" s="265"/>
      <c r="N100" s="265"/>
      <c r="O100" s="265"/>
      <c r="P100" s="265"/>
      <c r="Q100" s="265"/>
      <c r="R100" s="265"/>
      <c r="S100" s="265"/>
      <c r="T100" s="265"/>
      <c r="U100" s="265"/>
      <c r="V100" s="265"/>
      <c r="W100" s="265"/>
      <c r="X100" s="265"/>
      <c r="Y100" s="265"/>
      <c r="Z100" s="265"/>
      <c r="AA100" s="265"/>
      <c r="AB100" s="265"/>
      <c r="AC100" s="265"/>
      <c r="AD100" s="265"/>
      <c r="AE100" s="265"/>
      <c r="AF100" s="265"/>
      <c r="AG100" s="265"/>
      <c r="AH100" s="265"/>
      <c r="AI100" s="265"/>
      <c r="AJ100" s="265"/>
      <c r="AK100" s="265"/>
      <c r="AL100" s="265"/>
      <c r="AM100" s="265"/>
      <c r="AN100" s="265"/>
      <c r="AO100" s="265"/>
      <c r="AP100" s="265"/>
    </row>
    <row r="101" spans="1:42" x14ac:dyDescent="0.2">
      <c r="A101" s="265"/>
      <c r="B101" s="265"/>
      <c r="C101" s="265"/>
      <c r="D101" s="265"/>
      <c r="E101" s="265"/>
      <c r="F101" s="265"/>
      <c r="G101" s="265"/>
      <c r="H101" s="265"/>
      <c r="I101" s="265"/>
      <c r="J101" s="265"/>
      <c r="K101" s="265"/>
      <c r="L101" s="265"/>
      <c r="M101" s="265"/>
      <c r="N101" s="265"/>
      <c r="O101" s="265"/>
      <c r="P101" s="265"/>
      <c r="Q101" s="265"/>
      <c r="R101" s="265"/>
      <c r="S101" s="265"/>
      <c r="T101" s="265"/>
      <c r="U101" s="265"/>
      <c r="V101" s="265"/>
      <c r="W101" s="265"/>
      <c r="X101" s="265"/>
      <c r="Y101" s="265"/>
      <c r="Z101" s="265"/>
      <c r="AA101" s="265"/>
      <c r="AB101" s="265"/>
      <c r="AC101" s="265"/>
      <c r="AD101" s="265"/>
      <c r="AE101" s="265"/>
      <c r="AF101" s="265"/>
      <c r="AG101" s="265"/>
      <c r="AH101" s="265"/>
      <c r="AI101" s="265"/>
      <c r="AJ101" s="265"/>
      <c r="AK101" s="265"/>
      <c r="AL101" s="265"/>
      <c r="AM101" s="265"/>
      <c r="AN101" s="265"/>
      <c r="AO101" s="265"/>
      <c r="AP101" s="265"/>
    </row>
    <row r="102" spans="1:42" x14ac:dyDescent="0.2">
      <c r="A102" s="265"/>
      <c r="B102" s="265"/>
      <c r="C102" s="265"/>
      <c r="D102" s="265"/>
      <c r="E102" s="265"/>
      <c r="F102" s="265"/>
      <c r="G102" s="265"/>
      <c r="H102" s="265"/>
      <c r="I102" s="265"/>
      <c r="J102" s="265"/>
      <c r="K102" s="265"/>
      <c r="L102" s="265"/>
      <c r="M102" s="265"/>
      <c r="N102" s="265"/>
      <c r="O102" s="265"/>
      <c r="P102" s="265"/>
      <c r="Q102" s="265"/>
      <c r="R102" s="265"/>
      <c r="S102" s="265"/>
      <c r="T102" s="265"/>
      <c r="U102" s="265"/>
      <c r="V102" s="265"/>
      <c r="W102" s="265"/>
      <c r="X102" s="265"/>
      <c r="Y102" s="265"/>
      <c r="Z102" s="265"/>
      <c r="AA102" s="265"/>
      <c r="AB102" s="265"/>
      <c r="AC102" s="265"/>
      <c r="AD102" s="265"/>
      <c r="AE102" s="265"/>
      <c r="AF102" s="265"/>
      <c r="AG102" s="265"/>
      <c r="AH102" s="265"/>
      <c r="AI102" s="265"/>
      <c r="AJ102" s="265"/>
      <c r="AK102" s="265"/>
      <c r="AL102" s="265"/>
      <c r="AM102" s="265"/>
      <c r="AN102" s="265"/>
      <c r="AO102" s="265"/>
      <c r="AP102" s="265"/>
    </row>
    <row r="103" spans="1:42" x14ac:dyDescent="0.2">
      <c r="A103" s="265"/>
      <c r="B103" s="265"/>
      <c r="C103" s="265"/>
      <c r="D103" s="265"/>
      <c r="E103" s="265"/>
      <c r="F103" s="265"/>
      <c r="G103" s="265"/>
      <c r="H103" s="265"/>
      <c r="I103" s="265"/>
      <c r="J103" s="265"/>
      <c r="K103" s="265"/>
      <c r="L103" s="265"/>
      <c r="M103" s="265"/>
      <c r="N103" s="265"/>
      <c r="O103" s="265"/>
      <c r="P103" s="265"/>
      <c r="Q103" s="265"/>
      <c r="R103" s="265"/>
      <c r="S103" s="265"/>
      <c r="T103" s="265"/>
      <c r="U103" s="265"/>
      <c r="V103" s="265"/>
      <c r="W103" s="265"/>
      <c r="X103" s="265"/>
      <c r="Y103" s="265"/>
      <c r="Z103" s="265"/>
      <c r="AA103" s="265"/>
      <c r="AB103" s="265"/>
      <c r="AC103" s="265"/>
      <c r="AD103" s="265"/>
      <c r="AE103" s="265"/>
      <c r="AF103" s="265"/>
      <c r="AG103" s="265"/>
      <c r="AH103" s="265"/>
      <c r="AI103" s="265"/>
      <c r="AJ103" s="265"/>
      <c r="AK103" s="265"/>
      <c r="AL103" s="265"/>
      <c r="AM103" s="265"/>
      <c r="AN103" s="265"/>
      <c r="AO103" s="265"/>
      <c r="AP103" s="265"/>
    </row>
    <row r="104" spans="1:42" x14ac:dyDescent="0.2">
      <c r="A104" s="265"/>
      <c r="B104" s="265"/>
      <c r="C104" s="265"/>
      <c r="D104" s="265"/>
      <c r="E104" s="265"/>
      <c r="F104" s="265"/>
      <c r="G104" s="265"/>
      <c r="H104" s="265"/>
      <c r="I104" s="265"/>
      <c r="J104" s="265"/>
      <c r="K104" s="265"/>
      <c r="L104" s="265"/>
      <c r="M104" s="265"/>
      <c r="N104" s="265"/>
      <c r="O104" s="265"/>
      <c r="P104" s="265"/>
      <c r="Q104" s="265"/>
      <c r="R104" s="265"/>
      <c r="S104" s="265"/>
      <c r="T104" s="265"/>
      <c r="U104" s="265"/>
      <c r="V104" s="265"/>
      <c r="W104" s="265"/>
      <c r="X104" s="265"/>
      <c r="Y104" s="265"/>
      <c r="Z104" s="265"/>
      <c r="AA104" s="265"/>
      <c r="AB104" s="265"/>
      <c r="AC104" s="265"/>
      <c r="AD104" s="265"/>
      <c r="AE104" s="265"/>
      <c r="AF104" s="265"/>
      <c r="AG104" s="265"/>
      <c r="AH104" s="265"/>
      <c r="AI104" s="265"/>
      <c r="AJ104" s="265"/>
      <c r="AK104" s="265"/>
      <c r="AL104" s="265"/>
      <c r="AM104" s="265"/>
      <c r="AN104" s="265"/>
      <c r="AO104" s="265"/>
      <c r="AP104" s="265"/>
    </row>
    <row r="105" spans="1:42" x14ac:dyDescent="0.2">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row>
    <row r="106" spans="1:42" x14ac:dyDescent="0.2">
      <c r="A106" s="265"/>
      <c r="B106" s="265"/>
      <c r="C106" s="265"/>
      <c r="D106" s="265"/>
      <c r="E106" s="265"/>
      <c r="F106" s="265"/>
      <c r="G106" s="265"/>
      <c r="H106" s="265"/>
      <c r="I106" s="265"/>
      <c r="J106" s="265"/>
      <c r="K106" s="265"/>
      <c r="L106" s="265"/>
      <c r="M106" s="265"/>
      <c r="N106" s="265"/>
      <c r="O106" s="265"/>
      <c r="P106" s="265"/>
      <c r="Q106" s="265"/>
      <c r="R106" s="265"/>
      <c r="S106" s="265"/>
      <c r="T106" s="265"/>
      <c r="U106" s="265"/>
      <c r="V106" s="265"/>
      <c r="W106" s="265"/>
      <c r="X106" s="265"/>
      <c r="Y106" s="265"/>
      <c r="Z106" s="265"/>
      <c r="AA106" s="265"/>
      <c r="AB106" s="265"/>
      <c r="AC106" s="265"/>
      <c r="AD106" s="265"/>
      <c r="AE106" s="265"/>
      <c r="AF106" s="265"/>
      <c r="AG106" s="265"/>
      <c r="AH106" s="265"/>
      <c r="AI106" s="265"/>
      <c r="AJ106" s="265"/>
      <c r="AK106" s="265"/>
      <c r="AL106" s="265"/>
      <c r="AM106" s="265"/>
      <c r="AN106" s="265"/>
      <c r="AO106" s="265"/>
      <c r="AP106" s="265"/>
    </row>
    <row r="107" spans="1:42" ht="13.5" thickBot="1" x14ac:dyDescent="0.25">
      <c r="A107" s="265"/>
      <c r="B107" s="265"/>
      <c r="C107" s="265"/>
      <c r="D107" s="265"/>
      <c r="E107" s="265"/>
      <c r="F107" s="265"/>
      <c r="G107" s="265"/>
      <c r="H107" s="265"/>
      <c r="I107" s="265"/>
      <c r="J107" s="265"/>
      <c r="K107" s="265"/>
      <c r="L107" s="265"/>
      <c r="M107" s="265"/>
      <c r="N107" s="265"/>
      <c r="O107" s="265"/>
      <c r="P107" s="265"/>
      <c r="Q107" s="265"/>
      <c r="R107" s="265"/>
      <c r="S107" s="265"/>
      <c r="T107" s="265"/>
      <c r="U107" s="265"/>
      <c r="V107" s="265"/>
      <c r="W107" s="265"/>
      <c r="X107" s="265"/>
      <c r="Y107" s="265"/>
      <c r="Z107" s="265"/>
      <c r="AA107" s="265"/>
      <c r="AB107" s="265"/>
      <c r="AC107" s="265"/>
      <c r="AD107" s="265"/>
      <c r="AE107" s="265"/>
      <c r="AF107" s="265"/>
      <c r="AG107" s="265"/>
      <c r="AH107" s="265"/>
      <c r="AI107" s="265"/>
      <c r="AJ107" s="265"/>
      <c r="AK107" s="265"/>
      <c r="AL107" s="265"/>
      <c r="AM107" s="265"/>
      <c r="AN107" s="265"/>
      <c r="AO107" s="265"/>
      <c r="AP107" s="265"/>
    </row>
    <row r="108" spans="1:42" ht="13.5" thickBot="1" x14ac:dyDescent="0.25">
      <c r="A108" s="849" t="s">
        <v>1190</v>
      </c>
      <c r="B108" s="850"/>
      <c r="C108" s="850"/>
      <c r="D108" s="850"/>
      <c r="E108" s="850"/>
      <c r="F108" s="850"/>
      <c r="G108" s="850"/>
      <c r="H108" s="850"/>
      <c r="I108" s="850"/>
      <c r="J108" s="850"/>
      <c r="K108" s="850"/>
      <c r="L108" s="850"/>
      <c r="M108" s="850"/>
      <c r="N108" s="850"/>
      <c r="O108" s="850"/>
      <c r="P108" s="850"/>
      <c r="Q108" s="850"/>
      <c r="R108" s="850"/>
      <c r="S108" s="850"/>
      <c r="T108" s="850"/>
      <c r="U108" s="850"/>
      <c r="V108" s="850"/>
      <c r="W108" s="850"/>
      <c r="X108" s="850"/>
      <c r="Y108" s="850"/>
      <c r="Z108" s="850"/>
      <c r="AA108" s="850"/>
      <c r="AB108" s="850"/>
      <c r="AC108" s="850"/>
      <c r="AD108" s="850"/>
      <c r="AE108" s="850"/>
      <c r="AF108" s="850"/>
      <c r="AG108" s="850"/>
      <c r="AH108" s="850"/>
      <c r="AI108" s="850"/>
      <c r="AJ108" s="850"/>
      <c r="AK108" s="850"/>
      <c r="AL108" s="850"/>
      <c r="AM108" s="850"/>
      <c r="AN108" s="850"/>
      <c r="AO108" s="850"/>
      <c r="AP108" s="851"/>
    </row>
    <row r="109" spans="1:42" ht="19.5" customHeight="1" thickBot="1" x14ac:dyDescent="0.25">
      <c r="A109" s="822"/>
      <c r="B109" s="935"/>
      <c r="C109" s="823"/>
      <c r="D109" s="823"/>
      <c r="E109" s="823"/>
      <c r="F109" s="823"/>
      <c r="G109" s="823"/>
      <c r="H109" s="823"/>
      <c r="I109" s="823"/>
      <c r="J109" s="823"/>
      <c r="K109" s="823"/>
      <c r="L109" s="823"/>
      <c r="M109" s="823"/>
      <c r="N109" s="823"/>
      <c r="O109" s="823"/>
      <c r="P109" s="823"/>
      <c r="Q109" s="936" t="s">
        <v>1121</v>
      </c>
      <c r="R109" s="937"/>
      <c r="S109" s="937"/>
      <c r="T109" s="937"/>
      <c r="U109" s="937"/>
      <c r="V109" s="937"/>
      <c r="W109" s="937"/>
      <c r="X109" s="937"/>
      <c r="Y109" s="937"/>
      <c r="Z109" s="937"/>
      <c r="AA109" s="937"/>
      <c r="AB109" s="937"/>
      <c r="AC109" s="937"/>
      <c r="AD109" s="937"/>
      <c r="AE109" s="937"/>
      <c r="AF109" s="938"/>
      <c r="AG109" s="939"/>
      <c r="AH109" s="823"/>
      <c r="AI109" s="823"/>
      <c r="AJ109" s="823"/>
      <c r="AK109" s="823"/>
      <c r="AL109" s="823"/>
      <c r="AM109" s="823"/>
      <c r="AN109" s="823"/>
      <c r="AO109" s="823"/>
      <c r="AP109" s="823"/>
    </row>
    <row r="110" spans="1:42" ht="25.5" customHeight="1" x14ac:dyDescent="0.2">
      <c r="A110" s="940" t="s">
        <v>1144</v>
      </c>
      <c r="B110" s="929"/>
      <c r="C110" s="929"/>
      <c r="D110" s="929"/>
      <c r="E110" s="929"/>
      <c r="F110" s="929"/>
      <c r="G110" s="929"/>
      <c r="H110" s="929"/>
      <c r="I110" s="929"/>
      <c r="J110" s="929"/>
      <c r="K110" s="929"/>
      <c r="L110" s="929"/>
      <c r="M110" s="929"/>
      <c r="N110" s="929"/>
      <c r="O110" s="929"/>
      <c r="P110" s="929"/>
      <c r="Q110" s="942"/>
      <c r="R110" s="942"/>
      <c r="S110" s="942"/>
      <c r="T110" s="942"/>
      <c r="U110" s="942"/>
      <c r="V110" s="942"/>
      <c r="W110" s="942"/>
      <c r="X110" s="942"/>
      <c r="Y110" s="942"/>
      <c r="Z110" s="942"/>
      <c r="AA110" s="942"/>
      <c r="AB110" s="942"/>
      <c r="AC110" s="942"/>
      <c r="AD110" s="942"/>
      <c r="AE110" s="942"/>
      <c r="AF110" s="942"/>
      <c r="AG110" s="929"/>
      <c r="AH110" s="929"/>
      <c r="AI110" s="929"/>
      <c r="AJ110" s="929"/>
      <c r="AK110" s="929"/>
      <c r="AL110" s="929"/>
      <c r="AM110" s="929"/>
      <c r="AN110" s="929"/>
      <c r="AO110" s="929"/>
      <c r="AP110" s="929"/>
    </row>
    <row r="111" spans="1:42" ht="25.5" customHeight="1" x14ac:dyDescent="0.2">
      <c r="A111" s="941"/>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29"/>
      <c r="AA111" s="929"/>
      <c r="AB111" s="929"/>
      <c r="AC111" s="929"/>
      <c r="AD111" s="929"/>
      <c r="AE111" s="929"/>
      <c r="AF111" s="929"/>
      <c r="AG111" s="929"/>
      <c r="AH111" s="929"/>
      <c r="AI111" s="929"/>
      <c r="AJ111" s="929"/>
      <c r="AK111" s="929"/>
      <c r="AL111" s="929"/>
      <c r="AM111" s="929"/>
      <c r="AN111" s="929"/>
      <c r="AO111" s="929"/>
      <c r="AP111" s="929"/>
    </row>
    <row r="112" spans="1:42" ht="28.5" customHeight="1" thickBot="1" x14ac:dyDescent="0.25">
      <c r="A112" s="343" t="s">
        <v>1123</v>
      </c>
      <c r="B112" s="924"/>
      <c r="C112" s="925"/>
      <c r="D112" s="925"/>
      <c r="E112" s="925"/>
      <c r="F112" s="925"/>
      <c r="G112" s="925"/>
      <c r="H112" s="925"/>
      <c r="I112" s="925"/>
      <c r="J112" s="926"/>
      <c r="K112" s="927" t="s">
        <v>59</v>
      </c>
      <c r="L112" s="928"/>
      <c r="M112" s="929"/>
      <c r="N112" s="929"/>
      <c r="O112" s="929"/>
      <c r="P112" s="929"/>
      <c r="Q112" s="930"/>
      <c r="R112" s="930"/>
      <c r="S112" s="930"/>
      <c r="T112" s="930"/>
      <c r="U112" s="931" t="s">
        <v>1191</v>
      </c>
      <c r="V112" s="931"/>
      <c r="W112" s="931"/>
      <c r="X112" s="931"/>
      <c r="Y112" s="931"/>
      <c r="Z112" s="932"/>
      <c r="AA112" s="932"/>
      <c r="AB112" s="932"/>
      <c r="AC112" s="932"/>
      <c r="AD112" s="932"/>
      <c r="AE112" s="932"/>
      <c r="AF112" s="932"/>
      <c r="AG112" s="933"/>
      <c r="AH112" s="933"/>
      <c r="AI112" s="933"/>
      <c r="AJ112" s="934" t="s">
        <v>1125</v>
      </c>
      <c r="AK112" s="934"/>
      <c r="AL112" s="934"/>
      <c r="AM112" s="934"/>
      <c r="AN112" s="934"/>
      <c r="AO112" s="918"/>
      <c r="AP112" s="919"/>
    </row>
    <row r="113" spans="1:42" ht="19.5" customHeight="1" thickBot="1" x14ac:dyDescent="0.25">
      <c r="A113" s="822"/>
      <c r="B113" s="935"/>
      <c r="C113" s="823"/>
      <c r="D113" s="823"/>
      <c r="E113" s="823"/>
      <c r="F113" s="823"/>
      <c r="G113" s="823"/>
      <c r="H113" s="823"/>
      <c r="I113" s="823"/>
      <c r="J113" s="823"/>
      <c r="K113" s="823"/>
      <c r="L113" s="823"/>
      <c r="M113" s="823"/>
      <c r="N113" s="823"/>
      <c r="O113" s="823"/>
      <c r="P113" s="823"/>
      <c r="Q113" s="943" t="s">
        <v>1126</v>
      </c>
      <c r="R113" s="944"/>
      <c r="S113" s="944"/>
      <c r="T113" s="944"/>
      <c r="U113" s="944"/>
      <c r="V113" s="944"/>
      <c r="W113" s="944"/>
      <c r="X113" s="944"/>
      <c r="Y113" s="944"/>
      <c r="Z113" s="944"/>
      <c r="AA113" s="944"/>
      <c r="AB113" s="944"/>
      <c r="AC113" s="944"/>
      <c r="AD113" s="944"/>
      <c r="AE113" s="944"/>
      <c r="AF113" s="945"/>
      <c r="AG113" s="823"/>
      <c r="AH113" s="823"/>
      <c r="AI113" s="823"/>
      <c r="AJ113" s="823"/>
      <c r="AK113" s="823"/>
      <c r="AL113" s="823"/>
      <c r="AM113" s="823"/>
      <c r="AN113" s="823"/>
      <c r="AO113" s="823"/>
      <c r="AP113" s="823"/>
    </row>
    <row r="114" spans="1:42" ht="25.5" customHeight="1" x14ac:dyDescent="0.2">
      <c r="A114" s="940" t="s">
        <v>1192</v>
      </c>
      <c r="B114" s="929"/>
      <c r="C114" s="929"/>
      <c r="D114" s="929"/>
      <c r="E114" s="929"/>
      <c r="F114" s="929"/>
      <c r="G114" s="929"/>
      <c r="H114" s="929"/>
      <c r="I114" s="929"/>
      <c r="J114" s="929"/>
      <c r="K114" s="929"/>
      <c r="L114" s="929"/>
      <c r="M114" s="929"/>
      <c r="N114" s="929"/>
      <c r="O114" s="929"/>
      <c r="P114" s="929"/>
      <c r="Q114" s="942"/>
      <c r="R114" s="942"/>
      <c r="S114" s="942"/>
      <c r="T114" s="942"/>
      <c r="U114" s="942"/>
      <c r="V114" s="942"/>
      <c r="W114" s="942"/>
      <c r="X114" s="942"/>
      <c r="Y114" s="942"/>
      <c r="Z114" s="942"/>
      <c r="AA114" s="942"/>
      <c r="AB114" s="942"/>
      <c r="AC114" s="942"/>
      <c r="AD114" s="942"/>
      <c r="AE114" s="942"/>
      <c r="AF114" s="942"/>
      <c r="AG114" s="929"/>
      <c r="AH114" s="929"/>
      <c r="AI114" s="929"/>
      <c r="AJ114" s="929"/>
      <c r="AK114" s="929"/>
      <c r="AL114" s="929"/>
      <c r="AM114" s="929"/>
      <c r="AN114" s="929"/>
      <c r="AO114" s="929"/>
      <c r="AP114" s="929"/>
    </row>
    <row r="115" spans="1:42" ht="25.5" customHeight="1" x14ac:dyDescent="0.2">
      <c r="A115" s="941"/>
      <c r="B115" s="929"/>
      <c r="C115" s="929"/>
      <c r="D115" s="929"/>
      <c r="E115" s="929"/>
      <c r="F115" s="929"/>
      <c r="G115" s="929"/>
      <c r="H115" s="929"/>
      <c r="I115" s="929"/>
      <c r="J115" s="929"/>
      <c r="K115" s="929"/>
      <c r="L115" s="929"/>
      <c r="M115" s="929"/>
      <c r="N115" s="929"/>
      <c r="O115" s="929"/>
      <c r="P115" s="929"/>
      <c r="Q115" s="929"/>
      <c r="R115" s="929"/>
      <c r="S115" s="929"/>
      <c r="T115" s="929"/>
      <c r="U115" s="929"/>
      <c r="V115" s="929"/>
      <c r="W115" s="929"/>
      <c r="X115" s="929"/>
      <c r="Y115" s="929"/>
      <c r="Z115" s="929"/>
      <c r="AA115" s="929"/>
      <c r="AB115" s="929"/>
      <c r="AC115" s="929"/>
      <c r="AD115" s="929"/>
      <c r="AE115" s="929"/>
      <c r="AF115" s="929"/>
      <c r="AG115" s="929"/>
      <c r="AH115" s="929"/>
      <c r="AI115" s="929"/>
      <c r="AJ115" s="929"/>
      <c r="AK115" s="929"/>
      <c r="AL115" s="929"/>
      <c r="AM115" s="929"/>
      <c r="AN115" s="929"/>
      <c r="AO115" s="929"/>
      <c r="AP115" s="929"/>
    </row>
    <row r="116" spans="1:42" ht="28.5" customHeight="1" thickBot="1" x14ac:dyDescent="0.25">
      <c r="A116" s="343" t="s">
        <v>1123</v>
      </c>
      <c r="B116" s="924"/>
      <c r="C116" s="925"/>
      <c r="D116" s="925"/>
      <c r="E116" s="925"/>
      <c r="F116" s="925"/>
      <c r="G116" s="925"/>
      <c r="H116" s="925"/>
      <c r="I116" s="925"/>
      <c r="J116" s="926"/>
      <c r="K116" s="927" t="s">
        <v>59</v>
      </c>
      <c r="L116" s="928"/>
      <c r="M116" s="929"/>
      <c r="N116" s="929"/>
      <c r="O116" s="929"/>
      <c r="P116" s="929"/>
      <c r="Q116" s="930"/>
      <c r="R116" s="930"/>
      <c r="S116" s="930"/>
      <c r="T116" s="930"/>
      <c r="U116" s="931" t="s">
        <v>1191</v>
      </c>
      <c r="V116" s="931"/>
      <c r="W116" s="931"/>
      <c r="X116" s="931"/>
      <c r="Y116" s="931"/>
      <c r="Z116" s="932"/>
      <c r="AA116" s="932"/>
      <c r="AB116" s="932"/>
      <c r="AC116" s="932"/>
      <c r="AD116" s="932"/>
      <c r="AE116" s="932"/>
      <c r="AF116" s="932"/>
      <c r="AG116" s="933"/>
      <c r="AH116" s="933"/>
      <c r="AI116" s="933"/>
      <c r="AJ116" s="934" t="s">
        <v>1125</v>
      </c>
      <c r="AK116" s="934"/>
      <c r="AL116" s="934"/>
      <c r="AM116" s="934"/>
      <c r="AN116" s="934"/>
      <c r="AO116" s="918"/>
      <c r="AP116" s="919"/>
    </row>
    <row r="117" spans="1:42" ht="19.5" customHeight="1" thickBot="1" x14ac:dyDescent="0.25">
      <c r="A117" s="822"/>
      <c r="B117" s="935"/>
      <c r="C117" s="823"/>
      <c r="D117" s="823"/>
      <c r="E117" s="823"/>
      <c r="F117" s="823"/>
      <c r="G117" s="823"/>
      <c r="H117" s="823"/>
      <c r="I117" s="823"/>
      <c r="J117" s="823"/>
      <c r="K117" s="823"/>
      <c r="L117" s="823"/>
      <c r="M117" s="823"/>
      <c r="N117" s="823"/>
      <c r="O117" s="823"/>
      <c r="P117" s="823"/>
      <c r="Q117" s="936" t="s">
        <v>1128</v>
      </c>
      <c r="R117" s="937"/>
      <c r="S117" s="937"/>
      <c r="T117" s="937"/>
      <c r="U117" s="937"/>
      <c r="V117" s="937"/>
      <c r="W117" s="937"/>
      <c r="X117" s="937"/>
      <c r="Y117" s="937"/>
      <c r="Z117" s="937"/>
      <c r="AA117" s="937"/>
      <c r="AB117" s="937"/>
      <c r="AC117" s="937"/>
      <c r="AD117" s="937"/>
      <c r="AE117" s="937"/>
      <c r="AF117" s="938"/>
      <c r="AG117" s="939"/>
      <c r="AH117" s="823"/>
      <c r="AI117" s="823"/>
      <c r="AJ117" s="823"/>
      <c r="AK117" s="823"/>
      <c r="AL117" s="823"/>
      <c r="AM117" s="823"/>
      <c r="AN117" s="823"/>
      <c r="AO117" s="823"/>
      <c r="AP117" s="823"/>
    </row>
    <row r="118" spans="1:42" ht="25.5" customHeight="1" x14ac:dyDescent="0.2">
      <c r="A118" s="940" t="s">
        <v>1129</v>
      </c>
      <c r="B118" s="929"/>
      <c r="C118" s="929"/>
      <c r="D118" s="929"/>
      <c r="E118" s="929"/>
      <c r="F118" s="929"/>
      <c r="G118" s="929"/>
      <c r="H118" s="929"/>
      <c r="I118" s="929"/>
      <c r="J118" s="929"/>
      <c r="K118" s="929"/>
      <c r="L118" s="929"/>
      <c r="M118" s="929"/>
      <c r="N118" s="929"/>
      <c r="O118" s="929"/>
      <c r="P118" s="929"/>
      <c r="Q118" s="942"/>
      <c r="R118" s="942"/>
      <c r="S118" s="942"/>
      <c r="T118" s="942"/>
      <c r="U118" s="942"/>
      <c r="V118" s="942"/>
      <c r="W118" s="942"/>
      <c r="X118" s="942"/>
      <c r="Y118" s="942"/>
      <c r="Z118" s="942"/>
      <c r="AA118" s="942"/>
      <c r="AB118" s="942"/>
      <c r="AC118" s="942"/>
      <c r="AD118" s="942"/>
      <c r="AE118" s="942"/>
      <c r="AF118" s="942"/>
      <c r="AG118" s="929"/>
      <c r="AH118" s="929"/>
      <c r="AI118" s="929"/>
      <c r="AJ118" s="929"/>
      <c r="AK118" s="929"/>
      <c r="AL118" s="929"/>
      <c r="AM118" s="929"/>
      <c r="AN118" s="929"/>
      <c r="AO118" s="929"/>
      <c r="AP118" s="929"/>
    </row>
    <row r="119" spans="1:42" ht="25.5" customHeight="1" x14ac:dyDescent="0.2">
      <c r="A119" s="941"/>
      <c r="B119" s="929"/>
      <c r="C119" s="929"/>
      <c r="D119" s="929"/>
      <c r="E119" s="929"/>
      <c r="F119" s="929"/>
      <c r="G119" s="929"/>
      <c r="H119" s="929"/>
      <c r="I119" s="929"/>
      <c r="J119" s="929"/>
      <c r="K119" s="929"/>
      <c r="L119" s="929"/>
      <c r="M119" s="929"/>
      <c r="N119" s="929"/>
      <c r="O119" s="929"/>
      <c r="P119" s="929"/>
      <c r="Q119" s="929"/>
      <c r="R119" s="929"/>
      <c r="S119" s="929"/>
      <c r="T119" s="929"/>
      <c r="U119" s="929"/>
      <c r="V119" s="929"/>
      <c r="W119" s="929"/>
      <c r="X119" s="929"/>
      <c r="Y119" s="929"/>
      <c r="Z119" s="929"/>
      <c r="AA119" s="929"/>
      <c r="AB119" s="929"/>
      <c r="AC119" s="929"/>
      <c r="AD119" s="929"/>
      <c r="AE119" s="929"/>
      <c r="AF119" s="929"/>
      <c r="AG119" s="929"/>
      <c r="AH119" s="929"/>
      <c r="AI119" s="929"/>
      <c r="AJ119" s="929"/>
      <c r="AK119" s="929"/>
      <c r="AL119" s="929"/>
      <c r="AM119" s="929"/>
      <c r="AN119" s="929"/>
      <c r="AO119" s="929"/>
      <c r="AP119" s="929"/>
    </row>
    <row r="120" spans="1:42" ht="28.5" customHeight="1" thickBot="1" x14ac:dyDescent="0.25">
      <c r="A120" s="343" t="s">
        <v>1123</v>
      </c>
      <c r="B120" s="924"/>
      <c r="C120" s="925"/>
      <c r="D120" s="925"/>
      <c r="E120" s="925"/>
      <c r="F120" s="925"/>
      <c r="G120" s="925"/>
      <c r="H120" s="925"/>
      <c r="I120" s="925"/>
      <c r="J120" s="926"/>
      <c r="K120" s="927" t="s">
        <v>59</v>
      </c>
      <c r="L120" s="928"/>
      <c r="M120" s="929"/>
      <c r="N120" s="929"/>
      <c r="O120" s="929"/>
      <c r="P120" s="929"/>
      <c r="Q120" s="930"/>
      <c r="R120" s="930"/>
      <c r="S120" s="930"/>
      <c r="T120" s="930"/>
      <c r="U120" s="931" t="s">
        <v>1191</v>
      </c>
      <c r="V120" s="931"/>
      <c r="W120" s="931"/>
      <c r="X120" s="931"/>
      <c r="Y120" s="931"/>
      <c r="Z120" s="932"/>
      <c r="AA120" s="932"/>
      <c r="AB120" s="932"/>
      <c r="AC120" s="932"/>
      <c r="AD120" s="932"/>
      <c r="AE120" s="932"/>
      <c r="AF120" s="932"/>
      <c r="AG120" s="933"/>
      <c r="AH120" s="933"/>
      <c r="AI120" s="933"/>
      <c r="AJ120" s="934" t="s">
        <v>1125</v>
      </c>
      <c r="AK120" s="934"/>
      <c r="AL120" s="934"/>
      <c r="AM120" s="934"/>
      <c r="AN120" s="934"/>
      <c r="AO120" s="918"/>
      <c r="AP120" s="919"/>
    </row>
    <row r="121" spans="1:42" ht="19.5" customHeight="1" thickBot="1" x14ac:dyDescent="0.25">
      <c r="A121" s="822"/>
      <c r="B121" s="935"/>
      <c r="C121" s="823"/>
      <c r="D121" s="823"/>
      <c r="E121" s="823"/>
      <c r="F121" s="823"/>
      <c r="G121" s="823"/>
      <c r="H121" s="823"/>
      <c r="I121" s="823"/>
      <c r="J121" s="823"/>
      <c r="K121" s="823"/>
      <c r="L121" s="823"/>
      <c r="M121" s="823"/>
      <c r="N121" s="823"/>
      <c r="O121" s="823"/>
      <c r="P121" s="823"/>
      <c r="Q121" s="936" t="s">
        <v>1130</v>
      </c>
      <c r="R121" s="937"/>
      <c r="S121" s="937"/>
      <c r="T121" s="937"/>
      <c r="U121" s="937"/>
      <c r="V121" s="937"/>
      <c r="W121" s="937"/>
      <c r="X121" s="937"/>
      <c r="Y121" s="937"/>
      <c r="Z121" s="937"/>
      <c r="AA121" s="937"/>
      <c r="AB121" s="937"/>
      <c r="AC121" s="937"/>
      <c r="AD121" s="937"/>
      <c r="AE121" s="937"/>
      <c r="AF121" s="938"/>
      <c r="AG121" s="939"/>
      <c r="AH121" s="823"/>
      <c r="AI121" s="823"/>
      <c r="AJ121" s="823"/>
      <c r="AK121" s="823"/>
      <c r="AL121" s="823"/>
      <c r="AM121" s="823"/>
      <c r="AN121" s="823"/>
      <c r="AO121" s="823"/>
      <c r="AP121" s="823"/>
    </row>
    <row r="122" spans="1:42" ht="25.5" customHeight="1" x14ac:dyDescent="0.2">
      <c r="A122" s="940" t="s">
        <v>1193</v>
      </c>
      <c r="B122" s="929"/>
      <c r="C122" s="929"/>
      <c r="D122" s="929"/>
      <c r="E122" s="929"/>
      <c r="F122" s="929"/>
      <c r="G122" s="929"/>
      <c r="H122" s="929"/>
      <c r="I122" s="929"/>
      <c r="J122" s="929"/>
      <c r="K122" s="929"/>
      <c r="L122" s="929"/>
      <c r="M122" s="929"/>
      <c r="N122" s="929"/>
      <c r="O122" s="929"/>
      <c r="P122" s="929"/>
      <c r="Q122" s="942"/>
      <c r="R122" s="942"/>
      <c r="S122" s="942"/>
      <c r="T122" s="942"/>
      <c r="U122" s="942"/>
      <c r="V122" s="942"/>
      <c r="W122" s="942"/>
      <c r="X122" s="942"/>
      <c r="Y122" s="942"/>
      <c r="Z122" s="942"/>
      <c r="AA122" s="942"/>
      <c r="AB122" s="942"/>
      <c r="AC122" s="942"/>
      <c r="AD122" s="942"/>
      <c r="AE122" s="942"/>
      <c r="AF122" s="942"/>
      <c r="AG122" s="929"/>
      <c r="AH122" s="929"/>
      <c r="AI122" s="929"/>
      <c r="AJ122" s="929"/>
      <c r="AK122" s="929"/>
      <c r="AL122" s="929"/>
      <c r="AM122" s="929"/>
      <c r="AN122" s="929"/>
      <c r="AO122" s="929"/>
      <c r="AP122" s="929"/>
    </row>
    <row r="123" spans="1:42" ht="25.5" customHeight="1" x14ac:dyDescent="0.2">
      <c r="A123" s="941"/>
      <c r="B123" s="929"/>
      <c r="C123" s="929"/>
      <c r="D123" s="929"/>
      <c r="E123" s="929"/>
      <c r="F123" s="929"/>
      <c r="G123" s="929"/>
      <c r="H123" s="929"/>
      <c r="I123" s="929"/>
      <c r="J123" s="929"/>
      <c r="K123" s="929"/>
      <c r="L123" s="929"/>
      <c r="M123" s="929"/>
      <c r="N123" s="929"/>
      <c r="O123" s="929"/>
      <c r="P123" s="929"/>
      <c r="Q123" s="929"/>
      <c r="R123" s="929"/>
      <c r="S123" s="929"/>
      <c r="T123" s="929"/>
      <c r="U123" s="929"/>
      <c r="V123" s="929"/>
      <c r="W123" s="929"/>
      <c r="X123" s="929"/>
      <c r="Y123" s="929"/>
      <c r="Z123" s="929"/>
      <c r="AA123" s="929"/>
      <c r="AB123" s="929"/>
      <c r="AC123" s="929"/>
      <c r="AD123" s="929"/>
      <c r="AE123" s="929"/>
      <c r="AF123" s="929"/>
      <c r="AG123" s="929"/>
      <c r="AH123" s="929"/>
      <c r="AI123" s="929"/>
      <c r="AJ123" s="929"/>
      <c r="AK123" s="929"/>
      <c r="AL123" s="929"/>
      <c r="AM123" s="929"/>
      <c r="AN123" s="929"/>
      <c r="AO123" s="929"/>
      <c r="AP123" s="929"/>
    </row>
    <row r="124" spans="1:42" ht="28.5" customHeight="1" thickBot="1" x14ac:dyDescent="0.25">
      <c r="A124" s="343" t="s">
        <v>1123</v>
      </c>
      <c r="B124" s="924"/>
      <c r="C124" s="925"/>
      <c r="D124" s="925"/>
      <c r="E124" s="925"/>
      <c r="F124" s="925"/>
      <c r="G124" s="925"/>
      <c r="H124" s="925"/>
      <c r="I124" s="925"/>
      <c r="J124" s="926"/>
      <c r="K124" s="927" t="s">
        <v>59</v>
      </c>
      <c r="L124" s="928"/>
      <c r="M124" s="929"/>
      <c r="N124" s="929"/>
      <c r="O124" s="929"/>
      <c r="P124" s="929"/>
      <c r="Q124" s="930"/>
      <c r="R124" s="930"/>
      <c r="S124" s="930"/>
      <c r="T124" s="930"/>
      <c r="U124" s="931" t="s">
        <v>1191</v>
      </c>
      <c r="V124" s="931"/>
      <c r="W124" s="931"/>
      <c r="X124" s="931"/>
      <c r="Y124" s="931"/>
      <c r="Z124" s="932"/>
      <c r="AA124" s="932"/>
      <c r="AB124" s="932"/>
      <c r="AC124" s="932"/>
      <c r="AD124" s="932"/>
      <c r="AE124" s="932"/>
      <c r="AF124" s="932"/>
      <c r="AG124" s="933"/>
      <c r="AH124" s="933"/>
      <c r="AI124" s="933"/>
      <c r="AJ124" s="934" t="s">
        <v>1125</v>
      </c>
      <c r="AK124" s="934"/>
      <c r="AL124" s="934"/>
      <c r="AM124" s="934"/>
      <c r="AN124" s="934"/>
      <c r="AO124" s="918"/>
      <c r="AP124" s="919"/>
    </row>
    <row r="125" spans="1:42" ht="19.5" customHeight="1" thickBot="1" x14ac:dyDescent="0.25">
      <c r="A125" s="822"/>
      <c r="B125" s="935"/>
      <c r="C125" s="823"/>
      <c r="D125" s="823"/>
      <c r="E125" s="823"/>
      <c r="F125" s="823"/>
      <c r="G125" s="823"/>
      <c r="H125" s="823"/>
      <c r="I125" s="823"/>
      <c r="J125" s="823"/>
      <c r="K125" s="823"/>
      <c r="L125" s="823"/>
      <c r="M125" s="823"/>
      <c r="N125" s="823"/>
      <c r="O125" s="823"/>
      <c r="P125" s="823"/>
      <c r="Q125" s="936" t="s">
        <v>1132</v>
      </c>
      <c r="R125" s="937"/>
      <c r="S125" s="937"/>
      <c r="T125" s="937"/>
      <c r="U125" s="937"/>
      <c r="V125" s="937"/>
      <c r="W125" s="937"/>
      <c r="X125" s="937"/>
      <c r="Y125" s="937"/>
      <c r="Z125" s="937"/>
      <c r="AA125" s="937"/>
      <c r="AB125" s="937"/>
      <c r="AC125" s="937"/>
      <c r="AD125" s="937"/>
      <c r="AE125" s="937"/>
      <c r="AF125" s="938"/>
      <c r="AG125" s="939"/>
      <c r="AH125" s="823"/>
      <c r="AI125" s="823"/>
      <c r="AJ125" s="823"/>
      <c r="AK125" s="823"/>
      <c r="AL125" s="823"/>
      <c r="AM125" s="823"/>
      <c r="AN125" s="823"/>
      <c r="AO125" s="823"/>
      <c r="AP125" s="823"/>
    </row>
    <row r="126" spans="1:42" ht="25.5" customHeight="1" x14ac:dyDescent="0.2">
      <c r="A126" s="940" t="s">
        <v>1145</v>
      </c>
      <c r="B126" s="929"/>
      <c r="C126" s="929"/>
      <c r="D126" s="929"/>
      <c r="E126" s="929"/>
      <c r="F126" s="929"/>
      <c r="G126" s="929"/>
      <c r="H126" s="929"/>
      <c r="I126" s="929"/>
      <c r="J126" s="929"/>
      <c r="K126" s="929"/>
      <c r="L126" s="929"/>
      <c r="M126" s="929"/>
      <c r="N126" s="929"/>
      <c r="O126" s="929"/>
      <c r="P126" s="929"/>
      <c r="Q126" s="942"/>
      <c r="R126" s="942"/>
      <c r="S126" s="942"/>
      <c r="T126" s="942"/>
      <c r="U126" s="942"/>
      <c r="V126" s="942"/>
      <c r="W126" s="942"/>
      <c r="X126" s="942"/>
      <c r="Y126" s="942"/>
      <c r="Z126" s="942"/>
      <c r="AA126" s="942"/>
      <c r="AB126" s="942"/>
      <c r="AC126" s="942"/>
      <c r="AD126" s="942"/>
      <c r="AE126" s="942"/>
      <c r="AF126" s="942"/>
      <c r="AG126" s="929"/>
      <c r="AH126" s="929"/>
      <c r="AI126" s="929"/>
      <c r="AJ126" s="929"/>
      <c r="AK126" s="929"/>
      <c r="AL126" s="929"/>
      <c r="AM126" s="929"/>
      <c r="AN126" s="929"/>
      <c r="AO126" s="929"/>
      <c r="AP126" s="929"/>
    </row>
    <row r="127" spans="1:42" ht="25.5" customHeight="1" x14ac:dyDescent="0.2">
      <c r="A127" s="941"/>
      <c r="B127" s="929"/>
      <c r="C127" s="929"/>
      <c r="D127" s="929"/>
      <c r="E127" s="929"/>
      <c r="F127" s="929"/>
      <c r="G127" s="929"/>
      <c r="H127" s="929"/>
      <c r="I127" s="929"/>
      <c r="J127" s="929"/>
      <c r="K127" s="929"/>
      <c r="L127" s="929"/>
      <c r="M127" s="929"/>
      <c r="N127" s="929"/>
      <c r="O127" s="929"/>
      <c r="P127" s="929"/>
      <c r="Q127" s="929"/>
      <c r="R127" s="929"/>
      <c r="S127" s="929"/>
      <c r="T127" s="929"/>
      <c r="U127" s="929"/>
      <c r="V127" s="929"/>
      <c r="W127" s="929"/>
      <c r="X127" s="929"/>
      <c r="Y127" s="929"/>
      <c r="Z127" s="929"/>
      <c r="AA127" s="929"/>
      <c r="AB127" s="929"/>
      <c r="AC127" s="929"/>
      <c r="AD127" s="929"/>
      <c r="AE127" s="929"/>
      <c r="AF127" s="929"/>
      <c r="AG127" s="929"/>
      <c r="AH127" s="929"/>
      <c r="AI127" s="929"/>
      <c r="AJ127" s="929"/>
      <c r="AK127" s="929"/>
      <c r="AL127" s="929"/>
      <c r="AM127" s="929"/>
      <c r="AN127" s="929"/>
      <c r="AO127" s="929"/>
      <c r="AP127" s="929"/>
    </row>
    <row r="128" spans="1:42" ht="28.5" customHeight="1" x14ac:dyDescent="0.2">
      <c r="A128" s="343" t="s">
        <v>1123</v>
      </c>
      <c r="B128" s="924"/>
      <c r="C128" s="925"/>
      <c r="D128" s="925"/>
      <c r="E128" s="925"/>
      <c r="F128" s="925"/>
      <c r="G128" s="925"/>
      <c r="H128" s="925"/>
      <c r="I128" s="925"/>
      <c r="J128" s="926"/>
      <c r="K128" s="927" t="s">
        <v>59</v>
      </c>
      <c r="L128" s="928"/>
      <c r="M128" s="929"/>
      <c r="N128" s="929"/>
      <c r="O128" s="929"/>
      <c r="P128" s="929"/>
      <c r="Q128" s="930"/>
      <c r="R128" s="930"/>
      <c r="S128" s="930"/>
      <c r="T128" s="930"/>
      <c r="U128" s="931" t="s">
        <v>1191</v>
      </c>
      <c r="V128" s="931"/>
      <c r="W128" s="931"/>
      <c r="X128" s="931"/>
      <c r="Y128" s="931"/>
      <c r="Z128" s="932"/>
      <c r="AA128" s="932"/>
      <c r="AB128" s="932"/>
      <c r="AC128" s="932"/>
      <c r="AD128" s="932"/>
      <c r="AE128" s="932"/>
      <c r="AF128" s="932"/>
      <c r="AG128" s="933"/>
      <c r="AH128" s="933"/>
      <c r="AI128" s="933"/>
      <c r="AJ128" s="934" t="s">
        <v>1125</v>
      </c>
      <c r="AK128" s="934"/>
      <c r="AL128" s="934"/>
      <c r="AM128" s="934"/>
      <c r="AN128" s="934"/>
      <c r="AO128" s="918"/>
      <c r="AP128" s="919"/>
    </row>
    <row r="129" spans="1:42" x14ac:dyDescent="0.2">
      <c r="A129" s="270"/>
      <c r="B129" s="270"/>
      <c r="C129" s="270"/>
      <c r="D129" s="270"/>
      <c r="E129" s="344"/>
      <c r="F129" s="344"/>
      <c r="G129" s="344"/>
      <c r="H129" s="344"/>
      <c r="I129" s="344"/>
      <c r="J129" s="344"/>
      <c r="K129" s="344"/>
      <c r="L129" s="344"/>
      <c r="M129" s="344"/>
      <c r="N129" s="271"/>
      <c r="O129" s="271"/>
      <c r="P129" s="272"/>
      <c r="Q129" s="272"/>
      <c r="R129" s="272"/>
      <c r="S129" s="272"/>
      <c r="T129" s="272"/>
      <c r="U129" s="272"/>
      <c r="V129" s="272"/>
      <c r="W129" s="272"/>
      <c r="X129" s="272"/>
      <c r="Y129" s="272"/>
      <c r="Z129" s="272"/>
      <c r="AA129" s="272"/>
      <c r="AB129" s="272"/>
      <c r="AC129" s="272"/>
      <c r="AD129" s="272"/>
      <c r="AE129" s="272"/>
      <c r="AF129" s="272"/>
      <c r="AG129" s="272"/>
      <c r="AH129" s="272"/>
      <c r="AI129" s="272"/>
      <c r="AJ129" s="272"/>
      <c r="AK129" s="272"/>
      <c r="AL129" s="272"/>
      <c r="AM129" s="272"/>
      <c r="AN129" s="271"/>
      <c r="AO129" s="271"/>
      <c r="AP129" s="303"/>
    </row>
    <row r="130" spans="1:42" ht="15.75" x14ac:dyDescent="0.25">
      <c r="A130" s="920" t="s">
        <v>1194</v>
      </c>
      <c r="B130" s="921"/>
      <c r="C130" s="921"/>
      <c r="D130" s="921"/>
      <c r="E130" s="345"/>
      <c r="F130" s="346"/>
      <c r="G130" s="346"/>
      <c r="H130" s="346"/>
      <c r="I130" s="346"/>
      <c r="J130" s="346"/>
      <c r="K130" s="346"/>
      <c r="L130" s="346"/>
      <c r="M130" s="346"/>
      <c r="N130" s="346"/>
      <c r="O130" s="346"/>
      <c r="P130" s="346"/>
      <c r="Q130" s="346"/>
      <c r="R130" s="346"/>
      <c r="S130" s="346"/>
      <c r="T130" s="346"/>
      <c r="U130" s="346"/>
      <c r="V130" s="346"/>
      <c r="W130" s="346"/>
      <c r="X130" s="346"/>
      <c r="Y130" s="346"/>
      <c r="Z130" s="346"/>
      <c r="AA130" s="346"/>
      <c r="AB130" s="346"/>
      <c r="AC130" s="346"/>
      <c r="AD130" s="346"/>
      <c r="AE130" s="346"/>
      <c r="AF130" s="346"/>
      <c r="AG130" s="346"/>
      <c r="AH130" s="346"/>
      <c r="AI130" s="346"/>
      <c r="AJ130" s="346"/>
      <c r="AK130" s="346"/>
      <c r="AL130" s="346"/>
      <c r="AM130" s="346"/>
      <c r="AN130" s="346"/>
      <c r="AO130" s="347"/>
      <c r="AP130" s="303"/>
    </row>
    <row r="131" spans="1:42" ht="15.75" x14ac:dyDescent="0.25">
      <c r="A131" s="922" t="s">
        <v>1195</v>
      </c>
      <c r="B131" s="923"/>
      <c r="C131" s="923"/>
      <c r="D131" s="923"/>
      <c r="E131" s="348"/>
      <c r="F131" s="344"/>
      <c r="G131" s="344"/>
      <c r="H131" s="344"/>
      <c r="I131" s="344"/>
      <c r="J131" s="344"/>
      <c r="K131" s="344"/>
      <c r="L131" s="344"/>
      <c r="M131" s="344"/>
      <c r="N131" s="344"/>
      <c r="O131" s="344"/>
      <c r="P131" s="344"/>
      <c r="Q131" s="344"/>
      <c r="R131" s="344"/>
      <c r="S131" s="344"/>
      <c r="T131" s="344"/>
      <c r="U131" s="344"/>
      <c r="V131" s="344"/>
      <c r="W131" s="344"/>
      <c r="X131" s="344"/>
      <c r="Y131" s="344"/>
      <c r="Z131" s="344"/>
      <c r="AA131" s="344"/>
      <c r="AB131" s="344"/>
      <c r="AC131" s="344"/>
      <c r="AD131" s="344"/>
      <c r="AE131" s="344"/>
      <c r="AF131" s="344"/>
      <c r="AG131" s="344"/>
      <c r="AH131" s="344"/>
      <c r="AI131" s="344"/>
      <c r="AJ131" s="344"/>
      <c r="AK131" s="344"/>
      <c r="AL131" s="344"/>
      <c r="AM131" s="344"/>
      <c r="AN131" s="344"/>
      <c r="AO131" s="349"/>
      <c r="AP131" s="303"/>
    </row>
    <row r="132" spans="1:42" ht="15.75" x14ac:dyDescent="0.25">
      <c r="A132" s="350" t="s">
        <v>1196</v>
      </c>
      <c r="B132" s="351"/>
      <c r="C132" s="351"/>
      <c r="D132" s="351"/>
      <c r="E132" s="352"/>
      <c r="F132" s="353"/>
      <c r="G132" s="353"/>
      <c r="H132" s="353"/>
      <c r="I132" s="353"/>
      <c r="J132" s="353"/>
      <c r="K132" s="353"/>
      <c r="L132" s="353"/>
      <c r="M132" s="353"/>
      <c r="N132" s="353"/>
      <c r="O132" s="353"/>
      <c r="P132" s="353"/>
      <c r="Q132" s="353"/>
      <c r="R132" s="353"/>
      <c r="S132" s="353"/>
      <c r="T132" s="353"/>
      <c r="U132" s="353"/>
      <c r="V132" s="353"/>
      <c r="W132" s="353"/>
      <c r="X132" s="353"/>
      <c r="Y132" s="353"/>
      <c r="Z132" s="353"/>
      <c r="AA132" s="353"/>
      <c r="AB132" s="353"/>
      <c r="AC132" s="353"/>
      <c r="AD132" s="353"/>
      <c r="AE132" s="353"/>
      <c r="AF132" s="353"/>
      <c r="AG132" s="353"/>
      <c r="AH132" s="353"/>
      <c r="AI132" s="353"/>
      <c r="AJ132" s="353"/>
      <c r="AK132" s="353"/>
      <c r="AL132" s="353"/>
      <c r="AM132" s="353"/>
      <c r="AN132" s="353"/>
      <c r="AO132" s="354"/>
      <c r="AP132" s="303"/>
    </row>
  </sheetData>
  <autoFilter ref="A13:AP35">
    <filterColumn colId="15" showButton="0"/>
    <filterColumn colId="17" showButton="0"/>
    <filterColumn colId="19" showButton="0"/>
    <filterColumn colId="21" showButton="0"/>
    <filterColumn colId="23" showButton="0"/>
    <filterColumn colId="25" showButton="0"/>
    <filterColumn colId="27" showButton="0"/>
    <filterColumn colId="29" showButton="0"/>
    <filterColumn colId="31" showButton="0"/>
    <filterColumn colId="33" showButton="0"/>
    <filterColumn colId="35" showButton="0"/>
    <filterColumn colId="37" showButton="0"/>
    <filterColumn colId="40" showButton="0"/>
  </autoFilter>
  <mergeCells count="425">
    <mergeCell ref="A1:C2"/>
    <mergeCell ref="D1:AM1"/>
    <mergeCell ref="AN1:AO1"/>
    <mergeCell ref="D2:AO2"/>
    <mergeCell ref="A4:B4"/>
    <mergeCell ref="C4:D4"/>
    <mergeCell ref="F4:H4"/>
    <mergeCell ref="J4:N4"/>
    <mergeCell ref="O4:R4"/>
    <mergeCell ref="S4:AA4"/>
    <mergeCell ref="A6:B6"/>
    <mergeCell ref="C6:D6"/>
    <mergeCell ref="F6:H6"/>
    <mergeCell ref="J6:N6"/>
    <mergeCell ref="O6:R6"/>
    <mergeCell ref="S6:AA6"/>
    <mergeCell ref="AN4:AO4"/>
    <mergeCell ref="A5:B5"/>
    <mergeCell ref="C5:D5"/>
    <mergeCell ref="F5:H5"/>
    <mergeCell ref="J5:N5"/>
    <mergeCell ref="O5:R5"/>
    <mergeCell ref="S5:AA5"/>
    <mergeCell ref="AN5:AO5"/>
    <mergeCell ref="C12:C13"/>
    <mergeCell ref="D12:D13"/>
    <mergeCell ref="E12:E13"/>
    <mergeCell ref="F12:F13"/>
    <mergeCell ref="AN6:AO6"/>
    <mergeCell ref="M8:M11"/>
    <mergeCell ref="P8:AM11"/>
    <mergeCell ref="AN8:AN13"/>
    <mergeCell ref="AO8:AP13"/>
    <mergeCell ref="N11:O11"/>
    <mergeCell ref="N12:N13"/>
    <mergeCell ref="O12:O13"/>
    <mergeCell ref="P12:Q13"/>
    <mergeCell ref="R12:S13"/>
    <mergeCell ref="AF12:AG13"/>
    <mergeCell ref="AH12:AI13"/>
    <mergeCell ref="AJ12:AK13"/>
    <mergeCell ref="AL12:AM13"/>
    <mergeCell ref="Z12:AA13"/>
    <mergeCell ref="AB12:AC13"/>
    <mergeCell ref="AD12:AE13"/>
    <mergeCell ref="A14:A15"/>
    <mergeCell ref="B14:B15"/>
    <mergeCell ref="C14:C15"/>
    <mergeCell ref="D14:D15"/>
    <mergeCell ref="E14:E15"/>
    <mergeCell ref="F14:F15"/>
    <mergeCell ref="T12:U13"/>
    <mergeCell ref="V12:W13"/>
    <mergeCell ref="X12:Y13"/>
    <mergeCell ref="G12:G13"/>
    <mergeCell ref="H12:H13"/>
    <mergeCell ref="I12:I13"/>
    <mergeCell ref="J12:J13"/>
    <mergeCell ref="K12:L12"/>
    <mergeCell ref="M12:M13"/>
    <mergeCell ref="A12:A13"/>
    <mergeCell ref="B12:B13"/>
    <mergeCell ref="M14:M15"/>
    <mergeCell ref="N14:N15"/>
    <mergeCell ref="O14:O15"/>
    <mergeCell ref="G14:G15"/>
    <mergeCell ref="H14:H15"/>
    <mergeCell ref="I14:I15"/>
    <mergeCell ref="J14:J15"/>
    <mergeCell ref="AL14:AM14"/>
    <mergeCell ref="AO14:AO15"/>
    <mergeCell ref="AP14:AP15"/>
    <mergeCell ref="P15:Q15"/>
    <mergeCell ref="R15:S15"/>
    <mergeCell ref="T15:U15"/>
    <mergeCell ref="V15:W15"/>
    <mergeCell ref="X15:Y15"/>
    <mergeCell ref="V14:W14"/>
    <mergeCell ref="X14:Y14"/>
    <mergeCell ref="Z14:AA14"/>
    <mergeCell ref="AB14:AC14"/>
    <mergeCell ref="AD14:AE14"/>
    <mergeCell ref="AF14:AG14"/>
    <mergeCell ref="P14:Q14"/>
    <mergeCell ref="R14:S14"/>
    <mergeCell ref="T14:U14"/>
    <mergeCell ref="AL15:AM15"/>
    <mergeCell ref="Z15:AA15"/>
    <mergeCell ref="AB15:AC15"/>
    <mergeCell ref="AD15:AE15"/>
    <mergeCell ref="AF15:AG15"/>
    <mergeCell ref="AH15:AI15"/>
    <mergeCell ref="AJ15:AK15"/>
    <mergeCell ref="A16:A17"/>
    <mergeCell ref="B16:B17"/>
    <mergeCell ref="C16:C17"/>
    <mergeCell ref="D16:D17"/>
    <mergeCell ref="E16:E17"/>
    <mergeCell ref="F16:F17"/>
    <mergeCell ref="G16:G17"/>
    <mergeCell ref="H16:H17"/>
    <mergeCell ref="I16:I17"/>
    <mergeCell ref="K14:K15"/>
    <mergeCell ref="AH14:AI14"/>
    <mergeCell ref="AJ14:AK14"/>
    <mergeCell ref="L14:L15"/>
    <mergeCell ref="T16:U16"/>
    <mergeCell ref="V16:W16"/>
    <mergeCell ref="X16:Y16"/>
    <mergeCell ref="Z16:AA16"/>
    <mergeCell ref="J16:J17"/>
    <mergeCell ref="K16:K17"/>
    <mergeCell ref="L16:L17"/>
    <mergeCell ref="M16:M17"/>
    <mergeCell ref="N16:N17"/>
    <mergeCell ref="O16:O17"/>
    <mergeCell ref="P18:Q18"/>
    <mergeCell ref="R18:S18"/>
    <mergeCell ref="T18:U18"/>
    <mergeCell ref="V18:W18"/>
    <mergeCell ref="X18:Y18"/>
    <mergeCell ref="Z18:AA18"/>
    <mergeCell ref="AO16:AO17"/>
    <mergeCell ref="AP16:AP17"/>
    <mergeCell ref="P17:Q17"/>
    <mergeCell ref="R17:S17"/>
    <mergeCell ref="T17:U17"/>
    <mergeCell ref="V17:W17"/>
    <mergeCell ref="X17:Y17"/>
    <mergeCell ref="Z17:AA17"/>
    <mergeCell ref="AB17:AC17"/>
    <mergeCell ref="AD17:AE17"/>
    <mergeCell ref="AB16:AC16"/>
    <mergeCell ref="AD16:AE16"/>
    <mergeCell ref="AF16:AG16"/>
    <mergeCell ref="AH16:AI16"/>
    <mergeCell ref="AJ16:AK16"/>
    <mergeCell ref="AL16:AM16"/>
    <mergeCell ref="P16:Q16"/>
    <mergeCell ref="R16:S16"/>
    <mergeCell ref="AB18:AC18"/>
    <mergeCell ref="AD18:AE18"/>
    <mergeCell ref="AF18:AG18"/>
    <mergeCell ref="AH18:AI18"/>
    <mergeCell ref="AJ18:AK18"/>
    <mergeCell ref="AL18:AM18"/>
    <mergeCell ref="AF17:AG17"/>
    <mergeCell ref="AH17:AI17"/>
    <mergeCell ref="AJ17:AK17"/>
    <mergeCell ref="AL17:AM17"/>
    <mergeCell ref="AB19:AC19"/>
    <mergeCell ref="AD19:AE19"/>
    <mergeCell ref="AF19:AG19"/>
    <mergeCell ref="AH19:AI19"/>
    <mergeCell ref="AJ19:AK19"/>
    <mergeCell ref="AL19:AM19"/>
    <mergeCell ref="P19:Q19"/>
    <mergeCell ref="R19:S19"/>
    <mergeCell ref="T19:U19"/>
    <mergeCell ref="V19:W19"/>
    <mergeCell ref="X19:Y19"/>
    <mergeCell ref="Z19:AA19"/>
    <mergeCell ref="AB20:AC20"/>
    <mergeCell ref="AD20:AE20"/>
    <mergeCell ref="AF20:AG20"/>
    <mergeCell ref="AH20:AI20"/>
    <mergeCell ref="AJ20:AK20"/>
    <mergeCell ref="AL20:AM20"/>
    <mergeCell ref="P20:Q20"/>
    <mergeCell ref="R20:S20"/>
    <mergeCell ref="T20:U20"/>
    <mergeCell ref="V20:W20"/>
    <mergeCell ref="X20:Y20"/>
    <mergeCell ref="Z20:AA20"/>
    <mergeCell ref="AB21:AC21"/>
    <mergeCell ref="AD21:AE21"/>
    <mergeCell ref="AF21:AG21"/>
    <mergeCell ref="AH21:AI21"/>
    <mergeCell ref="AJ21:AK21"/>
    <mergeCell ref="AL21:AM21"/>
    <mergeCell ref="P21:Q21"/>
    <mergeCell ref="R21:S21"/>
    <mergeCell ref="T21:U21"/>
    <mergeCell ref="V21:W21"/>
    <mergeCell ref="X21:Y21"/>
    <mergeCell ref="Z21:AA21"/>
    <mergeCell ref="AB22:AC22"/>
    <mergeCell ref="AD22:AE22"/>
    <mergeCell ref="AF22:AG22"/>
    <mergeCell ref="AH22:AI22"/>
    <mergeCell ref="AJ22:AK22"/>
    <mergeCell ref="AL22:AM22"/>
    <mergeCell ref="P22:Q22"/>
    <mergeCell ref="R22:S22"/>
    <mergeCell ref="T22:U22"/>
    <mergeCell ref="V22:W22"/>
    <mergeCell ref="X22:Y22"/>
    <mergeCell ref="Z22:AA22"/>
    <mergeCell ref="AB23:AC23"/>
    <mergeCell ref="AD23:AE23"/>
    <mergeCell ref="AF23:AG23"/>
    <mergeCell ref="AH23:AI23"/>
    <mergeCell ref="AJ23:AK23"/>
    <mergeCell ref="AL23:AM23"/>
    <mergeCell ref="P23:Q23"/>
    <mergeCell ref="R23:S23"/>
    <mergeCell ref="T23:U23"/>
    <mergeCell ref="V23:W23"/>
    <mergeCell ref="X23:Y23"/>
    <mergeCell ref="Z23:AA23"/>
    <mergeCell ref="AB24:AC24"/>
    <mergeCell ref="AD24:AE24"/>
    <mergeCell ref="AF24:AG24"/>
    <mergeCell ref="AH24:AI24"/>
    <mergeCell ref="AJ24:AK24"/>
    <mergeCell ref="AL24:AM24"/>
    <mergeCell ref="P24:Q24"/>
    <mergeCell ref="R24:S24"/>
    <mergeCell ref="T24:U24"/>
    <mergeCell ref="V24:W24"/>
    <mergeCell ref="X24:Y24"/>
    <mergeCell ref="Z24:AA24"/>
    <mergeCell ref="AB25:AC25"/>
    <mergeCell ref="AD25:AE25"/>
    <mergeCell ref="AF25:AG25"/>
    <mergeCell ref="AH25:AI25"/>
    <mergeCell ref="AJ25:AK25"/>
    <mergeCell ref="AL25:AM25"/>
    <mergeCell ref="P25:Q25"/>
    <mergeCell ref="R25:S25"/>
    <mergeCell ref="T25:U25"/>
    <mergeCell ref="V25:W25"/>
    <mergeCell ref="X25:Y25"/>
    <mergeCell ref="Z25:AA25"/>
    <mergeCell ref="AB26:AC26"/>
    <mergeCell ref="AD26:AE26"/>
    <mergeCell ref="AF26:AG26"/>
    <mergeCell ref="AH26:AI26"/>
    <mergeCell ref="AJ26:AK26"/>
    <mergeCell ref="AL26:AM26"/>
    <mergeCell ref="P26:Q26"/>
    <mergeCell ref="R26:S26"/>
    <mergeCell ref="T26:U26"/>
    <mergeCell ref="V26:W26"/>
    <mergeCell ref="X26:Y26"/>
    <mergeCell ref="Z26:AA26"/>
    <mergeCell ref="AB27:AC27"/>
    <mergeCell ref="AD27:AE27"/>
    <mergeCell ref="AF27:AG27"/>
    <mergeCell ref="AH27:AI27"/>
    <mergeCell ref="AJ27:AK27"/>
    <mergeCell ref="AL27:AM27"/>
    <mergeCell ref="P27:Q27"/>
    <mergeCell ref="R27:S27"/>
    <mergeCell ref="T27:U27"/>
    <mergeCell ref="V27:W27"/>
    <mergeCell ref="X27:Y27"/>
    <mergeCell ref="Z27:AA27"/>
    <mergeCell ref="AB28:AC28"/>
    <mergeCell ref="AD28:AE28"/>
    <mergeCell ref="AF28:AG28"/>
    <mergeCell ref="AH28:AI28"/>
    <mergeCell ref="AJ28:AK28"/>
    <mergeCell ref="AL28:AM28"/>
    <mergeCell ref="P28:Q28"/>
    <mergeCell ref="R28:S28"/>
    <mergeCell ref="T28:U28"/>
    <mergeCell ref="V28:W28"/>
    <mergeCell ref="X28:Y28"/>
    <mergeCell ref="Z28:AA28"/>
    <mergeCell ref="AB29:AC29"/>
    <mergeCell ref="AD29:AE29"/>
    <mergeCell ref="AF29:AG29"/>
    <mergeCell ref="AH29:AI29"/>
    <mergeCell ref="AJ29:AK29"/>
    <mergeCell ref="AL29:AM29"/>
    <mergeCell ref="P29:Q29"/>
    <mergeCell ref="R29:S29"/>
    <mergeCell ref="T29:U29"/>
    <mergeCell ref="V29:W29"/>
    <mergeCell ref="X29:Y29"/>
    <mergeCell ref="Z29:AA29"/>
    <mergeCell ref="AB30:AC30"/>
    <mergeCell ref="AD30:AE30"/>
    <mergeCell ref="AF30:AG30"/>
    <mergeCell ref="AH30:AI30"/>
    <mergeCell ref="AJ30:AK30"/>
    <mergeCell ref="AL30:AM30"/>
    <mergeCell ref="P30:Q30"/>
    <mergeCell ref="R30:S30"/>
    <mergeCell ref="T30:U30"/>
    <mergeCell ref="V30:W30"/>
    <mergeCell ref="X30:Y30"/>
    <mergeCell ref="Z30:AA30"/>
    <mergeCell ref="AB31:AC31"/>
    <mergeCell ref="AD31:AE31"/>
    <mergeCell ref="AF31:AG31"/>
    <mergeCell ref="AH31:AI31"/>
    <mergeCell ref="AJ31:AK31"/>
    <mergeCell ref="AL31:AM31"/>
    <mergeCell ref="P31:Q31"/>
    <mergeCell ref="R31:S31"/>
    <mergeCell ref="T31:U31"/>
    <mergeCell ref="V31:W31"/>
    <mergeCell ref="X31:Y31"/>
    <mergeCell ref="Z31:AA31"/>
    <mergeCell ref="AH33:AI33"/>
    <mergeCell ref="AJ33:AK33"/>
    <mergeCell ref="AL33:AM33"/>
    <mergeCell ref="Z33:AA33"/>
    <mergeCell ref="AB33:AC33"/>
    <mergeCell ref="AD33:AE33"/>
    <mergeCell ref="AJ34:AK34"/>
    <mergeCell ref="AL34:AM34"/>
    <mergeCell ref="AF34:AG34"/>
    <mergeCell ref="AH34:AI34"/>
    <mergeCell ref="AB32:AC32"/>
    <mergeCell ref="AD32:AE32"/>
    <mergeCell ref="AF32:AG32"/>
    <mergeCell ref="AH32:AI32"/>
    <mergeCell ref="AJ32:AK32"/>
    <mergeCell ref="AL32:AM32"/>
    <mergeCell ref="P32:Q32"/>
    <mergeCell ref="R32:S32"/>
    <mergeCell ref="T32:U32"/>
    <mergeCell ref="V32:W32"/>
    <mergeCell ref="X32:Y32"/>
    <mergeCell ref="Z32:AA32"/>
    <mergeCell ref="D33:E34"/>
    <mergeCell ref="F33:I34"/>
    <mergeCell ref="A108:AP108"/>
    <mergeCell ref="A109:P109"/>
    <mergeCell ref="Q109:AF109"/>
    <mergeCell ref="AG109:AP109"/>
    <mergeCell ref="J34:K34"/>
    <mergeCell ref="M34:O34"/>
    <mergeCell ref="P34:Q34"/>
    <mergeCell ref="R34:S34"/>
    <mergeCell ref="T34:U34"/>
    <mergeCell ref="V34:W34"/>
    <mergeCell ref="T33:U33"/>
    <mergeCell ref="V33:W33"/>
    <mergeCell ref="X33:Y33"/>
    <mergeCell ref="J33:K33"/>
    <mergeCell ref="M33:O33"/>
    <mergeCell ref="P33:Q33"/>
    <mergeCell ref="R33:S33"/>
    <mergeCell ref="AB34:AC34"/>
    <mergeCell ref="AD34:AE34"/>
    <mergeCell ref="X34:Y34"/>
    <mergeCell ref="Z34:AA34"/>
    <mergeCell ref="AF33:AG33"/>
    <mergeCell ref="A110:A111"/>
    <mergeCell ref="B110:AP111"/>
    <mergeCell ref="AB35:AC35"/>
    <mergeCell ref="AD35:AE35"/>
    <mergeCell ref="AF35:AG35"/>
    <mergeCell ref="AH35:AI35"/>
    <mergeCell ref="AJ35:AK35"/>
    <mergeCell ref="AL35:AM35"/>
    <mergeCell ref="D35:I35"/>
    <mergeCell ref="J35:O35"/>
    <mergeCell ref="P35:Q35"/>
    <mergeCell ref="R35:S35"/>
    <mergeCell ref="T35:U35"/>
    <mergeCell ref="V35:W35"/>
    <mergeCell ref="X35:Y35"/>
    <mergeCell ref="Z35:AA35"/>
    <mergeCell ref="AO112:AP112"/>
    <mergeCell ref="A113:P113"/>
    <mergeCell ref="Q113:AF113"/>
    <mergeCell ref="AG113:AP113"/>
    <mergeCell ref="A114:A115"/>
    <mergeCell ref="B114:AP115"/>
    <mergeCell ref="B112:J112"/>
    <mergeCell ref="K112:L112"/>
    <mergeCell ref="M112:T112"/>
    <mergeCell ref="U112:Y112"/>
    <mergeCell ref="Z112:AI112"/>
    <mergeCell ref="AJ112:AN112"/>
    <mergeCell ref="AO116:AP116"/>
    <mergeCell ref="A117:P117"/>
    <mergeCell ref="Q117:AF117"/>
    <mergeCell ref="AG117:AP117"/>
    <mergeCell ref="A118:A119"/>
    <mergeCell ref="B118:AP119"/>
    <mergeCell ref="B116:J116"/>
    <mergeCell ref="K116:L116"/>
    <mergeCell ref="M116:T116"/>
    <mergeCell ref="U116:Y116"/>
    <mergeCell ref="Z116:AI116"/>
    <mergeCell ref="AJ116:AN116"/>
    <mergeCell ref="AO120:AP120"/>
    <mergeCell ref="A121:P121"/>
    <mergeCell ref="Q121:AF121"/>
    <mergeCell ref="AG121:AP121"/>
    <mergeCell ref="A122:A123"/>
    <mergeCell ref="B122:AP123"/>
    <mergeCell ref="B120:J120"/>
    <mergeCell ref="K120:L120"/>
    <mergeCell ref="M120:T120"/>
    <mergeCell ref="U120:Y120"/>
    <mergeCell ref="Z120:AI120"/>
    <mergeCell ref="AJ120:AN120"/>
    <mergeCell ref="AO124:AP124"/>
    <mergeCell ref="A125:P125"/>
    <mergeCell ref="Q125:AF125"/>
    <mergeCell ref="AG125:AP125"/>
    <mergeCell ref="A126:A127"/>
    <mergeCell ref="B126:AP127"/>
    <mergeCell ref="B124:J124"/>
    <mergeCell ref="K124:L124"/>
    <mergeCell ref="M124:T124"/>
    <mergeCell ref="U124:Y124"/>
    <mergeCell ref="Z124:AI124"/>
    <mergeCell ref="AJ124:AN124"/>
    <mergeCell ref="AO128:AP128"/>
    <mergeCell ref="A130:D130"/>
    <mergeCell ref="A131:D131"/>
    <mergeCell ref="B128:J128"/>
    <mergeCell ref="K128:L128"/>
    <mergeCell ref="M128:T128"/>
    <mergeCell ref="U128:Y128"/>
    <mergeCell ref="Z128:AI128"/>
    <mergeCell ref="AJ128:AN128"/>
  </mergeCells>
  <conditionalFormatting sqref="P14 R14 T14 V14 X14 Z14 AB14 AD14 AF14 AH14 AJ14 AL14 P18:P32 R18:R32 T18:T32 V18:V32 X18:X32 Z18:Z32 AB18:AB32 AD18:AD32 AH18:AH32 AJ18:AJ32 AL18:AL32 AF18:AF32">
    <cfRule type="containsText" dxfId="17" priority="11" operator="containsText" text="R">
      <formula>NOT(ISERROR(SEARCH("R",P14)))</formula>
    </cfRule>
    <cfRule type="containsText" dxfId="16" priority="12" operator="containsText" text="NC">
      <formula>NOT(ISERROR(SEARCH("NC",P14)))</formula>
    </cfRule>
    <cfRule type="containsText" dxfId="15" priority="13" operator="containsText" text="I">
      <formula>NOT(ISERROR(SEARCH("I",P14)))</formula>
    </cfRule>
    <cfRule type="containsText" dxfId="14" priority="14" operator="containsText" text="P">
      <formula>NOT(ISERROR(SEARCH("P",P14)))</formula>
    </cfRule>
  </conditionalFormatting>
  <conditionalFormatting sqref="P15 R15 T15 V15 X15 Z15 AB15 AD15 AF15 AH15 AJ15 AL15">
    <cfRule type="containsText" dxfId="13" priority="15" operator="containsText" text="R">
      <formula>NOT(ISERROR(SEARCH("R",#REF!)))</formula>
    </cfRule>
    <cfRule type="containsText" dxfId="12" priority="16" operator="containsText" text="NC">
      <formula>NOT(ISERROR(SEARCH("NC",#REF!)))</formula>
    </cfRule>
    <cfRule type="containsText" dxfId="11" priority="17" operator="containsText" text="I">
      <formula>NOT(ISERROR(SEARCH("I",#REF!)))</formula>
    </cfRule>
    <cfRule type="containsText" dxfId="10" priority="18" operator="containsText" text="P">
      <formula>NOT(ISERROR(SEARCH("P",#REF!)))</formula>
    </cfRule>
  </conditionalFormatting>
  <conditionalFormatting sqref="P16 R16 T16 V16 X16 Z16 AB16 AD16 AF16 AH16 AJ16 AL16">
    <cfRule type="containsText" dxfId="9" priority="3" operator="containsText" text="R">
      <formula>NOT(ISERROR(SEARCH("R",P16)))</formula>
    </cfRule>
    <cfRule type="containsText" dxfId="8" priority="4" operator="containsText" text="NC">
      <formula>NOT(ISERROR(SEARCH("NC",P16)))</formula>
    </cfRule>
    <cfRule type="containsText" dxfId="7" priority="5" operator="containsText" text="I">
      <formula>NOT(ISERROR(SEARCH("I",P16)))</formula>
    </cfRule>
    <cfRule type="containsText" dxfId="6" priority="6" operator="containsText" text="P">
      <formula>NOT(ISERROR(SEARCH("P",P16)))</formula>
    </cfRule>
  </conditionalFormatting>
  <conditionalFormatting sqref="P17 R17 T17 V17 X17 Z17 AB17 AD17 AF17 AH17 AJ17 AL17">
    <cfRule type="containsText" dxfId="5" priority="7" operator="containsText" text="R">
      <formula>NOT(ISERROR(SEARCH("R",#REF!)))</formula>
    </cfRule>
    <cfRule type="containsText" dxfId="4" priority="8" operator="containsText" text="NC">
      <formula>NOT(ISERROR(SEARCH("NC",#REF!)))</formula>
    </cfRule>
    <cfRule type="containsText" dxfId="3" priority="9" operator="containsText" text="I">
      <formula>NOT(ISERROR(SEARCH("I",#REF!)))</formula>
    </cfRule>
    <cfRule type="containsText" dxfId="2" priority="10" operator="containsText" text="P">
      <formula>NOT(ISERROR(SEARCH("P",#REF!)))</formula>
    </cfRule>
  </conditionalFormatting>
  <conditionalFormatting sqref="AP14:AP32">
    <cfRule type="containsText" dxfId="1" priority="1" operator="containsText" text="Cobertura No Cumplida">
      <formula>NOT(ISERROR(SEARCH("Cobertura No Cumplida",AP14)))</formula>
    </cfRule>
    <cfRule type="containsText" dxfId="0" priority="2" operator="containsText" text="Cobertura Cumplida">
      <formula>NOT(ISERROR(SEARCH("Cobertura Cumplida",AP14)))</formula>
    </cfRule>
  </conditionalFormatting>
  <dataValidations count="4">
    <dataValidation type="list" allowBlank="1" showInputMessage="1" showErrorMessage="1" sqref="K14:K32">
      <formula1>"SI,NO"</formula1>
    </dataValidation>
    <dataValidation type="list" allowBlank="1" showInputMessage="1" showErrorMessage="1" sqref="P14 R14 T14 V14 X14 Z14 AB14 AD14 AF14 AH14 AJ14 AL14 P16 R16 T16 V16 X16 Z16 AB16 AD16 AF16 AH16 AJ16 AL16 P18:P32 R18:R32 T18:T32 V18:V32 X18:X32 Z18:Z32 AB18:AB32 AL18:AL32 AH18:AH32 AJ18:AJ32 AF18:AF32 AD18:AD32">
      <formula1>"P,I,NC,R"</formula1>
    </dataValidation>
    <dataValidation type="list" allowBlank="1" showInputMessage="1" showErrorMessage="1" sqref="AO124 AO116 AO120 AO112 AO128">
      <formula1>"Cumplido,No Cumplido,N/A"</formula1>
    </dataValidation>
    <dataValidation type="list" allowBlank="1" showInputMessage="1" showErrorMessage="1" sqref="J14 J16 J18:J32">
      <formula1>"Eficaz,No Eficaz,Eficacia No Evaluada"</formula1>
    </dataValidation>
  </dataValidations>
  <pageMargins left="0.70866141732283472" right="0.70866141732283472" top="0.74803149606299213" bottom="0.74803149606299213" header="0.31496062992125984" footer="0.31496062992125984"/>
  <pageSetup scale="20" orientation="landscape" r:id="rId1"/>
  <rowBreaks count="1" manualBreakCount="1">
    <brk id="37" max="16383" man="1"/>
  </rowBreaks>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249977111117893"/>
  </sheetPr>
  <dimension ref="A2:XEX53"/>
  <sheetViews>
    <sheetView showGridLines="0" tabSelected="1" view="pageBreakPreview" zoomScale="84" zoomScaleNormal="70" zoomScaleSheetLayoutView="84" workbookViewId="0">
      <selection activeCell="P26" sqref="P26"/>
    </sheetView>
  </sheetViews>
  <sheetFormatPr baseColWidth="10" defaultRowHeight="15" x14ac:dyDescent="0.25"/>
  <cols>
    <col min="1" max="1" width="9.28515625" customWidth="1"/>
    <col min="2" max="2" width="20.140625" customWidth="1"/>
    <col min="3" max="3" width="37.5703125" customWidth="1"/>
    <col min="4" max="4" width="18" customWidth="1"/>
    <col min="5" max="5" width="15.28515625" customWidth="1"/>
    <col min="6" max="6" width="42.140625" customWidth="1"/>
    <col min="7" max="7" width="22.7109375" customWidth="1"/>
    <col min="8" max="8" width="6.7109375" customWidth="1"/>
    <col min="9" max="9" width="21.7109375" style="102" customWidth="1"/>
    <col min="10" max="10" width="23.5703125" style="102" customWidth="1"/>
    <col min="11" max="11" width="18.28515625" hidden="1" customWidth="1"/>
    <col min="12" max="12" width="45.42578125" style="105" customWidth="1"/>
  </cols>
  <sheetData>
    <row r="2" spans="1:13 16378:16378" ht="87" x14ac:dyDescent="0.45">
      <c r="XEX2" s="1232" t="s">
        <v>1408</v>
      </c>
    </row>
    <row r="3" spans="1:13 16378:16378" x14ac:dyDescent="0.25">
      <c r="A3" s="36"/>
      <c r="B3" s="36"/>
      <c r="C3" s="9"/>
      <c r="D3" s="9"/>
      <c r="E3" s="9"/>
      <c r="F3" s="8"/>
      <c r="G3" s="8"/>
      <c r="H3" s="8"/>
      <c r="I3" s="9"/>
      <c r="J3" s="9"/>
      <c r="K3" s="36"/>
      <c r="L3" s="104"/>
      <c r="M3" s="36"/>
    </row>
    <row r="4" spans="1:13 16378:16378" ht="49.9" customHeight="1" x14ac:dyDescent="0.25">
      <c r="A4" s="36"/>
      <c r="B4" s="13"/>
      <c r="C4" s="558" t="s">
        <v>253</v>
      </c>
      <c r="D4" s="558"/>
      <c r="E4" s="558"/>
      <c r="F4" s="558"/>
      <c r="G4" s="558"/>
      <c r="H4" s="558"/>
      <c r="I4" s="558"/>
      <c r="J4" s="103"/>
      <c r="K4" s="24"/>
      <c r="L4" s="104"/>
      <c r="M4" s="36"/>
    </row>
    <row r="5" spans="1:13 16378:16378" ht="49.5" x14ac:dyDescent="0.25">
      <c r="A5" s="36"/>
      <c r="B5" s="13"/>
      <c r="C5" s="558"/>
      <c r="D5" s="558"/>
      <c r="E5" s="558"/>
      <c r="F5" s="558"/>
      <c r="G5" s="558"/>
      <c r="H5" s="558"/>
      <c r="I5" s="558"/>
      <c r="J5" s="103"/>
      <c r="K5" s="24"/>
      <c r="L5" s="104"/>
      <c r="M5" s="36"/>
    </row>
    <row r="6" spans="1:13 16378:16378" ht="49.5" x14ac:dyDescent="0.25">
      <c r="A6" s="36"/>
      <c r="B6" s="13"/>
      <c r="C6" s="24"/>
      <c r="D6" s="24"/>
      <c r="E6" s="24"/>
      <c r="F6" s="24"/>
      <c r="G6" s="24"/>
      <c r="H6" s="24"/>
      <c r="I6" s="103"/>
      <c r="J6" s="103"/>
      <c r="K6" s="24"/>
      <c r="L6" s="104"/>
      <c r="M6" s="36"/>
    </row>
    <row r="9" spans="1:13 16378:16378" ht="26.25" customHeight="1" x14ac:dyDescent="0.25">
      <c r="B9" s="1054" t="s">
        <v>979</v>
      </c>
      <c r="C9" s="1054"/>
      <c r="D9" s="1054"/>
      <c r="E9" s="1054"/>
      <c r="F9" s="1054"/>
      <c r="G9" s="1054"/>
      <c r="H9" s="1054"/>
      <c r="I9" s="1054"/>
      <c r="J9" s="1054"/>
    </row>
    <row r="10" spans="1:13 16378:16378" ht="15.75" customHeight="1" x14ac:dyDescent="0.25">
      <c r="B10" s="1055" t="s">
        <v>255</v>
      </c>
      <c r="C10" s="1055"/>
      <c r="D10" s="1055"/>
      <c r="E10" s="1055"/>
      <c r="F10" s="1055"/>
      <c r="G10" s="1055"/>
      <c r="H10" s="1055"/>
      <c r="I10" s="1055"/>
      <c r="J10" s="1055"/>
    </row>
    <row r="11" spans="1:13 16378:16378" ht="15.75" customHeight="1" x14ac:dyDescent="0.25"/>
    <row r="12" spans="1:13 16378:16378" ht="69.75" customHeight="1" x14ac:dyDescent="0.25">
      <c r="A12" s="109" t="s">
        <v>146</v>
      </c>
      <c r="B12" s="109" t="s">
        <v>251</v>
      </c>
      <c r="C12" s="109" t="s">
        <v>609</v>
      </c>
      <c r="D12" s="109" t="s">
        <v>610</v>
      </c>
      <c r="E12" s="109" t="s">
        <v>353</v>
      </c>
      <c r="F12" s="109" t="s">
        <v>164</v>
      </c>
      <c r="G12" s="109" t="s">
        <v>611</v>
      </c>
      <c r="H12" s="109" t="s">
        <v>612</v>
      </c>
      <c r="I12" s="109" t="s">
        <v>0</v>
      </c>
      <c r="J12" s="109" t="s">
        <v>252</v>
      </c>
      <c r="K12" s="109" t="s">
        <v>613</v>
      </c>
      <c r="L12" s="109" t="s">
        <v>59</v>
      </c>
    </row>
    <row r="13" spans="1:13 16378:16378" ht="35.450000000000003" customHeight="1" x14ac:dyDescent="0.25">
      <c r="A13" s="1064">
        <v>1</v>
      </c>
      <c r="B13" s="1051" t="s">
        <v>980</v>
      </c>
      <c r="C13" s="1058">
        <v>0.3</v>
      </c>
      <c r="D13" s="1059" t="s">
        <v>981</v>
      </c>
      <c r="E13" s="1064" t="s">
        <v>74</v>
      </c>
      <c r="F13" s="1051" t="s">
        <v>588</v>
      </c>
      <c r="G13" s="1052">
        <v>0.15</v>
      </c>
      <c r="H13" s="106" t="s">
        <v>385</v>
      </c>
      <c r="I13" s="110">
        <v>45323</v>
      </c>
      <c r="J13" s="110">
        <v>45596</v>
      </c>
      <c r="K13" s="107">
        <f>IF(OR(ISERROR(J13-I13),I13=0,J13=0)," ",J13-I13)</f>
        <v>273</v>
      </c>
      <c r="L13" s="1067" t="s">
        <v>988</v>
      </c>
    </row>
    <row r="14" spans="1:13 16378:16378" ht="35.450000000000003" hidden="1" customHeight="1" x14ac:dyDescent="0.25">
      <c r="A14" s="1064"/>
      <c r="B14" s="1051"/>
      <c r="C14" s="1058"/>
      <c r="D14" s="1059"/>
      <c r="E14" s="1064"/>
      <c r="F14" s="1051"/>
      <c r="G14" s="1052"/>
      <c r="H14" s="106" t="s">
        <v>267</v>
      </c>
      <c r="I14" s="111"/>
      <c r="J14" s="112"/>
      <c r="K14" s="108"/>
      <c r="L14" s="1067"/>
    </row>
    <row r="15" spans="1:13 16378:16378" ht="35.450000000000003" customHeight="1" x14ac:dyDescent="0.25">
      <c r="A15" s="1064"/>
      <c r="B15" s="1051"/>
      <c r="C15" s="1058"/>
      <c r="D15" s="1059"/>
      <c r="E15" s="1064" t="s">
        <v>76</v>
      </c>
      <c r="F15" s="1056" t="s">
        <v>591</v>
      </c>
      <c r="G15" s="1052">
        <v>0.15</v>
      </c>
      <c r="H15" s="106" t="s">
        <v>385</v>
      </c>
      <c r="I15" s="110">
        <v>45323</v>
      </c>
      <c r="J15" s="110">
        <v>45596</v>
      </c>
      <c r="K15" s="107">
        <f>IF(OR(ISERROR(J15-I15),I15=0,J15=0)," ",J15-I15)</f>
        <v>273</v>
      </c>
      <c r="L15" s="1067" t="s">
        <v>988</v>
      </c>
    </row>
    <row r="16" spans="1:13 16378:16378" ht="35.450000000000003" hidden="1" customHeight="1" x14ac:dyDescent="0.25">
      <c r="A16" s="1064"/>
      <c r="B16" s="1051"/>
      <c r="C16" s="1058"/>
      <c r="D16" s="1059"/>
      <c r="E16" s="1064"/>
      <c r="F16" s="1057"/>
      <c r="G16" s="1052"/>
      <c r="H16" s="106" t="s">
        <v>267</v>
      </c>
      <c r="I16" s="111"/>
      <c r="J16" s="112"/>
      <c r="K16" s="108"/>
      <c r="L16" s="1067"/>
    </row>
    <row r="17" spans="1:12" ht="35.450000000000003" customHeight="1" x14ac:dyDescent="0.25">
      <c r="A17" s="1064"/>
      <c r="B17" s="1051"/>
      <c r="C17" s="1058"/>
      <c r="D17" s="1059"/>
      <c r="E17" s="1064" t="s">
        <v>91</v>
      </c>
      <c r="F17" s="1053" t="s">
        <v>590</v>
      </c>
      <c r="G17" s="1052">
        <v>0.15</v>
      </c>
      <c r="H17" s="106" t="s">
        <v>385</v>
      </c>
      <c r="I17" s="110">
        <v>45323</v>
      </c>
      <c r="J17" s="110">
        <v>45596</v>
      </c>
      <c r="K17" s="107">
        <f>IF(OR(ISERROR(J17-I17),I17=0,J17=0)," ",J17-I17)</f>
        <v>273</v>
      </c>
      <c r="L17" s="1067" t="s">
        <v>988</v>
      </c>
    </row>
    <row r="18" spans="1:12" ht="35.450000000000003" hidden="1" customHeight="1" x14ac:dyDescent="0.25">
      <c r="A18" s="1064"/>
      <c r="B18" s="1051"/>
      <c r="C18" s="1058"/>
      <c r="D18" s="1059"/>
      <c r="E18" s="1064"/>
      <c r="F18" s="1053"/>
      <c r="G18" s="1052"/>
      <c r="H18" s="106" t="s">
        <v>267</v>
      </c>
      <c r="I18" s="111"/>
      <c r="J18" s="112"/>
      <c r="K18" s="108"/>
      <c r="L18" s="1067"/>
    </row>
    <row r="19" spans="1:12" ht="35.450000000000003" customHeight="1" x14ac:dyDescent="0.25">
      <c r="A19" s="1064"/>
      <c r="B19" s="1051"/>
      <c r="C19" s="1058"/>
      <c r="D19" s="1059"/>
      <c r="E19" s="1064" t="s">
        <v>614</v>
      </c>
      <c r="F19" s="1053" t="s">
        <v>593</v>
      </c>
      <c r="G19" s="1052">
        <v>0.15</v>
      </c>
      <c r="H19" s="106" t="s">
        <v>385</v>
      </c>
      <c r="I19" s="110">
        <v>45323</v>
      </c>
      <c r="J19" s="110">
        <v>45596</v>
      </c>
      <c r="K19" s="107">
        <f>IF(OR(ISERROR(J19-I19),I19=0,J19=0)," ",J19-I19)</f>
        <v>273</v>
      </c>
      <c r="L19" s="1067" t="s">
        <v>988</v>
      </c>
    </row>
    <row r="20" spans="1:12" ht="35.450000000000003" hidden="1" customHeight="1" x14ac:dyDescent="0.25">
      <c r="A20" s="1064"/>
      <c r="B20" s="1051"/>
      <c r="C20" s="1058"/>
      <c r="D20" s="1059"/>
      <c r="E20" s="1064"/>
      <c r="F20" s="1053"/>
      <c r="G20" s="1052"/>
      <c r="H20" s="106" t="s">
        <v>267</v>
      </c>
      <c r="I20" s="111"/>
      <c r="J20" s="112"/>
      <c r="K20" s="108"/>
      <c r="L20" s="1067"/>
    </row>
    <row r="21" spans="1:12" ht="35.450000000000003" customHeight="1" x14ac:dyDescent="0.25">
      <c r="A21" s="1064"/>
      <c r="B21" s="1051"/>
      <c r="C21" s="1058"/>
      <c r="D21" s="1059"/>
      <c r="E21" s="1064" t="s">
        <v>615</v>
      </c>
      <c r="F21" s="1051" t="s">
        <v>589</v>
      </c>
      <c r="G21" s="1052">
        <v>0.15</v>
      </c>
      <c r="H21" s="106" t="s">
        <v>385</v>
      </c>
      <c r="I21" s="110">
        <v>45323</v>
      </c>
      <c r="J21" s="110">
        <v>45596</v>
      </c>
      <c r="K21" s="107">
        <f>IF(OR(ISERROR(J21-I21),I21=0,J21=0)," ",J21-I21)</f>
        <v>273</v>
      </c>
      <c r="L21" s="1067" t="s">
        <v>989</v>
      </c>
    </row>
    <row r="22" spans="1:12" ht="35.450000000000003" hidden="1" customHeight="1" x14ac:dyDescent="0.25">
      <c r="A22" s="1064"/>
      <c r="B22" s="1051"/>
      <c r="C22" s="1058"/>
      <c r="D22" s="1059"/>
      <c r="E22" s="1064"/>
      <c r="F22" s="1051"/>
      <c r="G22" s="1052"/>
      <c r="H22" s="106" t="s">
        <v>267</v>
      </c>
      <c r="I22" s="111"/>
      <c r="J22" s="112"/>
      <c r="K22" s="108"/>
      <c r="L22" s="1067"/>
    </row>
    <row r="23" spans="1:12" ht="35.450000000000003" customHeight="1" x14ac:dyDescent="0.25">
      <c r="A23" s="1064"/>
      <c r="B23" s="1051"/>
      <c r="C23" s="1058"/>
      <c r="D23" s="1059"/>
      <c r="E23" s="1065" t="s">
        <v>618</v>
      </c>
      <c r="F23" s="1053" t="s">
        <v>592</v>
      </c>
      <c r="G23" s="1060">
        <v>0.15</v>
      </c>
      <c r="H23" s="106" t="s">
        <v>385</v>
      </c>
      <c r="I23" s="110">
        <v>45323</v>
      </c>
      <c r="J23" s="110">
        <v>45596</v>
      </c>
      <c r="K23" s="107">
        <f>IF(OR(ISERROR(J23-I23),I23=0,J23=0)," ",J23-I23)</f>
        <v>273</v>
      </c>
      <c r="L23" s="1067" t="s">
        <v>988</v>
      </c>
    </row>
    <row r="24" spans="1:12" ht="35.450000000000003" hidden="1" customHeight="1" x14ac:dyDescent="0.25">
      <c r="A24" s="1064"/>
      <c r="B24" s="1051"/>
      <c r="C24" s="1058"/>
      <c r="D24" s="1059"/>
      <c r="E24" s="1066"/>
      <c r="F24" s="1053"/>
      <c r="G24" s="1061"/>
      <c r="H24" s="106" t="s">
        <v>267</v>
      </c>
      <c r="I24" s="111"/>
      <c r="J24" s="112"/>
      <c r="K24" s="108"/>
      <c r="L24" s="1067"/>
    </row>
    <row r="25" spans="1:12" ht="35.450000000000003" customHeight="1" x14ac:dyDescent="0.25">
      <c r="A25" s="1064"/>
      <c r="B25" s="1051"/>
      <c r="C25" s="1058"/>
      <c r="D25" s="1059"/>
      <c r="E25" s="1064" t="s">
        <v>619</v>
      </c>
      <c r="F25" s="1053" t="s">
        <v>594</v>
      </c>
      <c r="G25" s="1052">
        <v>0.1</v>
      </c>
      <c r="H25" s="106" t="s">
        <v>385</v>
      </c>
      <c r="I25" s="110">
        <v>45323</v>
      </c>
      <c r="J25" s="110">
        <v>45596</v>
      </c>
      <c r="K25" s="107">
        <f>IF(OR(ISERROR(J25-I25),I25=0,J25=0)," ",J25-I25)</f>
        <v>273</v>
      </c>
      <c r="L25" s="1067" t="s">
        <v>989</v>
      </c>
    </row>
    <row r="26" spans="1:12" ht="35.450000000000003" hidden="1" customHeight="1" x14ac:dyDescent="0.25">
      <c r="A26" s="1064"/>
      <c r="B26" s="1051"/>
      <c r="C26" s="1058"/>
      <c r="D26" s="1059"/>
      <c r="E26" s="1064"/>
      <c r="F26" s="1053"/>
      <c r="G26" s="1052"/>
      <c r="H26" s="106" t="s">
        <v>267</v>
      </c>
      <c r="I26" s="111"/>
      <c r="J26" s="112"/>
      <c r="K26" s="108"/>
      <c r="L26" s="1067"/>
    </row>
    <row r="27" spans="1:12" ht="35.450000000000003" customHeight="1" x14ac:dyDescent="0.25">
      <c r="A27" s="1064">
        <v>2</v>
      </c>
      <c r="B27" s="1051" t="s">
        <v>982</v>
      </c>
      <c r="C27" s="1058">
        <v>0.3</v>
      </c>
      <c r="D27" s="1059" t="s">
        <v>981</v>
      </c>
      <c r="E27" s="1064" t="s">
        <v>77</v>
      </c>
      <c r="F27" s="1062" t="s">
        <v>595</v>
      </c>
      <c r="G27" s="1052">
        <v>0.2</v>
      </c>
      <c r="H27" s="106" t="s">
        <v>385</v>
      </c>
      <c r="I27" s="110">
        <v>45323</v>
      </c>
      <c r="J27" s="110">
        <v>45596</v>
      </c>
      <c r="K27" s="107">
        <f>IF(OR(ISERROR(J27-I27),I27=0,J27=0)," ",J27-I27)</f>
        <v>273</v>
      </c>
      <c r="L27" s="1067" t="s">
        <v>988</v>
      </c>
    </row>
    <row r="28" spans="1:12" ht="35.450000000000003" hidden="1" customHeight="1" x14ac:dyDescent="0.25">
      <c r="A28" s="1064"/>
      <c r="B28" s="1051"/>
      <c r="C28" s="1058"/>
      <c r="D28" s="1059"/>
      <c r="E28" s="1064"/>
      <c r="F28" s="1063"/>
      <c r="G28" s="1052"/>
      <c r="H28" s="106" t="s">
        <v>267</v>
      </c>
      <c r="I28" s="111"/>
      <c r="J28" s="112"/>
      <c r="K28" s="108"/>
      <c r="L28" s="1067"/>
    </row>
    <row r="29" spans="1:12" ht="35.450000000000003" customHeight="1" x14ac:dyDescent="0.25">
      <c r="A29" s="1064"/>
      <c r="B29" s="1051"/>
      <c r="C29" s="1058"/>
      <c r="D29" s="1059"/>
      <c r="E29" s="1064" t="s">
        <v>78</v>
      </c>
      <c r="F29" s="1051" t="s">
        <v>596</v>
      </c>
      <c r="G29" s="1052">
        <v>0.2</v>
      </c>
      <c r="H29" s="106" t="s">
        <v>385</v>
      </c>
      <c r="I29" s="110">
        <v>45323</v>
      </c>
      <c r="J29" s="110">
        <v>45596</v>
      </c>
      <c r="K29" s="107">
        <f>IF(OR(ISERROR(J29-I29),I29=0,J29=0)," ",J29-I29)</f>
        <v>273</v>
      </c>
      <c r="L29" s="1067" t="s">
        <v>990</v>
      </c>
    </row>
    <row r="30" spans="1:12" ht="35.450000000000003" hidden="1" customHeight="1" x14ac:dyDescent="0.25">
      <c r="A30" s="1064"/>
      <c r="B30" s="1051"/>
      <c r="C30" s="1058"/>
      <c r="D30" s="1059"/>
      <c r="E30" s="1064"/>
      <c r="F30" s="1051"/>
      <c r="G30" s="1052"/>
      <c r="H30" s="106" t="s">
        <v>267</v>
      </c>
      <c r="I30" s="111"/>
      <c r="J30" s="112"/>
      <c r="K30" s="108"/>
      <c r="L30" s="1067"/>
    </row>
    <row r="31" spans="1:12" ht="35.450000000000003" customHeight="1" x14ac:dyDescent="0.25">
      <c r="A31" s="1064"/>
      <c r="B31" s="1051"/>
      <c r="C31" s="1058"/>
      <c r="D31" s="1059"/>
      <c r="E31" s="1064" t="s">
        <v>79</v>
      </c>
      <c r="F31" s="1056" t="s">
        <v>603</v>
      </c>
      <c r="G31" s="1052">
        <v>0.2</v>
      </c>
      <c r="H31" s="106" t="s">
        <v>385</v>
      </c>
      <c r="I31" s="110">
        <v>45323</v>
      </c>
      <c r="J31" s="110">
        <v>45596</v>
      </c>
      <c r="K31" s="107">
        <f>IF(OR(ISERROR(J31-I31),I31=0,J31=0)," ",J31-I31)</f>
        <v>273</v>
      </c>
      <c r="L31" s="1067" t="s">
        <v>991</v>
      </c>
    </row>
    <row r="32" spans="1:12" ht="35.450000000000003" hidden="1" customHeight="1" x14ac:dyDescent="0.25">
      <c r="A32" s="1064"/>
      <c r="B32" s="1051"/>
      <c r="C32" s="1058"/>
      <c r="D32" s="1059"/>
      <c r="E32" s="1064"/>
      <c r="F32" s="1057"/>
      <c r="G32" s="1052"/>
      <c r="H32" s="106" t="s">
        <v>267</v>
      </c>
      <c r="I32" s="111"/>
      <c r="J32" s="112"/>
      <c r="K32" s="108"/>
      <c r="L32" s="1067"/>
    </row>
    <row r="33" spans="1:12" ht="35.450000000000003" customHeight="1" x14ac:dyDescent="0.25">
      <c r="A33" s="1064"/>
      <c r="B33" s="1051"/>
      <c r="C33" s="1058"/>
      <c r="D33" s="1059"/>
      <c r="E33" s="1064" t="s">
        <v>616</v>
      </c>
      <c r="F33" s="1056" t="s">
        <v>604</v>
      </c>
      <c r="G33" s="1052">
        <v>0.2</v>
      </c>
      <c r="H33" s="106" t="s">
        <v>385</v>
      </c>
      <c r="I33" s="110">
        <v>45323</v>
      </c>
      <c r="J33" s="110">
        <v>45596</v>
      </c>
      <c r="K33" s="107">
        <f>IF(OR(ISERROR(J33-I33),I33=0,J33=0)," ",J33-I33)</f>
        <v>273</v>
      </c>
      <c r="L33" s="1067" t="s">
        <v>990</v>
      </c>
    </row>
    <row r="34" spans="1:12" ht="35.450000000000003" hidden="1" customHeight="1" x14ac:dyDescent="0.25">
      <c r="A34" s="1064"/>
      <c r="B34" s="1051"/>
      <c r="C34" s="1058"/>
      <c r="D34" s="1059"/>
      <c r="E34" s="1064"/>
      <c r="F34" s="1057"/>
      <c r="G34" s="1052"/>
      <c r="H34" s="106" t="s">
        <v>267</v>
      </c>
      <c r="I34" s="111"/>
      <c r="J34" s="112"/>
      <c r="K34" s="108"/>
      <c r="L34" s="1067"/>
    </row>
    <row r="35" spans="1:12" ht="35.450000000000003" customHeight="1" x14ac:dyDescent="0.25">
      <c r="A35" s="1064"/>
      <c r="B35" s="1051"/>
      <c r="C35" s="1058"/>
      <c r="D35" s="1059"/>
      <c r="E35" s="1064" t="s">
        <v>617</v>
      </c>
      <c r="F35" s="1056" t="s">
        <v>605</v>
      </c>
      <c r="G35" s="1052">
        <v>0.2</v>
      </c>
      <c r="H35" s="106" t="s">
        <v>385</v>
      </c>
      <c r="I35" s="110">
        <v>45323</v>
      </c>
      <c r="J35" s="110">
        <v>45596</v>
      </c>
      <c r="K35" s="107">
        <f>IF(OR(ISERROR(J35-I35),I35=0,J35=0)," ",J35-I35)</f>
        <v>273</v>
      </c>
      <c r="L35" s="1067" t="s">
        <v>991</v>
      </c>
    </row>
    <row r="36" spans="1:12" ht="35.450000000000003" hidden="1" customHeight="1" x14ac:dyDescent="0.25">
      <c r="A36" s="1064"/>
      <c r="B36" s="1051"/>
      <c r="C36" s="1058"/>
      <c r="D36" s="1059"/>
      <c r="E36" s="1064"/>
      <c r="F36" s="1057"/>
      <c r="G36" s="1052"/>
      <c r="H36" s="106" t="s">
        <v>267</v>
      </c>
      <c r="I36" s="111"/>
      <c r="J36" s="112"/>
      <c r="K36" s="108"/>
      <c r="L36" s="1067"/>
    </row>
    <row r="37" spans="1:12" ht="35.450000000000003" customHeight="1" x14ac:dyDescent="0.25">
      <c r="A37" s="1064">
        <v>3</v>
      </c>
      <c r="B37" s="1051" t="s">
        <v>983</v>
      </c>
      <c r="C37" s="1058">
        <v>0.2</v>
      </c>
      <c r="D37" s="1059" t="s">
        <v>984</v>
      </c>
      <c r="E37" s="1064" t="s">
        <v>80</v>
      </c>
      <c r="F37" s="1051" t="s">
        <v>597</v>
      </c>
      <c r="G37" s="1052">
        <v>0.2</v>
      </c>
      <c r="H37" s="106" t="s">
        <v>385</v>
      </c>
      <c r="I37" s="110">
        <v>45323</v>
      </c>
      <c r="J37" s="110">
        <v>45596</v>
      </c>
      <c r="K37" s="107">
        <f>IF(OR(ISERROR(J37-I37),I37=0,J37=0)," ",J37-I37)</f>
        <v>273</v>
      </c>
      <c r="L37" s="1067" t="s">
        <v>990</v>
      </c>
    </row>
    <row r="38" spans="1:12" ht="35.450000000000003" hidden="1" customHeight="1" x14ac:dyDescent="0.25">
      <c r="A38" s="1064"/>
      <c r="B38" s="1051"/>
      <c r="C38" s="1058"/>
      <c r="D38" s="1059"/>
      <c r="E38" s="1064"/>
      <c r="F38" s="1051"/>
      <c r="G38" s="1052"/>
      <c r="H38" s="106" t="s">
        <v>267</v>
      </c>
      <c r="I38" s="111"/>
      <c r="J38" s="112"/>
      <c r="K38" s="108"/>
      <c r="L38" s="1067"/>
    </row>
    <row r="39" spans="1:12" ht="35.450000000000003" customHeight="1" x14ac:dyDescent="0.25">
      <c r="A39" s="1064"/>
      <c r="B39" s="1051"/>
      <c r="C39" s="1058"/>
      <c r="D39" s="1059"/>
      <c r="E39" s="1064" t="s">
        <v>88</v>
      </c>
      <c r="F39" s="1051" t="s">
        <v>598</v>
      </c>
      <c r="G39" s="1052">
        <v>0.2</v>
      </c>
      <c r="H39" s="106" t="s">
        <v>385</v>
      </c>
      <c r="I39" s="110">
        <v>45323</v>
      </c>
      <c r="J39" s="110">
        <v>45596</v>
      </c>
      <c r="K39" s="107">
        <f>IF(OR(ISERROR(J39-I39),I39=0,J39=0)," ",J39-I39)</f>
        <v>273</v>
      </c>
      <c r="L39" s="1067" t="s">
        <v>990</v>
      </c>
    </row>
    <row r="40" spans="1:12" ht="35.450000000000003" hidden="1" customHeight="1" x14ac:dyDescent="0.25">
      <c r="A40" s="1064"/>
      <c r="B40" s="1051"/>
      <c r="C40" s="1058"/>
      <c r="D40" s="1059"/>
      <c r="E40" s="1064"/>
      <c r="F40" s="1051"/>
      <c r="G40" s="1052"/>
      <c r="H40" s="106" t="s">
        <v>267</v>
      </c>
      <c r="I40" s="111"/>
      <c r="J40" s="112"/>
      <c r="K40" s="108"/>
      <c r="L40" s="1067"/>
    </row>
    <row r="41" spans="1:12" ht="35.450000000000003" customHeight="1" x14ac:dyDescent="0.25">
      <c r="A41" s="1064"/>
      <c r="B41" s="1051"/>
      <c r="C41" s="1058"/>
      <c r="D41" s="1059"/>
      <c r="E41" s="1064" t="s">
        <v>89</v>
      </c>
      <c r="F41" s="1062" t="s">
        <v>599</v>
      </c>
      <c r="G41" s="1052">
        <v>0.2</v>
      </c>
      <c r="H41" s="106" t="s">
        <v>385</v>
      </c>
      <c r="I41" s="110">
        <v>45323</v>
      </c>
      <c r="J41" s="110">
        <v>45596</v>
      </c>
      <c r="K41" s="107">
        <f>IF(OR(ISERROR(J41-I41),I41=0,J41=0)," ",J41-I41)</f>
        <v>273</v>
      </c>
      <c r="L41" s="1067" t="s">
        <v>990</v>
      </c>
    </row>
    <row r="42" spans="1:12" ht="35.450000000000003" hidden="1" customHeight="1" x14ac:dyDescent="0.25">
      <c r="A42" s="1064"/>
      <c r="B42" s="1051"/>
      <c r="C42" s="1058"/>
      <c r="D42" s="1059"/>
      <c r="E42" s="1064"/>
      <c r="F42" s="1063"/>
      <c r="G42" s="1052"/>
      <c r="H42" s="106" t="s">
        <v>267</v>
      </c>
      <c r="I42" s="111"/>
      <c r="J42" s="112"/>
      <c r="K42" s="108"/>
      <c r="L42" s="1067"/>
    </row>
    <row r="43" spans="1:12" ht="35.450000000000003" customHeight="1" x14ac:dyDescent="0.25">
      <c r="A43" s="1064"/>
      <c r="B43" s="1051"/>
      <c r="C43" s="1058"/>
      <c r="D43" s="1059"/>
      <c r="E43" s="1064" t="s">
        <v>243</v>
      </c>
      <c r="F43" s="1056" t="s">
        <v>600</v>
      </c>
      <c r="G43" s="1052">
        <v>0.2</v>
      </c>
      <c r="H43" s="106" t="s">
        <v>385</v>
      </c>
      <c r="I43" s="110">
        <v>45323</v>
      </c>
      <c r="J43" s="110">
        <v>45596</v>
      </c>
      <c r="K43" s="107">
        <f>IF(OR(ISERROR(J43-I43),I43=0,J43=0)," ",J43-I43)</f>
        <v>273</v>
      </c>
      <c r="L43" s="1067" t="s">
        <v>990</v>
      </c>
    </row>
    <row r="44" spans="1:12" ht="35.450000000000003" hidden="1" customHeight="1" x14ac:dyDescent="0.25">
      <c r="A44" s="1064"/>
      <c r="B44" s="1051"/>
      <c r="C44" s="1058"/>
      <c r="D44" s="1059"/>
      <c r="E44" s="1064"/>
      <c r="F44" s="1057"/>
      <c r="G44" s="1052"/>
      <c r="H44" s="106" t="s">
        <v>267</v>
      </c>
      <c r="I44" s="111"/>
      <c r="J44" s="112"/>
      <c r="K44" s="108"/>
      <c r="L44" s="1067"/>
    </row>
    <row r="45" spans="1:12" ht="43.9" customHeight="1" x14ac:dyDescent="0.25">
      <c r="A45" s="1064"/>
      <c r="B45" s="1051"/>
      <c r="C45" s="1058"/>
      <c r="D45" s="1059"/>
      <c r="E45" s="1064" t="s">
        <v>622</v>
      </c>
      <c r="F45" s="1056" t="s">
        <v>601</v>
      </c>
      <c r="G45" s="1052">
        <v>0.2</v>
      </c>
      <c r="H45" s="106" t="s">
        <v>385</v>
      </c>
      <c r="I45" s="110">
        <v>45323</v>
      </c>
      <c r="J45" s="110">
        <v>45596</v>
      </c>
      <c r="K45" s="107">
        <f>IF(OR(ISERROR(J45-I45),I45=0,J45=0)," ",J45-I45)</f>
        <v>273</v>
      </c>
      <c r="L45" s="1067" t="s">
        <v>990</v>
      </c>
    </row>
    <row r="46" spans="1:12" ht="35.450000000000003" hidden="1" customHeight="1" x14ac:dyDescent="0.25">
      <c r="A46" s="1064"/>
      <c r="B46" s="1051"/>
      <c r="C46" s="1058"/>
      <c r="D46" s="1059"/>
      <c r="E46" s="1064"/>
      <c r="F46" s="1057"/>
      <c r="G46" s="1052"/>
      <c r="H46" s="106" t="s">
        <v>267</v>
      </c>
      <c r="I46" s="111"/>
      <c r="J46" s="112"/>
      <c r="K46" s="108"/>
      <c r="L46" s="1067"/>
    </row>
    <row r="47" spans="1:12" ht="35.450000000000003" customHeight="1" x14ac:dyDescent="0.25">
      <c r="A47" s="1064"/>
      <c r="B47" s="1051"/>
      <c r="C47" s="1058"/>
      <c r="D47" s="1059"/>
      <c r="E47" s="1064" t="s">
        <v>622</v>
      </c>
      <c r="F47" s="1056" t="s">
        <v>602</v>
      </c>
      <c r="G47" s="1052">
        <v>0.2</v>
      </c>
      <c r="H47" s="106" t="s">
        <v>385</v>
      </c>
      <c r="I47" s="110">
        <v>45323</v>
      </c>
      <c r="J47" s="110">
        <v>45596</v>
      </c>
      <c r="K47" s="107">
        <f>IF(OR(ISERROR(J47-I47),I47=0,J47=0)," ",J47-I47)</f>
        <v>273</v>
      </c>
      <c r="L47" s="1067" t="s">
        <v>990</v>
      </c>
    </row>
    <row r="48" spans="1:12" ht="35.450000000000003" hidden="1" customHeight="1" x14ac:dyDescent="0.25">
      <c r="A48" s="1064"/>
      <c r="B48" s="1051"/>
      <c r="C48" s="1058"/>
      <c r="D48" s="1059"/>
      <c r="E48" s="1064"/>
      <c r="F48" s="1057"/>
      <c r="G48" s="1052"/>
      <c r="H48" s="106" t="s">
        <v>267</v>
      </c>
      <c r="I48" s="111"/>
      <c r="J48" s="112"/>
      <c r="K48" s="108"/>
      <c r="L48" s="1067"/>
    </row>
    <row r="49" spans="1:12" ht="35.450000000000003" customHeight="1" x14ac:dyDescent="0.25">
      <c r="A49" s="1064">
        <v>4</v>
      </c>
      <c r="B49" s="1051" t="s">
        <v>985</v>
      </c>
      <c r="C49" s="1058">
        <v>0.2</v>
      </c>
      <c r="D49" s="1068"/>
      <c r="E49" s="1064" t="s">
        <v>81</v>
      </c>
      <c r="F49" s="1051" t="s">
        <v>606</v>
      </c>
      <c r="G49" s="1052">
        <v>0.3</v>
      </c>
      <c r="H49" s="106" t="s">
        <v>385</v>
      </c>
      <c r="I49" s="110">
        <v>45323</v>
      </c>
      <c r="J49" s="110">
        <v>45596</v>
      </c>
      <c r="K49" s="107">
        <f>IF(OR(ISERROR(J49-I49),I49=0,J49=0)," ",J49-I49)</f>
        <v>273</v>
      </c>
      <c r="L49" s="1067" t="s">
        <v>991</v>
      </c>
    </row>
    <row r="50" spans="1:12" ht="35.450000000000003" hidden="1" customHeight="1" x14ac:dyDescent="0.25">
      <c r="A50" s="1064"/>
      <c r="B50" s="1051"/>
      <c r="C50" s="1058"/>
      <c r="D50" s="1068"/>
      <c r="E50" s="1064"/>
      <c r="F50" s="1051"/>
      <c r="G50" s="1052"/>
      <c r="H50" s="106" t="s">
        <v>267</v>
      </c>
      <c r="I50" s="111"/>
      <c r="J50" s="112"/>
      <c r="K50" s="108"/>
      <c r="L50" s="1067"/>
    </row>
    <row r="51" spans="1:12" ht="35.450000000000003" customHeight="1" x14ac:dyDescent="0.25">
      <c r="A51" s="1064"/>
      <c r="B51" s="1051"/>
      <c r="C51" s="1058"/>
      <c r="D51" s="1068"/>
      <c r="E51" s="1064" t="s">
        <v>986</v>
      </c>
      <c r="F51" s="1051" t="s">
        <v>607</v>
      </c>
      <c r="G51" s="1052">
        <v>0.3</v>
      </c>
      <c r="H51" s="106" t="s">
        <v>385</v>
      </c>
      <c r="I51" s="110">
        <v>45323</v>
      </c>
      <c r="J51" s="110">
        <v>45596</v>
      </c>
      <c r="K51" s="107">
        <f>IF(OR(ISERROR(J51-I51),I51=0,J51=0)," ",J51-I51)</f>
        <v>273</v>
      </c>
      <c r="L51" s="1067" t="s">
        <v>990</v>
      </c>
    </row>
    <row r="52" spans="1:12" ht="35.450000000000003" hidden="1" customHeight="1" x14ac:dyDescent="0.25">
      <c r="A52" s="1064"/>
      <c r="B52" s="1051"/>
      <c r="C52" s="1058"/>
      <c r="D52" s="1068"/>
      <c r="E52" s="1064"/>
      <c r="F52" s="1051"/>
      <c r="G52" s="1052"/>
      <c r="H52" s="106" t="s">
        <v>267</v>
      </c>
      <c r="I52" s="111"/>
      <c r="J52" s="112"/>
      <c r="K52" s="108"/>
      <c r="L52" s="1067"/>
    </row>
    <row r="53" spans="1:12" ht="35.450000000000003" customHeight="1" x14ac:dyDescent="0.25">
      <c r="A53" s="1064"/>
      <c r="B53" s="1051"/>
      <c r="C53" s="1058"/>
      <c r="D53" s="1068"/>
      <c r="E53" s="179" t="s">
        <v>987</v>
      </c>
      <c r="F53" s="180" t="s">
        <v>608</v>
      </c>
      <c r="G53" s="181">
        <v>0.4</v>
      </c>
      <c r="H53" s="106" t="s">
        <v>385</v>
      </c>
      <c r="I53" s="110">
        <v>45323</v>
      </c>
      <c r="J53" s="110">
        <v>45596</v>
      </c>
      <c r="K53" s="107">
        <f>IF(OR(ISERROR(J53-I53),I53=0,J53=0)," ",J53-I53)</f>
        <v>273</v>
      </c>
      <c r="L53" s="183" t="s">
        <v>990</v>
      </c>
    </row>
  </sheetData>
  <sortState ref="B12:J60">
    <sortCondition ref="C12:C60"/>
  </sortState>
  <mergeCells count="99">
    <mergeCell ref="L29:L30"/>
    <mergeCell ref="L31:L32"/>
    <mergeCell ref="L33:L34"/>
    <mergeCell ref="L35:L36"/>
    <mergeCell ref="A49:A53"/>
    <mergeCell ref="B49:B53"/>
    <mergeCell ref="C49:C53"/>
    <mergeCell ref="D49:D53"/>
    <mergeCell ref="C27:C36"/>
    <mergeCell ref="D27:D36"/>
    <mergeCell ref="A37:A48"/>
    <mergeCell ref="B37:B48"/>
    <mergeCell ref="C37:C48"/>
    <mergeCell ref="D37:D48"/>
    <mergeCell ref="L43:L44"/>
    <mergeCell ref="L45:L46"/>
    <mergeCell ref="L47:L48"/>
    <mergeCell ref="L49:L50"/>
    <mergeCell ref="L51:L52"/>
    <mergeCell ref="L37:L38"/>
    <mergeCell ref="L39:L40"/>
    <mergeCell ref="L41:L42"/>
    <mergeCell ref="L23:L24"/>
    <mergeCell ref="L25:L26"/>
    <mergeCell ref="L27:L28"/>
    <mergeCell ref="L13:L14"/>
    <mergeCell ref="L15:L16"/>
    <mergeCell ref="L17:L18"/>
    <mergeCell ref="L19:L20"/>
    <mergeCell ref="L21:L22"/>
    <mergeCell ref="E47:E48"/>
    <mergeCell ref="E49:E50"/>
    <mergeCell ref="E51:E52"/>
    <mergeCell ref="A27:A36"/>
    <mergeCell ref="B27:B36"/>
    <mergeCell ref="E37:E38"/>
    <mergeCell ref="E39:E40"/>
    <mergeCell ref="E41:E42"/>
    <mergeCell ref="E43:E44"/>
    <mergeCell ref="E45:E46"/>
    <mergeCell ref="E27:E28"/>
    <mergeCell ref="E29:E30"/>
    <mergeCell ref="E31:E32"/>
    <mergeCell ref="E33:E34"/>
    <mergeCell ref="E35:E36"/>
    <mergeCell ref="A13:A26"/>
    <mergeCell ref="E13:E14"/>
    <mergeCell ref="E15:E16"/>
    <mergeCell ref="E17:E18"/>
    <mergeCell ref="E19:E20"/>
    <mergeCell ref="E21:E22"/>
    <mergeCell ref="E23:E24"/>
    <mergeCell ref="E25:E26"/>
    <mergeCell ref="F51:F52"/>
    <mergeCell ref="G51:G52"/>
    <mergeCell ref="F45:F46"/>
    <mergeCell ref="G45:G46"/>
    <mergeCell ref="F47:F48"/>
    <mergeCell ref="G47:G48"/>
    <mergeCell ref="G37:G38"/>
    <mergeCell ref="F39:F40"/>
    <mergeCell ref="G39:G40"/>
    <mergeCell ref="F49:F50"/>
    <mergeCell ref="G49:G50"/>
    <mergeCell ref="F41:F42"/>
    <mergeCell ref="G41:G42"/>
    <mergeCell ref="F43:F44"/>
    <mergeCell ref="G43:G44"/>
    <mergeCell ref="F37:F38"/>
    <mergeCell ref="F35:F36"/>
    <mergeCell ref="G35:G36"/>
    <mergeCell ref="F27:F28"/>
    <mergeCell ref="G27:G28"/>
    <mergeCell ref="F29:F30"/>
    <mergeCell ref="G29:G30"/>
    <mergeCell ref="F31:F32"/>
    <mergeCell ref="G31:G32"/>
    <mergeCell ref="G25:G26"/>
    <mergeCell ref="G19:G20"/>
    <mergeCell ref="F21:F22"/>
    <mergeCell ref="G21:G22"/>
    <mergeCell ref="F33:F34"/>
    <mergeCell ref="G33:G34"/>
    <mergeCell ref="C4:I5"/>
    <mergeCell ref="F13:F14"/>
    <mergeCell ref="G13:G14"/>
    <mergeCell ref="F19:F20"/>
    <mergeCell ref="B9:J9"/>
    <mergeCell ref="B10:J10"/>
    <mergeCell ref="F15:F16"/>
    <mergeCell ref="G15:G16"/>
    <mergeCell ref="F17:F18"/>
    <mergeCell ref="G17:G18"/>
    <mergeCell ref="B13:B26"/>
    <mergeCell ref="C13:C26"/>
    <mergeCell ref="D13:D26"/>
    <mergeCell ref="F23:F24"/>
    <mergeCell ref="G23:G24"/>
    <mergeCell ref="F25:F26"/>
  </mergeCells>
  <dataValidations count="2">
    <dataValidation errorStyle="warning" allowBlank="1" showInputMessage="1" showErrorMessage="1" errorTitle="NO MODIFICAR FORMULA" error="no debe cambiar la formula.  No digite nada aquí" promptTitle="NO TOCAR" prompt="Diligencie esta casilla desde la hoja &quot;Reprogramación&quot;" sqref="I13 I15 I17 I19 I21 I23 I25 I27 I29 I31 I33 I35 I37 I39 I41 I43 I45 I47 I49 I51 I53"/>
    <dataValidation errorStyle="warning" allowBlank="1" showInputMessage="1" showErrorMessage="1" errorTitle="NO MODIFICAR FORMULA" error="no debe cambiar la formula.  No digite nada aquí" sqref="J13 J15 J17 J19 J21 J23 J25 J27 J29 J31 J33 J35 J37 J39 J41 J43 J45 J47 J49 J51 J53"/>
  </dataValidations>
  <pageMargins left="0.70866141732283472" right="0.70866141732283472" top="0.74803149606299213" bottom="0.74803149606299213" header="0.31496062992125984" footer="0.31496062992125984"/>
  <pageSetup paperSize="9" scale="44" orientation="landscape" r:id="rId1"/>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2">
    <tabColor rgb="FF99CCFF"/>
  </sheetPr>
  <dimension ref="B2:XEX113"/>
  <sheetViews>
    <sheetView showGridLines="0" tabSelected="1" view="pageBreakPreview" topLeftCell="A16" zoomScale="80" zoomScaleNormal="80" zoomScaleSheetLayoutView="80" workbookViewId="0">
      <selection activeCell="P26" sqref="P26"/>
    </sheetView>
  </sheetViews>
  <sheetFormatPr baseColWidth="10" defaultColWidth="11.42578125" defaultRowHeight="13.5" x14ac:dyDescent="0.25"/>
  <cols>
    <col min="1" max="1" width="1.42578125" style="6" customWidth="1"/>
    <col min="2" max="2" width="54" style="6" customWidth="1"/>
    <col min="3" max="3" width="86.28515625" style="6" customWidth="1"/>
    <col min="4" max="4" width="23.5703125" style="6" customWidth="1"/>
    <col min="5" max="5" width="21.85546875" style="6" customWidth="1"/>
    <col min="6" max="16384" width="11.42578125" style="6"/>
  </cols>
  <sheetData>
    <row r="2" spans="2:5 16378:16378" ht="15" customHeight="1" x14ac:dyDescent="0.25">
      <c r="B2" s="13"/>
      <c r="C2" s="24"/>
      <c r="XEX2" s="1230" t="s">
        <v>1408</v>
      </c>
    </row>
    <row r="3" spans="2:5 16378:16378" ht="13.5" customHeight="1" x14ac:dyDescent="0.25">
      <c r="B3" s="13"/>
      <c r="C3" s="24"/>
    </row>
    <row r="4" spans="2:5 16378:16378" ht="13.5" customHeight="1" x14ac:dyDescent="0.25">
      <c r="B4" s="13"/>
      <c r="C4" s="24"/>
    </row>
    <row r="5" spans="2:5 16378:16378" ht="13.5" customHeight="1" x14ac:dyDescent="0.25">
      <c r="B5" s="13"/>
      <c r="C5" s="1071" t="s">
        <v>250</v>
      </c>
    </row>
    <row r="6" spans="2:5 16378:16378" ht="13.5" customHeight="1" x14ac:dyDescent="0.25">
      <c r="B6" s="13"/>
      <c r="C6" s="1071"/>
    </row>
    <row r="7" spans="2:5 16378:16378" ht="13.5" customHeight="1" x14ac:dyDescent="0.25">
      <c r="B7" s="13"/>
      <c r="C7" s="1071"/>
    </row>
    <row r="8" spans="2:5 16378:16378" ht="13.5" customHeight="1" x14ac:dyDescent="0.25">
      <c r="B8" s="13"/>
      <c r="C8" s="1071"/>
    </row>
    <row r="9" spans="2:5 16378:16378" ht="13.5" customHeight="1" x14ac:dyDescent="0.25">
      <c r="B9" s="13"/>
      <c r="C9" s="1071"/>
    </row>
    <row r="10" spans="2:5 16378:16378" ht="13.5" customHeight="1" x14ac:dyDescent="0.25">
      <c r="B10" s="13"/>
      <c r="C10" s="1071"/>
    </row>
    <row r="11" spans="2:5 16378:16378" s="4" customFormat="1" ht="18.75" customHeight="1" x14ac:dyDescent="0.25">
      <c r="B11" s="13"/>
      <c r="C11" s="24"/>
    </row>
    <row r="12" spans="2:5 16378:16378" s="4" customFormat="1" ht="25.5" customHeight="1" x14ac:dyDescent="0.25">
      <c r="B12" s="13"/>
      <c r="C12" s="24"/>
    </row>
    <row r="13" spans="2:5 16378:16378" s="4" customFormat="1" ht="14.25" customHeight="1" x14ac:dyDescent="0.25">
      <c r="B13" s="13"/>
    </row>
    <row r="14" spans="2:5 16378:16378" s="4" customFormat="1" ht="14.25" customHeight="1" x14ac:dyDescent="0.25">
      <c r="B14" s="13"/>
    </row>
    <row r="15" spans="2:5 16378:16378" s="4" customFormat="1" ht="14.25" customHeight="1" x14ac:dyDescent="0.25">
      <c r="B15" s="13"/>
      <c r="C15" s="4" t="s">
        <v>4</v>
      </c>
    </row>
    <row r="16" spans="2:5 16378:16378" s="4" customFormat="1" ht="36" customHeight="1" x14ac:dyDescent="0.25">
      <c r="B16" s="69" t="s">
        <v>251</v>
      </c>
      <c r="C16" s="69" t="s">
        <v>164</v>
      </c>
      <c r="D16" s="69" t="s">
        <v>0</v>
      </c>
      <c r="E16" s="69" t="s">
        <v>252</v>
      </c>
    </row>
    <row r="17" spans="2:5" s="4" customFormat="1" ht="44.25" customHeight="1" x14ac:dyDescent="0.25">
      <c r="B17" s="1072" t="s">
        <v>1241</v>
      </c>
      <c r="C17" s="78" t="s">
        <v>1243</v>
      </c>
      <c r="D17" s="82">
        <v>45311</v>
      </c>
      <c r="E17" s="82">
        <v>45657</v>
      </c>
    </row>
    <row r="18" spans="2:5" s="4" customFormat="1" ht="37.5" customHeight="1" x14ac:dyDescent="0.25">
      <c r="B18" s="1073"/>
      <c r="C18" s="79" t="s">
        <v>1244</v>
      </c>
      <c r="D18" s="82">
        <v>45311</v>
      </c>
      <c r="E18" s="82">
        <v>45657</v>
      </c>
    </row>
    <row r="19" spans="2:5" s="4" customFormat="1" ht="37.5" customHeight="1" x14ac:dyDescent="0.25">
      <c r="B19" s="1073"/>
      <c r="C19" s="79" t="s">
        <v>1245</v>
      </c>
      <c r="D19" s="82">
        <v>45311</v>
      </c>
      <c r="E19" s="82">
        <v>45657</v>
      </c>
    </row>
    <row r="20" spans="2:5" s="4" customFormat="1" ht="36" customHeight="1" x14ac:dyDescent="0.25">
      <c r="B20" s="1073"/>
      <c r="C20" s="80" t="s">
        <v>1246</v>
      </c>
      <c r="D20" s="82">
        <v>45311</v>
      </c>
      <c r="E20" s="82">
        <v>45657</v>
      </c>
    </row>
    <row r="21" spans="2:5" s="4" customFormat="1" ht="46.5" customHeight="1" x14ac:dyDescent="0.25">
      <c r="B21" s="1073"/>
      <c r="C21" s="78" t="s">
        <v>1247</v>
      </c>
      <c r="D21" s="82">
        <v>45311</v>
      </c>
      <c r="E21" s="82">
        <v>45657</v>
      </c>
    </row>
    <row r="22" spans="2:5" s="4" customFormat="1" ht="50.25" customHeight="1" x14ac:dyDescent="0.25">
      <c r="B22" s="1074"/>
      <c r="C22" s="81" t="s">
        <v>1248</v>
      </c>
      <c r="D22" s="82">
        <v>45311</v>
      </c>
      <c r="E22" s="82">
        <v>45657</v>
      </c>
    </row>
    <row r="23" spans="2:5" s="4" customFormat="1" ht="14.25" customHeight="1" x14ac:dyDescent="0.25">
      <c r="B23" s="13"/>
    </row>
    <row r="24" spans="2:5" s="4" customFormat="1" ht="14.25" customHeight="1" x14ac:dyDescent="0.25">
      <c r="B24" s="13"/>
    </row>
    <row r="25" spans="2:5" s="4" customFormat="1" ht="36.75" customHeight="1" x14ac:dyDescent="0.25">
      <c r="B25" s="1069" t="s">
        <v>292</v>
      </c>
      <c r="C25" s="1069"/>
      <c r="D25" s="1069"/>
      <c r="E25" s="1069"/>
    </row>
    <row r="26" spans="2:5" s="4" customFormat="1" ht="14.25" customHeight="1" x14ac:dyDescent="0.25">
      <c r="B26" s="13"/>
    </row>
    <row r="27" spans="2:5" s="4" customFormat="1" ht="14.25" customHeight="1" x14ac:dyDescent="0.25">
      <c r="B27" s="1070" t="s">
        <v>277</v>
      </c>
      <c r="C27" s="1070"/>
      <c r="D27" s="1070"/>
      <c r="E27" s="1070"/>
    </row>
    <row r="28" spans="2:5" s="4" customFormat="1" ht="8.4499999999999993" customHeight="1" x14ac:dyDescent="0.25">
      <c r="B28" s="1070"/>
      <c r="C28" s="1070"/>
      <c r="D28" s="1070"/>
      <c r="E28" s="1070"/>
    </row>
    <row r="29" spans="2:5" s="4" customFormat="1" ht="14.25" customHeight="1" x14ac:dyDescent="0.25">
      <c r="B29" s="1070"/>
      <c r="C29" s="1070"/>
      <c r="D29" s="1070"/>
      <c r="E29" s="1070"/>
    </row>
    <row r="30" spans="2:5" s="4" customFormat="1" ht="8.25" customHeight="1" x14ac:dyDescent="0.25">
      <c r="B30" s="1070"/>
      <c r="C30" s="1070"/>
      <c r="D30" s="1070"/>
      <c r="E30" s="1070"/>
    </row>
    <row r="31" spans="2:5" s="4" customFormat="1" ht="14.25" hidden="1" customHeight="1" x14ac:dyDescent="0.25">
      <c r="B31" s="1070"/>
      <c r="C31" s="1070"/>
      <c r="D31" s="1070"/>
      <c r="E31" s="1070"/>
    </row>
    <row r="32" spans="2:5" s="4" customFormat="1" ht="14.25" hidden="1" customHeight="1" x14ac:dyDescent="0.25">
      <c r="B32" s="1070"/>
      <c r="C32" s="1070"/>
      <c r="D32" s="1070"/>
      <c r="E32" s="1070"/>
    </row>
    <row r="33" spans="2:5" s="4" customFormat="1" ht="5.25" hidden="1" customHeight="1" x14ac:dyDescent="0.25">
      <c r="B33" s="1070"/>
      <c r="C33" s="1070"/>
      <c r="D33" s="1070"/>
      <c r="E33" s="1070"/>
    </row>
    <row r="34" spans="2:5" hidden="1" x14ac:dyDescent="0.25">
      <c r="B34" s="1070"/>
      <c r="C34" s="1070"/>
      <c r="D34" s="1070"/>
      <c r="E34" s="1070"/>
    </row>
    <row r="35" spans="2:5" hidden="1" x14ac:dyDescent="0.25">
      <c r="B35" s="1070"/>
      <c r="C35" s="1070"/>
      <c r="D35" s="1070"/>
      <c r="E35" s="1070"/>
    </row>
    <row r="36" spans="2:5" hidden="1" x14ac:dyDescent="0.25">
      <c r="B36" s="1070"/>
      <c r="C36" s="1070"/>
      <c r="D36" s="1070"/>
      <c r="E36" s="1070"/>
    </row>
    <row r="37" spans="2:5" hidden="1" x14ac:dyDescent="0.25">
      <c r="B37" s="1070"/>
      <c r="C37" s="1070"/>
      <c r="D37" s="1070"/>
      <c r="E37" s="1070"/>
    </row>
    <row r="38" spans="2:5" hidden="1" x14ac:dyDescent="0.25">
      <c r="B38" s="1070"/>
      <c r="C38" s="1070"/>
      <c r="D38" s="1070"/>
      <c r="E38" s="1070"/>
    </row>
    <row r="39" spans="2:5" hidden="1" x14ac:dyDescent="0.25">
      <c r="B39" s="1070"/>
      <c r="C39" s="1070"/>
      <c r="D39" s="1070"/>
      <c r="E39" s="1070"/>
    </row>
    <row r="40" spans="2:5" hidden="1" x14ac:dyDescent="0.25">
      <c r="B40" s="1070"/>
      <c r="C40" s="1070"/>
      <c r="D40" s="1070"/>
      <c r="E40" s="1070"/>
    </row>
    <row r="41" spans="2:5" ht="87.75" customHeight="1" x14ac:dyDescent="0.25">
      <c r="B41" s="1070"/>
      <c r="C41" s="1070"/>
      <c r="D41" s="1070"/>
      <c r="E41" s="1070"/>
    </row>
    <row r="42" spans="2:5" x14ac:dyDescent="0.25">
      <c r="B42" s="1070"/>
      <c r="C42" s="1070"/>
      <c r="D42" s="1070"/>
      <c r="E42" s="1070"/>
    </row>
    <row r="43" spans="2:5" x14ac:dyDescent="0.25">
      <c r="B43" s="1070"/>
      <c r="C43" s="1070"/>
      <c r="D43" s="1070"/>
      <c r="E43" s="1070"/>
    </row>
    <row r="44" spans="2:5" x14ac:dyDescent="0.25">
      <c r="B44" s="1070"/>
      <c r="C44" s="1070"/>
      <c r="D44" s="1070"/>
      <c r="E44" s="1070"/>
    </row>
    <row r="45" spans="2:5" x14ac:dyDescent="0.25">
      <c r="B45" s="1070"/>
      <c r="C45" s="1070"/>
      <c r="D45" s="1070"/>
      <c r="E45" s="1070"/>
    </row>
    <row r="46" spans="2:5" x14ac:dyDescent="0.25">
      <c r="B46" s="1070"/>
      <c r="C46" s="1070"/>
      <c r="D46" s="1070"/>
      <c r="E46" s="1070"/>
    </row>
    <row r="47" spans="2:5" x14ac:dyDescent="0.25">
      <c r="B47" s="1070"/>
      <c r="C47" s="1070"/>
      <c r="D47" s="1070"/>
      <c r="E47" s="1070"/>
    </row>
    <row r="48" spans="2:5" x14ac:dyDescent="0.25">
      <c r="B48" s="1070"/>
      <c r="C48" s="1070"/>
      <c r="D48" s="1070"/>
      <c r="E48" s="1070"/>
    </row>
    <row r="49" spans="2:5" x14ac:dyDescent="0.25">
      <c r="B49" s="1070"/>
      <c r="C49" s="1070"/>
      <c r="D49" s="1070"/>
      <c r="E49" s="1070"/>
    </row>
    <row r="50" spans="2:5" x14ac:dyDescent="0.25">
      <c r="B50" s="1070"/>
      <c r="C50" s="1070"/>
      <c r="D50" s="1070"/>
      <c r="E50" s="1070"/>
    </row>
    <row r="51" spans="2:5" x14ac:dyDescent="0.25">
      <c r="B51" s="1070"/>
      <c r="C51" s="1070"/>
      <c r="D51" s="1070"/>
      <c r="E51" s="1070"/>
    </row>
    <row r="52" spans="2:5" x14ac:dyDescent="0.25">
      <c r="B52" s="1070"/>
      <c r="C52" s="1070"/>
      <c r="D52" s="1070"/>
      <c r="E52" s="1070"/>
    </row>
    <row r="53" spans="2:5" x14ac:dyDescent="0.25">
      <c r="B53" s="1070"/>
      <c r="C53" s="1070"/>
      <c r="D53" s="1070"/>
      <c r="E53" s="1070"/>
    </row>
    <row r="54" spans="2:5" x14ac:dyDescent="0.25">
      <c r="B54" s="1070"/>
      <c r="C54" s="1070"/>
      <c r="D54" s="1070"/>
      <c r="E54" s="1070"/>
    </row>
    <row r="55" spans="2:5" x14ac:dyDescent="0.25">
      <c r="B55" s="1070"/>
      <c r="C55" s="1070"/>
      <c r="D55" s="1070"/>
      <c r="E55" s="1070"/>
    </row>
    <row r="56" spans="2:5" x14ac:dyDescent="0.25">
      <c r="B56" s="1070"/>
      <c r="C56" s="1070"/>
      <c r="D56" s="1070"/>
      <c r="E56" s="1070"/>
    </row>
    <row r="57" spans="2:5" x14ac:dyDescent="0.25">
      <c r="B57" s="1070"/>
      <c r="C57" s="1070"/>
      <c r="D57" s="1070"/>
      <c r="E57" s="1070"/>
    </row>
    <row r="58" spans="2:5" x14ac:dyDescent="0.25">
      <c r="B58" s="1070"/>
      <c r="C58" s="1070"/>
      <c r="D58" s="1070"/>
      <c r="E58" s="1070"/>
    </row>
    <row r="59" spans="2:5" x14ac:dyDescent="0.25">
      <c r="B59" s="1070"/>
      <c r="C59" s="1070"/>
      <c r="D59" s="1070"/>
      <c r="E59" s="1070"/>
    </row>
    <row r="60" spans="2:5" x14ac:dyDescent="0.25">
      <c r="B60" s="1070"/>
      <c r="C60" s="1070"/>
      <c r="D60" s="1070"/>
      <c r="E60" s="1070"/>
    </row>
    <row r="61" spans="2:5" x14ac:dyDescent="0.25">
      <c r="B61" s="1070"/>
      <c r="C61" s="1070"/>
      <c r="D61" s="1070"/>
      <c r="E61" s="1070"/>
    </row>
    <row r="62" spans="2:5" x14ac:dyDescent="0.25">
      <c r="B62" s="1070"/>
      <c r="C62" s="1070"/>
      <c r="D62" s="1070"/>
      <c r="E62" s="1070"/>
    </row>
    <row r="63" spans="2:5" x14ac:dyDescent="0.25">
      <c r="B63" s="1070"/>
      <c r="C63" s="1070"/>
      <c r="D63" s="1070"/>
      <c r="E63" s="1070"/>
    </row>
    <row r="64" spans="2:5" x14ac:dyDescent="0.25">
      <c r="B64" s="1070"/>
      <c r="C64" s="1070"/>
      <c r="D64" s="1070"/>
      <c r="E64" s="1070"/>
    </row>
    <row r="65" spans="2:5" x14ac:dyDescent="0.25">
      <c r="B65" s="1070"/>
      <c r="C65" s="1070"/>
      <c r="D65" s="1070"/>
      <c r="E65" s="1070"/>
    </row>
    <row r="66" spans="2:5" x14ac:dyDescent="0.25">
      <c r="B66" s="1070"/>
      <c r="C66" s="1070"/>
      <c r="D66" s="1070"/>
      <c r="E66" s="1070"/>
    </row>
    <row r="67" spans="2:5" x14ac:dyDescent="0.25">
      <c r="B67" s="1070"/>
      <c r="C67" s="1070"/>
      <c r="D67" s="1070"/>
      <c r="E67" s="1070"/>
    </row>
    <row r="68" spans="2:5" x14ac:dyDescent="0.25">
      <c r="B68" s="1070"/>
      <c r="C68" s="1070"/>
      <c r="D68" s="1070"/>
      <c r="E68" s="1070"/>
    </row>
    <row r="69" spans="2:5" x14ac:dyDescent="0.25">
      <c r="B69" s="1070"/>
      <c r="C69" s="1070"/>
      <c r="D69" s="1070"/>
      <c r="E69" s="1070"/>
    </row>
    <row r="70" spans="2:5" x14ac:dyDescent="0.25">
      <c r="B70" s="1070"/>
      <c r="C70" s="1070"/>
      <c r="D70" s="1070"/>
      <c r="E70" s="1070"/>
    </row>
    <row r="71" spans="2:5" x14ac:dyDescent="0.25">
      <c r="B71" s="1070"/>
      <c r="C71" s="1070"/>
      <c r="D71" s="1070"/>
      <c r="E71" s="1070"/>
    </row>
    <row r="72" spans="2:5" x14ac:dyDescent="0.25">
      <c r="B72" s="1070"/>
      <c r="C72" s="1070"/>
      <c r="D72" s="1070"/>
      <c r="E72" s="1070"/>
    </row>
    <row r="73" spans="2:5" x14ac:dyDescent="0.25">
      <c r="B73" s="1070"/>
      <c r="C73" s="1070"/>
      <c r="D73" s="1070"/>
      <c r="E73" s="1070"/>
    </row>
    <row r="74" spans="2:5" x14ac:dyDescent="0.25">
      <c r="B74" s="1070"/>
      <c r="C74" s="1070"/>
      <c r="D74" s="1070"/>
      <c r="E74" s="1070"/>
    </row>
    <row r="75" spans="2:5" x14ac:dyDescent="0.25">
      <c r="B75" s="1070"/>
      <c r="C75" s="1070"/>
      <c r="D75" s="1070"/>
      <c r="E75" s="1070"/>
    </row>
    <row r="76" spans="2:5" x14ac:dyDescent="0.25">
      <c r="B76" s="1070"/>
      <c r="C76" s="1070"/>
      <c r="D76" s="1070"/>
      <c r="E76" s="1070"/>
    </row>
    <row r="77" spans="2:5" x14ac:dyDescent="0.25">
      <c r="B77" s="1070"/>
      <c r="C77" s="1070"/>
      <c r="D77" s="1070"/>
      <c r="E77" s="1070"/>
    </row>
    <row r="78" spans="2:5" x14ac:dyDescent="0.25">
      <c r="B78" s="1070"/>
      <c r="C78" s="1070"/>
      <c r="D78" s="1070"/>
      <c r="E78" s="1070"/>
    </row>
    <row r="79" spans="2:5" x14ac:dyDescent="0.25">
      <c r="B79" s="1070"/>
      <c r="C79" s="1070"/>
      <c r="D79" s="1070"/>
      <c r="E79" s="1070"/>
    </row>
    <row r="80" spans="2:5" x14ac:dyDescent="0.25">
      <c r="B80" s="1070"/>
      <c r="C80" s="1070"/>
      <c r="D80" s="1070"/>
      <c r="E80" s="1070"/>
    </row>
    <row r="81" spans="2:5" x14ac:dyDescent="0.25">
      <c r="B81" s="1070"/>
      <c r="C81" s="1070"/>
      <c r="D81" s="1070"/>
      <c r="E81" s="1070"/>
    </row>
    <row r="82" spans="2:5" x14ac:dyDescent="0.25">
      <c r="B82" s="1070"/>
      <c r="C82" s="1070"/>
      <c r="D82" s="1070"/>
      <c r="E82" s="1070"/>
    </row>
    <row r="83" spans="2:5" x14ac:dyDescent="0.25">
      <c r="B83" s="1070"/>
      <c r="C83" s="1070"/>
      <c r="D83" s="1070"/>
      <c r="E83" s="1070"/>
    </row>
    <row r="84" spans="2:5" x14ac:dyDescent="0.25">
      <c r="B84" s="1070"/>
      <c r="C84" s="1070"/>
      <c r="D84" s="1070"/>
      <c r="E84" s="1070"/>
    </row>
    <row r="85" spans="2:5" ht="8.25" customHeight="1" x14ac:dyDescent="0.25">
      <c r="B85" s="1070"/>
      <c r="C85" s="1070"/>
      <c r="D85" s="1070"/>
      <c r="E85" s="1070"/>
    </row>
    <row r="86" spans="2:5" hidden="1" x14ac:dyDescent="0.25">
      <c r="B86" s="1070"/>
      <c r="C86" s="1070"/>
      <c r="D86" s="1070"/>
      <c r="E86" s="1070"/>
    </row>
    <row r="87" spans="2:5" hidden="1" x14ac:dyDescent="0.25">
      <c r="B87" s="1070"/>
      <c r="C87" s="1070"/>
      <c r="D87" s="1070"/>
      <c r="E87" s="1070"/>
    </row>
    <row r="88" spans="2:5" ht="3.75" hidden="1" customHeight="1" x14ac:dyDescent="0.25">
      <c r="B88" s="1070"/>
      <c r="C88" s="1070"/>
      <c r="D88" s="1070"/>
      <c r="E88" s="1070"/>
    </row>
    <row r="89" spans="2:5" hidden="1" x14ac:dyDescent="0.25">
      <c r="B89" s="1070"/>
      <c r="C89" s="1070"/>
      <c r="D89" s="1070"/>
      <c r="E89" s="1070"/>
    </row>
    <row r="90" spans="2:5" hidden="1" x14ac:dyDescent="0.25">
      <c r="B90" s="1070"/>
      <c r="C90" s="1070"/>
      <c r="D90" s="1070"/>
      <c r="E90" s="1070"/>
    </row>
    <row r="91" spans="2:5" hidden="1" x14ac:dyDescent="0.25">
      <c r="B91" s="1070"/>
      <c r="C91" s="1070"/>
      <c r="D91" s="1070"/>
      <c r="E91" s="1070"/>
    </row>
    <row r="92" spans="2:5" hidden="1" x14ac:dyDescent="0.25">
      <c r="B92" s="1070"/>
      <c r="C92" s="1070"/>
      <c r="D92" s="1070"/>
      <c r="E92" s="1070"/>
    </row>
    <row r="93" spans="2:5" hidden="1" x14ac:dyDescent="0.25">
      <c r="B93" s="1070"/>
      <c r="C93" s="1070"/>
      <c r="D93" s="1070"/>
      <c r="E93" s="1070"/>
    </row>
    <row r="94" spans="2:5" hidden="1" x14ac:dyDescent="0.25">
      <c r="B94" s="1070"/>
      <c r="C94" s="1070"/>
      <c r="D94" s="1070"/>
      <c r="E94" s="1070"/>
    </row>
    <row r="95" spans="2:5" hidden="1" x14ac:dyDescent="0.25">
      <c r="B95" s="1070"/>
      <c r="C95" s="1070"/>
      <c r="D95" s="1070"/>
      <c r="E95" s="1070"/>
    </row>
    <row r="96" spans="2:5" hidden="1" x14ac:dyDescent="0.25">
      <c r="B96" s="1070"/>
      <c r="C96" s="1070"/>
      <c r="D96" s="1070"/>
      <c r="E96" s="1070"/>
    </row>
    <row r="97" spans="2:5" hidden="1" x14ac:dyDescent="0.25">
      <c r="B97" s="1070"/>
      <c r="C97" s="1070"/>
      <c r="D97" s="1070"/>
      <c r="E97" s="1070"/>
    </row>
    <row r="98" spans="2:5" hidden="1" x14ac:dyDescent="0.25">
      <c r="B98" s="1070"/>
      <c r="C98" s="1070"/>
      <c r="D98" s="1070"/>
      <c r="E98" s="1070"/>
    </row>
    <row r="99" spans="2:5" hidden="1" x14ac:dyDescent="0.25">
      <c r="B99" s="1070"/>
      <c r="C99" s="1070"/>
      <c r="D99" s="1070"/>
      <c r="E99" s="1070"/>
    </row>
    <row r="100" spans="2:5" hidden="1" x14ac:dyDescent="0.25">
      <c r="B100" s="1070"/>
      <c r="C100" s="1070"/>
      <c r="D100" s="1070"/>
      <c r="E100" s="1070"/>
    </row>
    <row r="101" spans="2:5" hidden="1" x14ac:dyDescent="0.25">
      <c r="B101" s="1070"/>
      <c r="C101" s="1070"/>
      <c r="D101" s="1070"/>
      <c r="E101" s="1070"/>
    </row>
    <row r="102" spans="2:5" hidden="1" x14ac:dyDescent="0.25">
      <c r="B102" s="1070"/>
      <c r="C102" s="1070"/>
      <c r="D102" s="1070"/>
      <c r="E102" s="1070"/>
    </row>
    <row r="103" spans="2:5" x14ac:dyDescent="0.25">
      <c r="B103" s="1070"/>
      <c r="C103" s="1070"/>
      <c r="D103" s="1070"/>
      <c r="E103" s="1070"/>
    </row>
    <row r="104" spans="2:5" x14ac:dyDescent="0.25">
      <c r="B104" s="1070"/>
      <c r="C104" s="1070"/>
      <c r="D104" s="1070"/>
      <c r="E104" s="1070"/>
    </row>
    <row r="105" spans="2:5" x14ac:dyDescent="0.25">
      <c r="B105" s="1070"/>
      <c r="C105" s="1070"/>
      <c r="D105" s="1070"/>
      <c r="E105" s="1070"/>
    </row>
    <row r="106" spans="2:5" x14ac:dyDescent="0.25">
      <c r="B106" s="1070"/>
      <c r="C106" s="1070"/>
      <c r="D106" s="1070"/>
      <c r="E106" s="1070"/>
    </row>
    <row r="107" spans="2:5" x14ac:dyDescent="0.25">
      <c r="B107" s="1070"/>
      <c r="C107" s="1070"/>
      <c r="D107" s="1070"/>
      <c r="E107" s="1070"/>
    </row>
    <row r="108" spans="2:5" x14ac:dyDescent="0.25">
      <c r="B108" s="1070"/>
      <c r="C108" s="1070"/>
      <c r="D108" s="1070"/>
      <c r="E108" s="1070"/>
    </row>
    <row r="109" spans="2:5" x14ac:dyDescent="0.25">
      <c r="B109" s="1070"/>
      <c r="C109" s="1070"/>
      <c r="D109" s="1070"/>
      <c r="E109" s="1070"/>
    </row>
    <row r="110" spans="2:5" x14ac:dyDescent="0.25">
      <c r="B110" s="1070"/>
      <c r="C110" s="1070"/>
      <c r="D110" s="1070"/>
      <c r="E110" s="1070"/>
    </row>
    <row r="111" spans="2:5" x14ac:dyDescent="0.25">
      <c r="B111" s="1070"/>
      <c r="C111" s="1070"/>
      <c r="D111" s="1070"/>
      <c r="E111" s="1070"/>
    </row>
    <row r="112" spans="2:5" x14ac:dyDescent="0.25">
      <c r="B112" s="1070"/>
      <c r="C112" s="1070"/>
      <c r="D112" s="1070"/>
      <c r="E112" s="1070"/>
    </row>
    <row r="113" spans="2:5" ht="39" customHeight="1" x14ac:dyDescent="0.25">
      <c r="B113" s="1070"/>
      <c r="C113" s="1070"/>
      <c r="D113" s="1070"/>
      <c r="E113" s="1070"/>
    </row>
  </sheetData>
  <mergeCells count="4">
    <mergeCell ref="B25:E25"/>
    <mergeCell ref="B27:E113"/>
    <mergeCell ref="C5:C10"/>
    <mergeCell ref="B17:B22"/>
  </mergeCells>
  <pageMargins left="0.70866141732283472" right="0.70866141732283472" top="0.74803149606299213" bottom="0.74803149606299213" header="0.31496062992125984" footer="0.31496062992125984"/>
  <pageSetup scale="60" orientation="landscape" r:id="rId1"/>
  <rowBreaks count="2" manualBreakCount="2">
    <brk id="23" max="16383" man="1"/>
    <brk id="80" max="16383" man="1"/>
  </rowBreaks>
  <drawing r:id="rId2"/>
  <legacy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rgb="FFB9474A"/>
  </sheetPr>
  <dimension ref="A1:XEX42"/>
  <sheetViews>
    <sheetView showGridLines="0" tabSelected="1" showWhiteSpace="0" view="pageBreakPreview" zoomScale="95" zoomScaleNormal="70" zoomScaleSheetLayoutView="95" zoomScalePageLayoutView="55" workbookViewId="0">
      <selection activeCell="P26" sqref="P26"/>
    </sheetView>
  </sheetViews>
  <sheetFormatPr baseColWidth="10" defaultColWidth="0" defaultRowHeight="15" x14ac:dyDescent="0.25"/>
  <cols>
    <col min="1" max="1" width="24.140625" customWidth="1"/>
    <col min="2" max="2" width="15.28515625" customWidth="1"/>
    <col min="3" max="13" width="11.42578125" customWidth="1"/>
    <col min="14" max="14" width="29.140625" customWidth="1"/>
    <col min="15" max="15" width="6.5703125" customWidth="1"/>
    <col min="16" max="16384" width="11.42578125" hidden="1"/>
  </cols>
  <sheetData>
    <row r="1" spans="1:3 16378:16378" x14ac:dyDescent="0.25">
      <c r="A1" t="s">
        <v>4</v>
      </c>
    </row>
    <row r="2" spans="1:3 16378:16378" ht="87" x14ac:dyDescent="0.45">
      <c r="XEX2" s="1232" t="s">
        <v>1408</v>
      </c>
    </row>
    <row r="15" spans="1:3 16378:16378" x14ac:dyDescent="0.25">
      <c r="C15" t="s">
        <v>4</v>
      </c>
    </row>
    <row r="41" spans="1:11" x14ac:dyDescent="0.25">
      <c r="A41" s="5"/>
      <c r="B41" s="5"/>
      <c r="C41" s="5"/>
      <c r="D41" s="5"/>
      <c r="E41" s="5"/>
      <c r="F41" s="5"/>
      <c r="G41" s="5"/>
      <c r="H41" s="5"/>
      <c r="I41" s="5"/>
      <c r="J41" s="5"/>
      <c r="K41" s="5"/>
    </row>
    <row r="42" spans="1:11" x14ac:dyDescent="0.25">
      <c r="A42" s="5"/>
      <c r="B42" s="5"/>
      <c r="C42" s="5"/>
      <c r="D42" s="5"/>
      <c r="E42" s="5"/>
      <c r="F42" s="5"/>
      <c r="G42" s="5"/>
      <c r="H42" s="5"/>
      <c r="I42" s="5"/>
      <c r="J42" s="5"/>
      <c r="K42" s="5"/>
    </row>
  </sheetData>
  <pageMargins left="0.70866141732283472" right="0.70866141732283472" top="0.74803149606299213" bottom="0.74803149606299213" header="0.31496062992125984" footer="0.31496062992125984"/>
  <pageSetup paperSize="9" scale="60"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XEX107"/>
  <sheetViews>
    <sheetView tabSelected="1" view="pageBreakPreview" zoomScale="60" zoomScaleNormal="100" workbookViewId="0">
      <selection activeCell="P26" sqref="P26"/>
    </sheetView>
  </sheetViews>
  <sheetFormatPr baseColWidth="10" defaultColWidth="11.42578125" defaultRowHeight="15" x14ac:dyDescent="0.25"/>
  <cols>
    <col min="1" max="1" width="1.42578125" style="26" customWidth="1"/>
    <col min="2" max="2" width="35.28515625" customWidth="1"/>
    <col min="3" max="3" width="50.42578125" customWidth="1"/>
    <col min="4" max="5" width="44.7109375" style="4" customWidth="1"/>
    <col min="6" max="6" width="26" style="4" customWidth="1"/>
    <col min="7" max="9" width="11.42578125" style="26"/>
    <col min="10" max="30" width="11.42578125" style="28"/>
    <col min="31" max="16384" width="11.42578125" style="4"/>
  </cols>
  <sheetData>
    <row r="1" spans="1:15 16378:16378" s="28" customFormat="1" x14ac:dyDescent="0.25">
      <c r="A1" s="26"/>
      <c r="B1" s="26"/>
      <c r="C1" s="26"/>
      <c r="G1" s="26"/>
      <c r="H1" s="26"/>
      <c r="I1" s="26"/>
    </row>
    <row r="2" spans="1:15 16378:16378" ht="18.75" customHeight="1" x14ac:dyDescent="0.25">
      <c r="B2" s="26"/>
      <c r="C2" s="26"/>
      <c r="E2" s="46"/>
      <c r="F2" s="46"/>
      <c r="G2" s="46"/>
      <c r="H2" s="46"/>
      <c r="I2" s="46"/>
      <c r="J2" s="46"/>
      <c r="K2" s="46"/>
      <c r="L2" s="46"/>
      <c r="M2" s="46"/>
      <c r="N2" s="46"/>
      <c r="O2" s="46"/>
      <c r="XEX2" s="1230" t="s">
        <v>1408</v>
      </c>
    </row>
    <row r="3" spans="1:15 16378:16378" ht="48" customHeight="1" x14ac:dyDescent="0.25">
      <c r="B3" s="26"/>
      <c r="C3" s="1075" t="s">
        <v>871</v>
      </c>
      <c r="D3" s="1075"/>
      <c r="E3" s="1075"/>
      <c r="F3" s="131"/>
      <c r="G3" s="46"/>
      <c r="H3" s="46"/>
      <c r="I3" s="46"/>
      <c r="J3" s="46"/>
      <c r="K3" s="46"/>
      <c r="L3" s="46"/>
      <c r="M3" s="46"/>
      <c r="N3" s="46"/>
      <c r="O3" s="46"/>
    </row>
    <row r="4" spans="1:15 16378:16378" ht="29.25" customHeight="1" x14ac:dyDescent="0.25">
      <c r="B4" s="26"/>
      <c r="C4" s="1075"/>
      <c r="D4" s="1075"/>
      <c r="E4" s="1075"/>
      <c r="F4" s="131"/>
      <c r="G4" s="46"/>
      <c r="H4" s="46"/>
      <c r="I4" s="46"/>
      <c r="J4" s="46"/>
      <c r="K4" s="46"/>
      <c r="L4" s="46"/>
      <c r="M4" s="46"/>
      <c r="N4" s="46"/>
      <c r="O4" s="46"/>
    </row>
    <row r="5" spans="1:15 16378:16378" ht="40.5" customHeight="1" x14ac:dyDescent="0.25">
      <c r="B5" s="26"/>
      <c r="C5" s="1076" t="s">
        <v>1297</v>
      </c>
      <c r="D5" s="1076"/>
      <c r="E5" s="1076"/>
      <c r="F5" s="131"/>
      <c r="G5" s="46"/>
      <c r="H5" s="46"/>
      <c r="I5" s="46"/>
      <c r="J5" s="46"/>
      <c r="K5" s="46"/>
      <c r="L5" s="46"/>
      <c r="M5" s="46"/>
      <c r="N5" s="46"/>
      <c r="O5" s="46"/>
    </row>
    <row r="6" spans="1:15 16378:16378" s="28" customFormat="1" ht="19.5" customHeight="1" x14ac:dyDescent="0.25">
      <c r="A6" s="26"/>
      <c r="B6" s="26"/>
      <c r="C6" s="26"/>
      <c r="D6" s="27"/>
      <c r="E6" s="27"/>
      <c r="F6" s="27"/>
      <c r="G6" s="26"/>
      <c r="H6" s="26"/>
      <c r="I6" s="26"/>
    </row>
    <row r="7" spans="1:15 16378:16378" s="28" customFormat="1" x14ac:dyDescent="0.25">
      <c r="A7" s="26"/>
      <c r="B7" s="26"/>
      <c r="C7" s="26"/>
      <c r="G7" s="26"/>
      <c r="H7" s="26"/>
      <c r="I7" s="26"/>
    </row>
    <row r="8" spans="1:15 16378:16378" s="28" customFormat="1" ht="59.25" customHeight="1" thickBot="1" x14ac:dyDescent="0.35">
      <c r="A8" s="26"/>
      <c r="B8" s="364" t="s">
        <v>57</v>
      </c>
      <c r="C8" s="364" t="s">
        <v>97</v>
      </c>
      <c r="D8" s="364" t="s">
        <v>58</v>
      </c>
      <c r="E8" s="364" t="s">
        <v>59</v>
      </c>
      <c r="F8" s="364" t="s">
        <v>60</v>
      </c>
      <c r="G8" s="132"/>
      <c r="H8" s="26"/>
      <c r="I8" s="26"/>
    </row>
    <row r="9" spans="1:15 16378:16378" s="28" customFormat="1" ht="81.75" customHeight="1" thickBot="1" x14ac:dyDescent="0.35">
      <c r="A9" s="26"/>
      <c r="B9" s="51" t="s">
        <v>61</v>
      </c>
      <c r="C9" s="72" t="s">
        <v>234</v>
      </c>
      <c r="D9" s="133" t="s">
        <v>159</v>
      </c>
      <c r="E9" s="73" t="s">
        <v>62</v>
      </c>
      <c r="F9" s="405">
        <v>45322</v>
      </c>
      <c r="G9" s="132"/>
      <c r="H9" s="26"/>
      <c r="I9" s="26"/>
    </row>
    <row r="10" spans="1:15 16378:16378" s="28" customFormat="1" ht="67.5" customHeight="1" thickBot="1" x14ac:dyDescent="0.35">
      <c r="A10" s="26"/>
      <c r="B10" s="1077" t="s">
        <v>63</v>
      </c>
      <c r="C10" s="72" t="s">
        <v>160</v>
      </c>
      <c r="D10" s="133" t="s">
        <v>161</v>
      </c>
      <c r="E10" s="73" t="s">
        <v>62</v>
      </c>
      <c r="F10" s="405">
        <v>45315</v>
      </c>
      <c r="G10" s="132"/>
      <c r="H10" s="26"/>
      <c r="I10" s="26"/>
    </row>
    <row r="11" spans="1:15 16378:16378" s="28" customFormat="1" ht="59.25" customHeight="1" thickBot="1" x14ac:dyDescent="0.35">
      <c r="A11" s="26"/>
      <c r="B11" s="1077"/>
      <c r="C11" s="72" t="s">
        <v>162</v>
      </c>
      <c r="D11" s="134" t="s">
        <v>64</v>
      </c>
      <c r="E11" s="73" t="s">
        <v>62</v>
      </c>
      <c r="F11" s="405">
        <v>45322</v>
      </c>
      <c r="G11" s="132"/>
      <c r="H11" s="26"/>
      <c r="I11" s="26"/>
    </row>
    <row r="12" spans="1:15 16378:16378" s="28" customFormat="1" ht="68.25" customHeight="1" thickBot="1" x14ac:dyDescent="0.35">
      <c r="A12" s="26"/>
      <c r="B12" s="365" t="s">
        <v>65</v>
      </c>
      <c r="C12" s="74" t="s">
        <v>66</v>
      </c>
      <c r="D12" s="135" t="s">
        <v>67</v>
      </c>
      <c r="E12" s="75" t="s">
        <v>68</v>
      </c>
      <c r="F12" s="406" t="s">
        <v>1197</v>
      </c>
      <c r="G12" s="132"/>
      <c r="H12" s="26"/>
      <c r="I12" s="26"/>
    </row>
    <row r="13" spans="1:15 16378:16378" s="28" customFormat="1" ht="69" customHeight="1" thickBot="1" x14ac:dyDescent="0.35">
      <c r="A13" s="26"/>
      <c r="B13" s="365" t="s">
        <v>69</v>
      </c>
      <c r="C13" s="407" t="s">
        <v>70</v>
      </c>
      <c r="D13" s="408" t="s">
        <v>71</v>
      </c>
      <c r="E13" s="409" t="s">
        <v>72</v>
      </c>
      <c r="F13" s="410" t="s">
        <v>1298</v>
      </c>
      <c r="G13" s="132"/>
      <c r="H13" s="26"/>
      <c r="I13" s="26"/>
    </row>
    <row r="14" spans="1:15 16378:16378" s="28" customFormat="1" x14ac:dyDescent="0.25">
      <c r="A14" s="26"/>
      <c r="B14" s="26"/>
      <c r="C14" s="26"/>
      <c r="G14" s="26"/>
      <c r="H14" s="26"/>
      <c r="I14" s="26"/>
    </row>
    <row r="15" spans="1:15 16378:16378" s="28" customFormat="1" x14ac:dyDescent="0.25">
      <c r="A15" s="26"/>
      <c r="B15" s="26"/>
      <c r="C15" s="26"/>
      <c r="G15" s="26"/>
      <c r="H15" s="26"/>
      <c r="I15" s="26"/>
    </row>
    <row r="16" spans="1:15 16378:16378" s="28" customFormat="1" x14ac:dyDescent="0.25">
      <c r="A16" s="26"/>
      <c r="B16" s="26"/>
      <c r="C16" s="26"/>
      <c r="G16" s="26"/>
      <c r="H16" s="26"/>
      <c r="I16" s="26"/>
    </row>
    <row r="17" spans="1:9" s="28" customFormat="1" x14ac:dyDescent="0.25">
      <c r="A17" s="26"/>
      <c r="B17" s="26"/>
      <c r="C17" s="26"/>
      <c r="G17" s="26"/>
      <c r="H17" s="26"/>
      <c r="I17" s="26"/>
    </row>
    <row r="18" spans="1:9" s="28" customFormat="1" x14ac:dyDescent="0.25">
      <c r="A18" s="26"/>
      <c r="B18" s="26"/>
      <c r="C18" s="26"/>
      <c r="G18" s="26"/>
      <c r="H18" s="26"/>
      <c r="I18" s="26"/>
    </row>
    <row r="19" spans="1:9" s="28" customFormat="1" x14ac:dyDescent="0.25">
      <c r="A19" s="26"/>
      <c r="B19" s="26"/>
      <c r="C19" s="26"/>
      <c r="G19" s="26"/>
      <c r="H19" s="26"/>
      <c r="I19" s="26"/>
    </row>
    <row r="20" spans="1:9" s="28" customFormat="1" x14ac:dyDescent="0.25">
      <c r="A20" s="26"/>
      <c r="B20" s="26"/>
      <c r="C20" s="26"/>
      <c r="G20" s="26"/>
      <c r="H20" s="26"/>
      <c r="I20" s="26"/>
    </row>
    <row r="21" spans="1:9" s="28" customFormat="1" x14ac:dyDescent="0.25">
      <c r="A21" s="26"/>
      <c r="B21" s="26"/>
      <c r="C21" s="26"/>
      <c r="G21" s="26"/>
      <c r="H21" s="26"/>
      <c r="I21" s="26"/>
    </row>
    <row r="22" spans="1:9" s="28" customFormat="1" x14ac:dyDescent="0.25">
      <c r="A22" s="26"/>
      <c r="B22" s="26"/>
      <c r="C22" s="26"/>
      <c r="G22" s="26"/>
      <c r="H22" s="26"/>
      <c r="I22" s="26"/>
    </row>
    <row r="23" spans="1:9" s="28" customFormat="1" x14ac:dyDescent="0.25">
      <c r="A23" s="26"/>
      <c r="B23" s="26"/>
      <c r="C23" s="26"/>
      <c r="G23" s="26"/>
      <c r="H23" s="26"/>
      <c r="I23" s="26"/>
    </row>
    <row r="24" spans="1:9" s="28" customFormat="1" x14ac:dyDescent="0.25">
      <c r="A24" s="26"/>
      <c r="B24" s="26"/>
      <c r="C24" s="26"/>
      <c r="G24" s="26"/>
      <c r="H24" s="26"/>
      <c r="I24" s="26"/>
    </row>
    <row r="25" spans="1:9" s="28" customFormat="1" x14ac:dyDescent="0.25">
      <c r="A25" s="26"/>
      <c r="B25" s="26"/>
      <c r="C25" s="26"/>
      <c r="G25" s="26"/>
      <c r="H25" s="26"/>
      <c r="I25" s="26"/>
    </row>
    <row r="26" spans="1:9" s="28" customFormat="1" x14ac:dyDescent="0.25">
      <c r="A26" s="26"/>
      <c r="B26" s="26"/>
      <c r="C26" s="26"/>
      <c r="G26" s="26"/>
      <c r="H26" s="26"/>
      <c r="I26" s="26"/>
    </row>
    <row r="27" spans="1:9" s="28" customFormat="1" x14ac:dyDescent="0.25">
      <c r="A27" s="26"/>
      <c r="B27" s="26"/>
      <c r="C27" s="26"/>
      <c r="G27" s="26"/>
      <c r="H27" s="26"/>
      <c r="I27" s="26"/>
    </row>
    <row r="28" spans="1:9" s="28" customFormat="1" x14ac:dyDescent="0.25">
      <c r="A28" s="26"/>
      <c r="B28" s="26"/>
      <c r="C28" s="26"/>
      <c r="G28" s="26"/>
      <c r="H28" s="26"/>
      <c r="I28" s="26"/>
    </row>
    <row r="29" spans="1:9" s="28" customFormat="1" x14ac:dyDescent="0.25">
      <c r="A29" s="26"/>
      <c r="B29" s="26"/>
      <c r="C29" s="26"/>
      <c r="G29" s="26"/>
      <c r="H29" s="26"/>
      <c r="I29" s="26"/>
    </row>
    <row r="30" spans="1:9" s="28" customFormat="1" x14ac:dyDescent="0.25">
      <c r="A30" s="26"/>
      <c r="B30" s="26"/>
      <c r="C30" s="26"/>
      <c r="G30" s="26"/>
      <c r="H30" s="26"/>
      <c r="I30" s="26"/>
    </row>
    <row r="31" spans="1:9" s="28" customFormat="1" x14ac:dyDescent="0.25">
      <c r="A31" s="26"/>
      <c r="B31" s="26"/>
      <c r="C31" s="26"/>
      <c r="G31" s="26"/>
      <c r="H31" s="26"/>
      <c r="I31" s="26"/>
    </row>
    <row r="32" spans="1:9" s="28" customFormat="1" x14ac:dyDescent="0.25">
      <c r="A32" s="26"/>
      <c r="B32" s="26"/>
      <c r="C32" s="26"/>
      <c r="G32" s="26"/>
      <c r="H32" s="26"/>
      <c r="I32" s="26"/>
    </row>
    <row r="33" spans="1:9" s="28" customFormat="1" x14ac:dyDescent="0.25">
      <c r="A33" s="26"/>
      <c r="B33" s="26"/>
      <c r="C33" s="26"/>
      <c r="G33" s="26"/>
      <c r="H33" s="26"/>
      <c r="I33" s="26"/>
    </row>
    <row r="34" spans="1:9" s="28" customFormat="1" x14ac:dyDescent="0.25">
      <c r="A34" s="26"/>
      <c r="B34" s="26"/>
      <c r="C34" s="26"/>
      <c r="G34" s="26"/>
      <c r="H34" s="26"/>
      <c r="I34" s="26"/>
    </row>
    <row r="35" spans="1:9" s="28" customFormat="1" x14ac:dyDescent="0.25">
      <c r="A35" s="26"/>
      <c r="B35" s="26"/>
      <c r="C35" s="26"/>
      <c r="G35" s="26"/>
      <c r="H35" s="26"/>
      <c r="I35" s="26"/>
    </row>
    <row r="36" spans="1:9" s="28" customFormat="1" x14ac:dyDescent="0.25">
      <c r="A36" s="26"/>
      <c r="B36" s="26"/>
      <c r="C36" s="26"/>
      <c r="G36" s="26"/>
      <c r="H36" s="26"/>
      <c r="I36" s="26"/>
    </row>
    <row r="37" spans="1:9" s="28" customFormat="1" x14ac:dyDescent="0.25">
      <c r="A37" s="26"/>
      <c r="B37" s="26"/>
      <c r="C37" s="26"/>
      <c r="G37" s="26"/>
      <c r="H37" s="26"/>
      <c r="I37" s="26"/>
    </row>
    <row r="38" spans="1:9" s="28" customFormat="1" x14ac:dyDescent="0.25">
      <c r="A38" s="26"/>
      <c r="B38" s="26"/>
      <c r="C38" s="26"/>
      <c r="G38" s="26"/>
      <c r="H38" s="26"/>
      <c r="I38" s="26"/>
    </row>
    <row r="39" spans="1:9" s="28" customFormat="1" x14ac:dyDescent="0.25">
      <c r="A39" s="26"/>
      <c r="B39" s="26"/>
      <c r="C39" s="26"/>
      <c r="G39" s="26"/>
      <c r="H39" s="26"/>
      <c r="I39" s="26"/>
    </row>
    <row r="40" spans="1:9" s="28" customFormat="1" x14ac:dyDescent="0.25">
      <c r="A40" s="26"/>
      <c r="B40" s="26"/>
      <c r="C40" s="26"/>
      <c r="G40" s="26"/>
      <c r="H40" s="26"/>
      <c r="I40" s="26"/>
    </row>
    <row r="41" spans="1:9" s="28" customFormat="1" x14ac:dyDescent="0.25">
      <c r="A41" s="26"/>
      <c r="B41" s="26"/>
      <c r="C41" s="26"/>
      <c r="G41" s="26"/>
      <c r="H41" s="26"/>
      <c r="I41" s="26"/>
    </row>
    <row r="42" spans="1:9" s="28" customFormat="1" x14ac:dyDescent="0.25">
      <c r="A42" s="26"/>
      <c r="B42" s="26"/>
      <c r="C42" s="26"/>
      <c r="G42" s="26"/>
      <c r="H42" s="26"/>
      <c r="I42" s="26"/>
    </row>
    <row r="43" spans="1:9" s="28" customFormat="1" x14ac:dyDescent="0.25">
      <c r="A43" s="26"/>
      <c r="B43" s="26"/>
      <c r="C43" s="26"/>
      <c r="G43" s="26"/>
      <c r="H43" s="26"/>
      <c r="I43" s="26"/>
    </row>
    <row r="44" spans="1:9" s="28" customFormat="1" x14ac:dyDescent="0.25">
      <c r="A44" s="26"/>
      <c r="B44" s="26"/>
      <c r="C44" s="26"/>
      <c r="G44" s="26"/>
      <c r="H44" s="26"/>
      <c r="I44" s="26"/>
    </row>
    <row r="45" spans="1:9" s="28" customFormat="1" x14ac:dyDescent="0.25">
      <c r="A45" s="26"/>
      <c r="B45" s="26"/>
      <c r="C45" s="26"/>
      <c r="G45" s="26"/>
      <c r="H45" s="26"/>
      <c r="I45" s="26"/>
    </row>
    <row r="46" spans="1:9" s="28" customFormat="1" x14ac:dyDescent="0.25">
      <c r="A46" s="26"/>
      <c r="B46" s="26"/>
      <c r="C46" s="26"/>
      <c r="G46" s="26"/>
      <c r="H46" s="26"/>
      <c r="I46" s="26"/>
    </row>
    <row r="47" spans="1:9" s="28" customFormat="1" x14ac:dyDescent="0.25">
      <c r="A47" s="26"/>
      <c r="B47" s="26"/>
      <c r="C47" s="26"/>
      <c r="G47" s="26"/>
      <c r="H47" s="26"/>
      <c r="I47" s="26"/>
    </row>
    <row r="48" spans="1:9" s="28" customFormat="1" x14ac:dyDescent="0.25">
      <c r="A48" s="26"/>
      <c r="B48" s="26"/>
      <c r="C48" s="26"/>
      <c r="G48" s="26"/>
      <c r="H48" s="26"/>
      <c r="I48" s="26"/>
    </row>
    <row r="49" spans="1:9" s="28" customFormat="1" x14ac:dyDescent="0.25">
      <c r="A49" s="26"/>
      <c r="B49" s="26"/>
      <c r="C49" s="26"/>
      <c r="G49" s="26"/>
      <c r="H49" s="26"/>
      <c r="I49" s="26"/>
    </row>
    <row r="50" spans="1:9" s="28" customFormat="1" x14ac:dyDescent="0.25">
      <c r="A50" s="26"/>
      <c r="B50" s="26"/>
      <c r="C50" s="26"/>
      <c r="G50" s="26"/>
      <c r="H50" s="26"/>
      <c r="I50" s="26"/>
    </row>
    <row r="51" spans="1:9" s="28" customFormat="1" x14ac:dyDescent="0.25">
      <c r="A51" s="26"/>
      <c r="B51" s="26"/>
      <c r="C51" s="26"/>
      <c r="G51" s="26"/>
      <c r="H51" s="26"/>
      <c r="I51" s="26"/>
    </row>
    <row r="52" spans="1:9" s="28" customFormat="1" x14ac:dyDescent="0.25">
      <c r="A52" s="26"/>
      <c r="B52" s="26"/>
      <c r="C52" s="26"/>
      <c r="G52" s="26"/>
      <c r="H52" s="26"/>
      <c r="I52" s="26"/>
    </row>
    <row r="53" spans="1:9" s="28" customFormat="1" x14ac:dyDescent="0.25">
      <c r="A53" s="26"/>
      <c r="B53" s="26"/>
      <c r="C53" s="26"/>
      <c r="G53" s="26"/>
      <c r="H53" s="26"/>
      <c r="I53" s="26"/>
    </row>
    <row r="54" spans="1:9" s="28" customFormat="1" x14ac:dyDescent="0.25">
      <c r="A54" s="26"/>
      <c r="B54" s="26"/>
      <c r="C54" s="26"/>
      <c r="G54" s="26"/>
      <c r="H54" s="26"/>
      <c r="I54" s="26"/>
    </row>
    <row r="55" spans="1:9" s="28" customFormat="1" x14ac:dyDescent="0.25">
      <c r="A55" s="26"/>
      <c r="B55" s="26"/>
      <c r="C55" s="26"/>
      <c r="G55" s="26"/>
      <c r="H55" s="26"/>
      <c r="I55" s="26"/>
    </row>
    <row r="56" spans="1:9" s="28" customFormat="1" x14ac:dyDescent="0.25">
      <c r="A56" s="26"/>
      <c r="B56" s="26"/>
      <c r="C56" s="26"/>
      <c r="G56" s="26"/>
      <c r="H56" s="26"/>
      <c r="I56" s="26"/>
    </row>
    <row r="57" spans="1:9" s="28" customFormat="1" x14ac:dyDescent="0.25">
      <c r="A57" s="26"/>
      <c r="B57" s="26"/>
      <c r="C57" s="26"/>
      <c r="G57" s="26"/>
      <c r="H57" s="26"/>
      <c r="I57" s="26"/>
    </row>
    <row r="58" spans="1:9" s="28" customFormat="1" x14ac:dyDescent="0.25">
      <c r="A58" s="26"/>
      <c r="B58" s="26"/>
      <c r="C58" s="26"/>
      <c r="G58" s="26"/>
      <c r="H58" s="26"/>
      <c r="I58" s="26"/>
    </row>
    <row r="59" spans="1:9" s="28" customFormat="1" x14ac:dyDescent="0.25">
      <c r="A59" s="26"/>
      <c r="B59" s="26"/>
      <c r="C59" s="26"/>
      <c r="G59" s="26"/>
      <c r="H59" s="26"/>
      <c r="I59" s="26"/>
    </row>
    <row r="60" spans="1:9" s="28" customFormat="1" x14ac:dyDescent="0.25">
      <c r="A60" s="26"/>
      <c r="B60" s="26"/>
      <c r="C60" s="26"/>
      <c r="G60" s="26"/>
      <c r="H60" s="26"/>
      <c r="I60" s="26"/>
    </row>
    <row r="61" spans="1:9" s="28" customFormat="1" x14ac:dyDescent="0.25">
      <c r="A61" s="26"/>
      <c r="B61" s="26"/>
      <c r="C61" s="26"/>
      <c r="G61" s="26"/>
      <c r="H61" s="26"/>
      <c r="I61" s="26"/>
    </row>
    <row r="62" spans="1:9" s="28" customFormat="1" x14ac:dyDescent="0.25">
      <c r="A62" s="26"/>
      <c r="B62" s="26"/>
      <c r="C62" s="26"/>
      <c r="G62" s="26"/>
      <c r="H62" s="26"/>
      <c r="I62" s="26"/>
    </row>
    <row r="63" spans="1:9" s="28" customFormat="1" x14ac:dyDescent="0.25">
      <c r="A63" s="26"/>
      <c r="B63" s="26"/>
      <c r="C63" s="26"/>
      <c r="G63" s="26"/>
      <c r="H63" s="26"/>
      <c r="I63" s="26"/>
    </row>
    <row r="64" spans="1:9" s="28" customFormat="1" x14ac:dyDescent="0.25">
      <c r="A64" s="26"/>
      <c r="B64" s="26"/>
      <c r="C64" s="26"/>
      <c r="G64" s="26"/>
      <c r="H64" s="26"/>
      <c r="I64" s="26"/>
    </row>
    <row r="65" spans="1:9" s="28" customFormat="1" x14ac:dyDescent="0.25">
      <c r="A65" s="26"/>
      <c r="B65" s="26"/>
      <c r="C65" s="26"/>
      <c r="G65" s="26"/>
      <c r="H65" s="26"/>
      <c r="I65" s="26"/>
    </row>
    <row r="66" spans="1:9" s="28" customFormat="1" x14ac:dyDescent="0.25">
      <c r="A66" s="26"/>
      <c r="B66" s="26"/>
      <c r="C66" s="26"/>
      <c r="G66" s="26"/>
      <c r="H66" s="26"/>
      <c r="I66" s="26"/>
    </row>
    <row r="67" spans="1:9" s="28" customFormat="1" x14ac:dyDescent="0.25">
      <c r="A67" s="26"/>
      <c r="B67" s="26"/>
      <c r="C67" s="26"/>
      <c r="G67" s="26"/>
      <c r="H67" s="26"/>
      <c r="I67" s="26"/>
    </row>
    <row r="68" spans="1:9" s="28" customFormat="1" x14ac:dyDescent="0.25">
      <c r="A68" s="26"/>
      <c r="B68" s="26"/>
      <c r="C68" s="26"/>
      <c r="G68" s="26"/>
      <c r="H68" s="26"/>
      <c r="I68" s="26"/>
    </row>
    <row r="69" spans="1:9" s="28" customFormat="1" x14ac:dyDescent="0.25">
      <c r="A69" s="26"/>
      <c r="B69" s="26"/>
      <c r="C69" s="26"/>
      <c r="G69" s="26"/>
      <c r="H69" s="26"/>
      <c r="I69" s="26"/>
    </row>
    <row r="70" spans="1:9" s="28" customFormat="1" x14ac:dyDescent="0.25">
      <c r="A70" s="26"/>
      <c r="B70" s="26"/>
      <c r="C70" s="26"/>
      <c r="G70" s="26"/>
      <c r="H70" s="26"/>
      <c r="I70" s="26"/>
    </row>
    <row r="71" spans="1:9" s="28" customFormat="1" x14ac:dyDescent="0.25">
      <c r="A71" s="26"/>
      <c r="B71" s="26"/>
      <c r="C71" s="26"/>
      <c r="G71" s="26"/>
      <c r="H71" s="26"/>
      <c r="I71" s="26"/>
    </row>
    <row r="72" spans="1:9" s="28" customFormat="1" x14ac:dyDescent="0.25">
      <c r="A72" s="26"/>
      <c r="B72" s="26"/>
      <c r="C72" s="26"/>
      <c r="G72" s="26"/>
      <c r="H72" s="26"/>
      <c r="I72" s="26"/>
    </row>
    <row r="73" spans="1:9" s="28" customFormat="1" x14ac:dyDescent="0.25">
      <c r="A73" s="26"/>
      <c r="B73" s="26"/>
      <c r="C73" s="26"/>
      <c r="G73" s="26"/>
      <c r="H73" s="26"/>
      <c r="I73" s="26"/>
    </row>
    <row r="74" spans="1:9" s="28" customFormat="1" x14ac:dyDescent="0.25">
      <c r="A74" s="26"/>
      <c r="B74" s="26"/>
      <c r="C74" s="26"/>
      <c r="G74" s="26"/>
      <c r="H74" s="26"/>
      <c r="I74" s="26"/>
    </row>
    <row r="75" spans="1:9" s="28" customFormat="1" x14ac:dyDescent="0.25">
      <c r="A75" s="26"/>
      <c r="B75" s="26"/>
      <c r="C75" s="26"/>
      <c r="G75" s="26"/>
      <c r="H75" s="26"/>
      <c r="I75" s="26"/>
    </row>
    <row r="76" spans="1:9" s="28" customFormat="1" x14ac:dyDescent="0.25">
      <c r="A76" s="26"/>
      <c r="B76" s="26"/>
      <c r="C76" s="26"/>
      <c r="G76" s="26"/>
      <c r="H76" s="26"/>
      <c r="I76" s="26"/>
    </row>
    <row r="77" spans="1:9" s="28" customFormat="1" x14ac:dyDescent="0.25">
      <c r="A77" s="26"/>
      <c r="B77" s="26"/>
      <c r="C77" s="26"/>
      <c r="G77" s="26"/>
      <c r="H77" s="26"/>
      <c r="I77" s="26"/>
    </row>
    <row r="78" spans="1:9" s="28" customFormat="1" x14ac:dyDescent="0.25">
      <c r="A78" s="26"/>
      <c r="B78" s="26"/>
      <c r="C78" s="26"/>
      <c r="G78" s="26"/>
      <c r="H78" s="26"/>
      <c r="I78" s="26"/>
    </row>
    <row r="79" spans="1:9" s="28" customFormat="1" x14ac:dyDescent="0.25">
      <c r="A79" s="26"/>
      <c r="B79" s="26"/>
      <c r="C79" s="26"/>
      <c r="G79" s="26"/>
      <c r="H79" s="26"/>
      <c r="I79" s="26"/>
    </row>
    <row r="80" spans="1:9" s="28" customFormat="1" x14ac:dyDescent="0.25">
      <c r="A80" s="26"/>
      <c r="B80" s="26"/>
      <c r="C80" s="26"/>
      <c r="G80" s="26"/>
      <c r="H80" s="26"/>
      <c r="I80" s="26"/>
    </row>
    <row r="81" spans="1:9" s="28" customFormat="1" x14ac:dyDescent="0.25">
      <c r="A81" s="26"/>
      <c r="B81" s="26"/>
      <c r="C81" s="26"/>
      <c r="G81" s="26"/>
      <c r="H81" s="26"/>
      <c r="I81" s="26"/>
    </row>
    <row r="82" spans="1:9" s="28" customFormat="1" x14ac:dyDescent="0.25">
      <c r="A82" s="26"/>
      <c r="B82" s="26"/>
      <c r="C82" s="26"/>
      <c r="G82" s="26"/>
      <c r="H82" s="26"/>
      <c r="I82" s="26"/>
    </row>
    <row r="83" spans="1:9" s="28" customFormat="1" x14ac:dyDescent="0.25">
      <c r="A83" s="26"/>
      <c r="B83" s="26"/>
      <c r="C83" s="26"/>
      <c r="G83" s="26"/>
      <c r="H83" s="26"/>
      <c r="I83" s="26"/>
    </row>
    <row r="84" spans="1:9" s="28" customFormat="1" x14ac:dyDescent="0.25">
      <c r="A84" s="26"/>
      <c r="B84" s="26"/>
      <c r="C84" s="26"/>
      <c r="G84" s="26"/>
      <c r="H84" s="26"/>
      <c r="I84" s="26"/>
    </row>
    <row r="85" spans="1:9" s="28" customFormat="1" x14ac:dyDescent="0.25">
      <c r="A85" s="26"/>
      <c r="B85" s="26"/>
      <c r="C85" s="26"/>
      <c r="G85" s="26"/>
      <c r="H85" s="26"/>
      <c r="I85" s="26"/>
    </row>
    <row r="86" spans="1:9" s="28" customFormat="1" x14ac:dyDescent="0.25">
      <c r="A86" s="26"/>
      <c r="B86" s="26"/>
      <c r="C86" s="26"/>
      <c r="G86" s="26"/>
      <c r="H86" s="26"/>
      <c r="I86" s="26"/>
    </row>
    <row r="87" spans="1:9" s="28" customFormat="1" x14ac:dyDescent="0.25">
      <c r="A87" s="26"/>
      <c r="B87" s="26"/>
      <c r="C87" s="26"/>
      <c r="G87" s="26"/>
      <c r="H87" s="26"/>
      <c r="I87" s="26"/>
    </row>
    <row r="88" spans="1:9" s="28" customFormat="1" x14ac:dyDescent="0.25">
      <c r="A88" s="26"/>
      <c r="B88" s="26"/>
      <c r="C88" s="26"/>
      <c r="G88" s="26"/>
      <c r="H88" s="26"/>
      <c r="I88" s="26"/>
    </row>
    <row r="89" spans="1:9" s="28" customFormat="1" x14ac:dyDescent="0.25">
      <c r="A89" s="26"/>
      <c r="B89" s="26"/>
      <c r="C89" s="26"/>
      <c r="G89" s="26"/>
      <c r="H89" s="26"/>
      <c r="I89" s="26"/>
    </row>
    <row r="90" spans="1:9" s="28" customFormat="1" x14ac:dyDescent="0.25">
      <c r="A90" s="26"/>
      <c r="B90" s="26"/>
      <c r="C90" s="26"/>
      <c r="G90" s="26"/>
      <c r="H90" s="26"/>
      <c r="I90" s="26"/>
    </row>
    <row r="91" spans="1:9" s="28" customFormat="1" x14ac:dyDescent="0.25">
      <c r="A91" s="26"/>
      <c r="B91" s="26"/>
      <c r="C91" s="26"/>
      <c r="G91" s="26"/>
      <c r="H91" s="26"/>
      <c r="I91" s="26"/>
    </row>
    <row r="92" spans="1:9" s="28" customFormat="1" x14ac:dyDescent="0.25">
      <c r="A92" s="26"/>
      <c r="B92" s="26"/>
      <c r="C92" s="26"/>
      <c r="G92" s="26"/>
      <c r="H92" s="26"/>
      <c r="I92" s="26"/>
    </row>
    <row r="93" spans="1:9" s="28" customFormat="1" x14ac:dyDescent="0.25">
      <c r="A93" s="26"/>
      <c r="B93" s="26"/>
      <c r="C93" s="26"/>
      <c r="G93" s="26"/>
      <c r="H93" s="26"/>
      <c r="I93" s="26"/>
    </row>
    <row r="94" spans="1:9" s="28" customFormat="1" x14ac:dyDescent="0.25">
      <c r="A94" s="26"/>
      <c r="B94" s="26"/>
      <c r="C94" s="26"/>
      <c r="G94" s="26"/>
      <c r="H94" s="26"/>
      <c r="I94" s="26"/>
    </row>
    <row r="95" spans="1:9" s="28" customFormat="1" x14ac:dyDescent="0.25">
      <c r="A95" s="26"/>
      <c r="B95" s="26"/>
      <c r="C95" s="26"/>
      <c r="G95" s="26"/>
      <c r="H95" s="26"/>
      <c r="I95" s="26"/>
    </row>
    <row r="96" spans="1:9" s="28" customFormat="1" x14ac:dyDescent="0.25">
      <c r="A96" s="26"/>
      <c r="B96" s="26"/>
      <c r="C96" s="26"/>
      <c r="G96" s="26"/>
      <c r="H96" s="26"/>
      <c r="I96" s="26"/>
    </row>
    <row r="97" spans="1:9" s="28" customFormat="1" x14ac:dyDescent="0.25">
      <c r="A97" s="26"/>
      <c r="B97" s="26"/>
      <c r="C97" s="26"/>
      <c r="G97" s="26"/>
      <c r="H97" s="26"/>
      <c r="I97" s="26"/>
    </row>
    <row r="98" spans="1:9" s="28" customFormat="1" x14ac:dyDescent="0.25">
      <c r="A98" s="26"/>
      <c r="B98" s="26"/>
      <c r="C98" s="26"/>
      <c r="G98" s="26"/>
      <c r="H98" s="26"/>
      <c r="I98" s="26"/>
    </row>
    <row r="99" spans="1:9" s="28" customFormat="1" x14ac:dyDescent="0.25">
      <c r="A99" s="26"/>
      <c r="B99" s="26"/>
      <c r="C99" s="26"/>
      <c r="G99" s="26"/>
      <c r="H99" s="26"/>
      <c r="I99" s="26"/>
    </row>
    <row r="100" spans="1:9" s="28" customFormat="1" x14ac:dyDescent="0.25">
      <c r="A100" s="26"/>
      <c r="B100" s="26"/>
      <c r="C100" s="26"/>
      <c r="G100" s="26"/>
      <c r="H100" s="26"/>
      <c r="I100" s="26"/>
    </row>
    <row r="101" spans="1:9" s="28" customFormat="1" x14ac:dyDescent="0.25">
      <c r="A101" s="26"/>
      <c r="B101" s="26"/>
      <c r="C101" s="26"/>
      <c r="G101" s="26"/>
      <c r="H101" s="26"/>
      <c r="I101" s="26"/>
    </row>
    <row r="102" spans="1:9" s="28" customFormat="1" x14ac:dyDescent="0.25">
      <c r="A102" s="26"/>
      <c r="B102" s="26"/>
      <c r="C102" s="26"/>
      <c r="G102" s="26"/>
      <c r="H102" s="26"/>
      <c r="I102" s="26"/>
    </row>
    <row r="103" spans="1:9" s="28" customFormat="1" x14ac:dyDescent="0.25">
      <c r="A103" s="26"/>
      <c r="B103" s="26"/>
      <c r="C103" s="26"/>
      <c r="G103" s="26"/>
      <c r="H103" s="26"/>
      <c r="I103" s="26"/>
    </row>
    <row r="104" spans="1:9" s="28" customFormat="1" x14ac:dyDescent="0.25">
      <c r="A104" s="26"/>
      <c r="B104" s="26"/>
      <c r="C104" s="26"/>
      <c r="G104" s="26"/>
      <c r="H104" s="26"/>
      <c r="I104" s="26"/>
    </row>
    <row r="105" spans="1:9" s="28" customFormat="1" x14ac:dyDescent="0.25">
      <c r="A105" s="26"/>
      <c r="B105" s="26"/>
      <c r="C105" s="26"/>
      <c r="G105" s="26"/>
      <c r="H105" s="26"/>
      <c r="I105" s="26"/>
    </row>
    <row r="106" spans="1:9" s="28" customFormat="1" x14ac:dyDescent="0.25">
      <c r="A106" s="26"/>
      <c r="B106" s="26"/>
      <c r="C106" s="26"/>
      <c r="G106" s="26"/>
      <c r="H106" s="26"/>
      <c r="I106" s="26"/>
    </row>
    <row r="107" spans="1:9" s="28" customFormat="1" x14ac:dyDescent="0.25">
      <c r="A107" s="26"/>
      <c r="B107" s="26"/>
      <c r="C107" s="26"/>
      <c r="G107" s="26"/>
      <c r="H107" s="26"/>
      <c r="I107" s="26"/>
    </row>
  </sheetData>
  <mergeCells count="3">
    <mergeCell ref="C3:E4"/>
    <mergeCell ref="C5:E5"/>
    <mergeCell ref="B10:B11"/>
  </mergeCells>
  <pageMargins left="0.7" right="0.7" top="0.75" bottom="0.75" header="0.3" footer="0.3"/>
  <pageSetup paperSize="9" scale="64"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82443"/>
  </sheetPr>
  <dimension ref="A1:XEX18"/>
  <sheetViews>
    <sheetView showGridLines="0" tabSelected="1" view="pageBreakPreview" zoomScale="80" zoomScaleNormal="55" zoomScaleSheetLayoutView="80" workbookViewId="0">
      <selection activeCell="P26" sqref="P26"/>
    </sheetView>
  </sheetViews>
  <sheetFormatPr baseColWidth="10" defaultColWidth="11.42578125" defaultRowHeight="15" x14ac:dyDescent="0.25"/>
  <cols>
    <col min="1" max="1" width="1.42578125" customWidth="1"/>
    <col min="2" max="2" width="13.7109375" style="4" customWidth="1"/>
    <col min="3" max="3" width="14.5703125" style="4" customWidth="1"/>
    <col min="4" max="4" width="1.28515625" style="4" hidden="1" customWidth="1"/>
    <col min="5" max="5" width="18.7109375" style="4" customWidth="1"/>
    <col min="6" max="6" width="13" style="4" customWidth="1"/>
    <col min="7" max="8" width="15.28515625" style="4" customWidth="1"/>
    <col min="9" max="9" width="25.140625" style="4" customWidth="1"/>
    <col min="10" max="10" width="8.5703125" style="4" hidden="1" customWidth="1"/>
    <col min="11" max="11" width="17.7109375" style="4" hidden="1" customWidth="1"/>
    <col min="12" max="12" width="12.28515625" style="3" customWidth="1"/>
    <col min="13" max="13" width="8" style="4" customWidth="1"/>
    <col min="14" max="14" width="9.140625" customWidth="1"/>
    <col min="15" max="15" width="12.42578125" customWidth="1"/>
    <col min="16" max="16" width="16" customWidth="1"/>
    <col min="17" max="17" width="3.28515625" style="4" hidden="1" customWidth="1"/>
    <col min="18" max="18" width="14.140625" style="28" customWidth="1"/>
    <col min="19" max="19" width="12" style="28" customWidth="1"/>
    <col min="20" max="34" width="11.42578125" style="28"/>
    <col min="35" max="16384" width="11.42578125" style="4"/>
  </cols>
  <sheetData>
    <row r="1" spans="1:39 16378:16378" s="28" customFormat="1" x14ac:dyDescent="0.25">
      <c r="A1" s="26"/>
      <c r="B1" s="26"/>
      <c r="C1" s="26"/>
      <c r="O1" s="31"/>
      <c r="P1" s="31"/>
      <c r="Q1" s="31"/>
      <c r="S1" s="26"/>
      <c r="T1" s="26"/>
    </row>
    <row r="2" spans="1:39 16378:16378" ht="18.75" customHeight="1" x14ac:dyDescent="0.25">
      <c r="A2" s="26"/>
      <c r="C2" s="46"/>
      <c r="E2" s="46"/>
      <c r="F2" s="46"/>
      <c r="G2" s="46"/>
      <c r="H2" s="46"/>
      <c r="I2" s="46"/>
      <c r="J2" s="46"/>
      <c r="K2" s="46"/>
      <c r="L2" s="46"/>
      <c r="M2" s="46"/>
      <c r="N2" s="46"/>
      <c r="O2" s="46"/>
      <c r="P2" s="46"/>
      <c r="Q2" s="46"/>
      <c r="R2" s="46"/>
      <c r="S2" s="26"/>
      <c r="T2" s="26"/>
      <c r="AI2" s="28"/>
      <c r="AJ2" s="28"/>
      <c r="AK2" s="28"/>
      <c r="AL2" s="28"/>
      <c r="AM2" s="28"/>
      <c r="XEX2" s="1230" t="s">
        <v>1408</v>
      </c>
    </row>
    <row r="3" spans="1:39 16378:16378" ht="37.5" customHeight="1" x14ac:dyDescent="0.25">
      <c r="A3" s="26"/>
      <c r="B3" s="46"/>
      <c r="C3" s="46"/>
      <c r="D3" s="1081" t="s">
        <v>290</v>
      </c>
      <c r="E3" s="1081"/>
      <c r="F3" s="1081"/>
      <c r="G3" s="1081"/>
      <c r="H3" s="1081"/>
      <c r="I3" s="1081"/>
      <c r="J3" s="1081"/>
      <c r="K3" s="1081"/>
      <c r="L3" s="1081"/>
      <c r="M3" s="1081"/>
      <c r="N3" s="1081"/>
      <c r="O3" s="1081"/>
      <c r="P3" s="1081"/>
      <c r="Q3" s="1081"/>
      <c r="R3" s="1081"/>
      <c r="S3" s="26"/>
      <c r="T3" s="26"/>
      <c r="AI3" s="28"/>
      <c r="AJ3" s="28"/>
      <c r="AK3" s="28"/>
      <c r="AL3" s="28"/>
      <c r="AM3" s="28"/>
    </row>
    <row r="4" spans="1:39 16378:16378" ht="59.25" customHeight="1" x14ac:dyDescent="0.25">
      <c r="A4" s="26"/>
      <c r="B4" s="46"/>
      <c r="C4" s="46"/>
      <c r="D4" s="1081"/>
      <c r="E4" s="1081"/>
      <c r="F4" s="1081"/>
      <c r="G4" s="1081"/>
      <c r="H4" s="1081"/>
      <c r="I4" s="1081"/>
      <c r="J4" s="1081"/>
      <c r="K4" s="1081"/>
      <c r="L4" s="1081"/>
      <c r="M4" s="1081"/>
      <c r="N4" s="1081"/>
      <c r="O4" s="1081"/>
      <c r="P4" s="1081"/>
      <c r="Q4" s="1081"/>
      <c r="R4" s="1081"/>
      <c r="S4" s="26"/>
      <c r="T4" s="26"/>
      <c r="AI4" s="28"/>
      <c r="AJ4" s="28"/>
      <c r="AK4" s="28"/>
      <c r="AL4" s="28"/>
      <c r="AM4" s="28"/>
    </row>
    <row r="5" spans="1:39 16378:16378" s="28" customFormat="1" ht="19.5" customHeight="1" x14ac:dyDescent="0.25">
      <c r="A5" s="26"/>
      <c r="B5" s="26"/>
      <c r="C5" s="26"/>
      <c r="D5" s="27"/>
      <c r="E5" s="27"/>
      <c r="F5" s="27"/>
      <c r="G5" s="27"/>
      <c r="I5" s="366"/>
      <c r="J5" s="366"/>
      <c r="K5" s="366"/>
      <c r="L5" s="366"/>
      <c r="M5" s="366"/>
      <c r="N5" s="366"/>
      <c r="O5" s="30"/>
      <c r="P5" s="30"/>
      <c r="Q5" s="30"/>
      <c r="R5" s="366"/>
      <c r="S5" s="26"/>
      <c r="T5" s="26"/>
    </row>
    <row r="6" spans="1:39 16378:16378" s="28" customFormat="1" ht="15.75" thickBot="1" x14ac:dyDescent="0.3">
      <c r="A6" s="26"/>
      <c r="B6" s="26"/>
      <c r="C6" s="26"/>
      <c r="O6" s="31"/>
      <c r="P6" s="31"/>
      <c r="Q6" s="31"/>
      <c r="S6" s="26"/>
      <c r="T6" s="26"/>
    </row>
    <row r="7" spans="1:39 16378:16378" s="28" customFormat="1" ht="46.5" customHeight="1" thickBot="1" x14ac:dyDescent="0.3">
      <c r="A7" s="26"/>
      <c r="B7" s="1079" t="s">
        <v>172</v>
      </c>
      <c r="C7" s="1079"/>
      <c r="D7" s="1080" t="s">
        <v>184</v>
      </c>
      <c r="E7" s="1080"/>
      <c r="F7" s="1080"/>
      <c r="G7" s="1080"/>
      <c r="H7" s="1080"/>
      <c r="I7" s="1080"/>
      <c r="J7" s="411"/>
      <c r="K7" s="411"/>
      <c r="L7" s="411"/>
      <c r="M7" s="411"/>
      <c r="N7" s="411"/>
      <c r="O7" s="411"/>
      <c r="P7" s="411"/>
      <c r="Q7" s="411"/>
      <c r="R7" s="411"/>
      <c r="S7" s="411"/>
      <c r="T7" s="26"/>
    </row>
    <row r="8" spans="1:39 16378:16378" s="28" customFormat="1" ht="15.75" thickBot="1" x14ac:dyDescent="0.3">
      <c r="A8" s="26"/>
      <c r="B8" s="411"/>
      <c r="C8" s="411"/>
      <c r="D8" s="411"/>
      <c r="E8" s="411"/>
      <c r="F8" s="411"/>
      <c r="G8" s="411"/>
      <c r="H8" s="411"/>
      <c r="I8" s="411"/>
      <c r="J8" s="411"/>
      <c r="K8" s="411"/>
      <c r="L8" s="1079" t="s">
        <v>173</v>
      </c>
      <c r="M8" s="1079"/>
      <c r="N8" s="1080" t="s">
        <v>174</v>
      </c>
      <c r="O8" s="1080"/>
      <c r="P8" s="1080"/>
      <c r="Q8" s="411"/>
      <c r="R8" s="411"/>
      <c r="S8" s="411"/>
      <c r="T8" s="26"/>
    </row>
    <row r="9" spans="1:39 16378:16378" s="28" customFormat="1" ht="15.75" thickBot="1" x14ac:dyDescent="0.3">
      <c r="A9" s="26"/>
      <c r="B9" s="1079" t="s">
        <v>175</v>
      </c>
      <c r="C9" s="1079"/>
      <c r="D9" s="1080" t="s">
        <v>176</v>
      </c>
      <c r="E9" s="1080"/>
      <c r="F9" s="1080"/>
      <c r="G9" s="1080"/>
      <c r="H9" s="1080"/>
      <c r="I9" s="1080"/>
      <c r="J9" s="411"/>
      <c r="K9" s="411"/>
      <c r="L9" s="1079"/>
      <c r="M9" s="1079"/>
      <c r="N9" s="1080"/>
      <c r="O9" s="1080"/>
      <c r="P9" s="1080"/>
      <c r="Q9" s="411"/>
      <c r="R9" s="411"/>
      <c r="S9" s="411"/>
      <c r="T9" s="26"/>
    </row>
    <row r="10" spans="1:39 16378:16378" s="28" customFormat="1" ht="15.75" thickBot="1" x14ac:dyDescent="0.3">
      <c r="A10" s="26"/>
      <c r="B10" s="1079"/>
      <c r="C10" s="1079"/>
      <c r="D10" s="1080"/>
      <c r="E10" s="1080"/>
      <c r="F10" s="1080"/>
      <c r="G10" s="1080"/>
      <c r="H10" s="1080"/>
      <c r="I10" s="1080"/>
      <c r="J10" s="411"/>
      <c r="K10" s="411"/>
      <c r="L10" s="411"/>
      <c r="M10" s="411"/>
      <c r="N10" s="411"/>
      <c r="O10" s="411"/>
      <c r="P10" s="411"/>
      <c r="Q10" s="411"/>
      <c r="R10" s="411"/>
      <c r="S10" s="411"/>
    </row>
    <row r="11" spans="1:39 16378:16378" s="28" customFormat="1" ht="15.75" thickBot="1" x14ac:dyDescent="0.3">
      <c r="A11" s="26"/>
      <c r="B11" s="411"/>
      <c r="C11" s="411"/>
      <c r="D11" s="411"/>
      <c r="E11" s="411"/>
      <c r="F11" s="411"/>
      <c r="G11" s="411"/>
      <c r="H11" s="411"/>
      <c r="I11" s="411"/>
      <c r="J11" s="411"/>
      <c r="K11" s="411"/>
      <c r="L11" s="1079" t="s">
        <v>177</v>
      </c>
      <c r="M11" s="1079"/>
      <c r="N11" s="1080">
        <v>2024</v>
      </c>
      <c r="O11" s="1080"/>
      <c r="P11" s="1080"/>
      <c r="Q11" s="411"/>
      <c r="R11" s="411"/>
      <c r="S11" s="411"/>
    </row>
    <row r="12" spans="1:39 16378:16378" s="28" customFormat="1" ht="15.75" thickBot="1" x14ac:dyDescent="0.3">
      <c r="A12" s="26"/>
      <c r="B12" s="1079" t="s">
        <v>178</v>
      </c>
      <c r="C12" s="1079"/>
      <c r="D12" s="1080" t="s">
        <v>179</v>
      </c>
      <c r="E12" s="1080"/>
      <c r="F12" s="1080"/>
      <c r="G12" s="1080"/>
      <c r="H12" s="1080"/>
      <c r="I12" s="1080"/>
      <c r="J12" s="411"/>
      <c r="K12" s="411"/>
      <c r="L12" s="1079"/>
      <c r="M12" s="1079"/>
      <c r="N12" s="1080"/>
      <c r="O12" s="1080"/>
      <c r="P12" s="1080"/>
      <c r="Q12" s="411"/>
      <c r="R12" s="411"/>
      <c r="S12" s="411"/>
    </row>
    <row r="13" spans="1:39 16378:16378" s="28" customFormat="1" ht="15.75" thickBot="1" x14ac:dyDescent="0.3">
      <c r="A13" s="26"/>
      <c r="B13" s="1079"/>
      <c r="C13" s="1079"/>
      <c r="D13" s="1080"/>
      <c r="E13" s="1080"/>
      <c r="F13" s="1080"/>
      <c r="G13" s="1080"/>
      <c r="H13" s="1080"/>
      <c r="I13" s="1080"/>
      <c r="J13" s="411"/>
      <c r="K13" s="411"/>
      <c r="L13" s="411"/>
      <c r="M13" s="411"/>
      <c r="N13" s="411"/>
      <c r="O13" s="411"/>
      <c r="P13" s="411"/>
      <c r="Q13" s="411"/>
      <c r="R13" s="411"/>
      <c r="S13" s="411"/>
    </row>
    <row r="14" spans="1:39 16378:16378" s="28" customFormat="1" ht="15.75" thickBot="1" x14ac:dyDescent="0.3">
      <c r="A14" s="26"/>
      <c r="B14" s="1079"/>
      <c r="C14" s="1079"/>
      <c r="D14" s="1080"/>
      <c r="E14" s="1080"/>
      <c r="F14" s="1080"/>
      <c r="G14" s="1080"/>
      <c r="H14" s="1080"/>
      <c r="I14" s="1080"/>
      <c r="J14" s="411"/>
      <c r="K14" s="411"/>
      <c r="L14" s="1078" t="s">
        <v>180</v>
      </c>
      <c r="M14" s="1078"/>
      <c r="N14" s="1078"/>
      <c r="O14" s="1078"/>
      <c r="P14" s="1078"/>
      <c r="Q14" s="411"/>
      <c r="R14" s="411"/>
      <c r="S14" s="411"/>
    </row>
    <row r="15" spans="1:39 16378:16378" s="28" customFormat="1" ht="15.75" thickBot="1" x14ac:dyDescent="0.3">
      <c r="A15" s="26"/>
      <c r="B15" s="411"/>
      <c r="C15" s="411"/>
      <c r="D15" s="411"/>
      <c r="E15" s="411"/>
      <c r="F15" s="411"/>
      <c r="G15" s="411"/>
      <c r="H15" s="411"/>
      <c r="I15" s="411"/>
      <c r="J15" s="411"/>
      <c r="K15" s="411"/>
      <c r="L15" s="1078"/>
      <c r="M15" s="1078"/>
      <c r="N15" s="1078"/>
      <c r="O15" s="1078"/>
      <c r="P15" s="1078"/>
      <c r="Q15" s="411"/>
      <c r="R15" s="411"/>
      <c r="S15" s="411"/>
    </row>
    <row r="16" spans="1:39 16378:16378" s="28" customFormat="1" ht="15.75" thickBot="1" x14ac:dyDescent="0.3">
      <c r="A16" s="26"/>
      <c r="B16" s="1079" t="s">
        <v>181</v>
      </c>
      <c r="C16" s="1079"/>
      <c r="D16" s="1080" t="s">
        <v>185</v>
      </c>
      <c r="E16" s="1080"/>
      <c r="F16" s="1080"/>
      <c r="G16" s="1080"/>
      <c r="H16" s="1080"/>
      <c r="I16" s="1080"/>
      <c r="J16" s="411"/>
      <c r="K16" s="411"/>
      <c r="L16" s="1078"/>
      <c r="M16" s="1078"/>
      <c r="N16" s="1078"/>
      <c r="O16" s="1078"/>
      <c r="P16" s="1078"/>
      <c r="Q16" s="411"/>
      <c r="R16" s="411"/>
      <c r="S16" s="411"/>
    </row>
    <row r="17" spans="1:19" s="28" customFormat="1" ht="15.75" thickBot="1" x14ac:dyDescent="0.3">
      <c r="A17" s="26"/>
      <c r="B17" s="1079"/>
      <c r="C17" s="1079"/>
      <c r="D17" s="1080"/>
      <c r="E17" s="1080"/>
      <c r="F17" s="1080"/>
      <c r="G17" s="1080"/>
      <c r="H17" s="1080"/>
      <c r="I17" s="1080"/>
      <c r="J17" s="411"/>
      <c r="K17" s="411"/>
      <c r="L17" s="411"/>
      <c r="M17" s="411"/>
      <c r="N17" s="411"/>
      <c r="O17" s="411"/>
      <c r="P17" s="411"/>
      <c r="Q17" s="411"/>
      <c r="R17" s="411"/>
      <c r="S17" s="411"/>
    </row>
    <row r="18" spans="1:19" s="28" customFormat="1" ht="15.75" x14ac:dyDescent="0.25">
      <c r="A18" s="26"/>
      <c r="B18" s="1078" t="s">
        <v>180</v>
      </c>
      <c r="C18" s="1078"/>
      <c r="D18" s="1078"/>
      <c r="E18" s="1078"/>
      <c r="F18" s="1078"/>
      <c r="G18" s="1078"/>
      <c r="H18" s="1078"/>
      <c r="I18" s="1078"/>
      <c r="J18" s="1078"/>
      <c r="K18" s="1078"/>
      <c r="L18" s="1078"/>
      <c r="M18" s="1078"/>
      <c r="N18" s="1078"/>
      <c r="O18" s="1078"/>
      <c r="P18" s="1078"/>
      <c r="Q18" s="411"/>
      <c r="R18" s="411"/>
      <c r="S18" s="411"/>
    </row>
  </sheetData>
  <mergeCells count="15">
    <mergeCell ref="D3:R4"/>
    <mergeCell ref="B7:C7"/>
    <mergeCell ref="D7:I7"/>
    <mergeCell ref="L8:M9"/>
    <mergeCell ref="N8:P9"/>
    <mergeCell ref="B9:C10"/>
    <mergeCell ref="D9:I10"/>
    <mergeCell ref="B18:P18"/>
    <mergeCell ref="L11:M12"/>
    <mergeCell ref="N11:P12"/>
    <mergeCell ref="B12:C14"/>
    <mergeCell ref="D12:I14"/>
    <mergeCell ref="L14:P16"/>
    <mergeCell ref="B16:C17"/>
    <mergeCell ref="D16:I17"/>
  </mergeCells>
  <pageMargins left="0.70866141732283472" right="0.70866141732283472" top="0.74803149606299213" bottom="0.74803149606299213" header="0.31496062992125984" footer="0.31496062992125984"/>
  <pageSetup paperSize="9" scale="44" orientation="landscape" r:id="rId1"/>
  <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3366FF"/>
  </sheetPr>
  <dimension ref="A1:XEX67"/>
  <sheetViews>
    <sheetView tabSelected="1" view="pageBreakPreview" zoomScale="60" zoomScaleNormal="115" workbookViewId="0">
      <selection activeCell="P26" sqref="P26"/>
    </sheetView>
  </sheetViews>
  <sheetFormatPr baseColWidth="10" defaultColWidth="11.42578125" defaultRowHeight="15" x14ac:dyDescent="0.25"/>
  <cols>
    <col min="1" max="1" width="1.42578125" customWidth="1"/>
    <col min="2" max="2" width="7.140625" style="4" customWidth="1"/>
    <col min="3" max="3" width="29.5703125" style="4" customWidth="1"/>
    <col min="4" max="4" width="12" style="4" customWidth="1"/>
    <col min="5" max="5" width="45.5703125" style="4" customWidth="1"/>
    <col min="6" max="6" width="31.5703125" style="4" customWidth="1"/>
    <col min="7" max="7" width="21.42578125" style="4" customWidth="1"/>
    <col min="8" max="8" width="29" style="4" customWidth="1"/>
    <col min="9" max="9" width="32.28515625" style="4" customWidth="1"/>
    <col min="10" max="10" width="20.85546875" style="28" customWidth="1"/>
    <col min="11" max="29" width="11.42578125" style="28"/>
    <col min="30" max="16384" width="11.42578125" style="4"/>
  </cols>
  <sheetData>
    <row r="1" spans="1:35 16378:16378" s="28" customFormat="1" x14ac:dyDescent="0.25">
      <c r="A1" s="1083"/>
      <c r="B1" s="1083"/>
      <c r="C1" s="367"/>
      <c r="D1" s="368"/>
      <c r="E1" s="368"/>
      <c r="F1" s="368"/>
      <c r="G1" s="368"/>
      <c r="H1" s="368"/>
      <c r="I1" s="136"/>
      <c r="J1" s="368"/>
      <c r="K1" s="367"/>
      <c r="L1" s="367"/>
      <c r="M1" s="367"/>
      <c r="N1" s="368"/>
      <c r="O1" s="368"/>
      <c r="P1" s="368"/>
      <c r="Q1" s="368"/>
      <c r="R1" s="368"/>
      <c r="S1" s="368"/>
      <c r="T1" s="368"/>
      <c r="U1" s="368"/>
      <c r="V1" s="368"/>
      <c r="W1" s="368"/>
      <c r="X1" s="368"/>
      <c r="Y1" s="368"/>
      <c r="Z1" s="368"/>
      <c r="AA1" s="368"/>
      <c r="AB1" s="368"/>
      <c r="AC1" s="368"/>
      <c r="AD1" s="368"/>
      <c r="AE1" s="368"/>
      <c r="AF1" s="368"/>
      <c r="AG1" s="368"/>
      <c r="AH1" s="368"/>
      <c r="AI1" s="368"/>
    </row>
    <row r="2" spans="1:35 16378:16378" ht="18.75" customHeight="1" x14ac:dyDescent="0.25">
      <c r="A2" s="1083"/>
      <c r="B2" s="1083"/>
      <c r="C2" s="137"/>
      <c r="D2" s="137"/>
      <c r="E2" s="137"/>
      <c r="F2" s="137"/>
      <c r="G2" s="137"/>
      <c r="H2" s="137"/>
      <c r="I2" s="137"/>
      <c r="J2" s="137"/>
      <c r="K2" s="367"/>
      <c r="L2" s="367"/>
      <c r="M2" s="367"/>
      <c r="N2" s="368"/>
      <c r="O2" s="368"/>
      <c r="P2" s="368"/>
      <c r="Q2" s="368"/>
      <c r="R2" s="368"/>
      <c r="S2" s="368"/>
      <c r="T2" s="368"/>
      <c r="U2" s="368"/>
      <c r="V2" s="368"/>
      <c r="W2" s="368"/>
      <c r="X2" s="368"/>
      <c r="Y2" s="368"/>
      <c r="Z2" s="368"/>
      <c r="AA2" s="368"/>
      <c r="AB2" s="368"/>
      <c r="AC2" s="368"/>
      <c r="AD2" s="368"/>
      <c r="AE2" s="368"/>
      <c r="AF2" s="368"/>
      <c r="AG2" s="368"/>
      <c r="AH2" s="368"/>
      <c r="AI2" s="138"/>
      <c r="XEX2" s="1230" t="s">
        <v>1408</v>
      </c>
    </row>
    <row r="3" spans="1:35 16378:16378" ht="36" customHeight="1" x14ac:dyDescent="0.25">
      <c r="A3" s="1083"/>
      <c r="B3" s="1083"/>
      <c r="C3" s="137"/>
      <c r="D3" s="1103" t="s">
        <v>872</v>
      </c>
      <c r="E3" s="1103"/>
      <c r="F3" s="1103"/>
      <c r="G3" s="1103"/>
      <c r="H3" s="137"/>
      <c r="I3" s="137"/>
      <c r="J3" s="137"/>
      <c r="K3" s="367"/>
      <c r="L3" s="367"/>
      <c r="M3" s="367"/>
      <c r="N3" s="368"/>
      <c r="O3" s="368"/>
      <c r="P3" s="368"/>
      <c r="Q3" s="368"/>
      <c r="R3" s="368"/>
      <c r="S3" s="368"/>
      <c r="T3" s="368"/>
      <c r="U3" s="368"/>
      <c r="V3" s="368"/>
      <c r="W3" s="368"/>
      <c r="X3" s="368"/>
      <c r="Y3" s="368"/>
      <c r="Z3" s="368"/>
      <c r="AA3" s="368"/>
      <c r="AB3" s="368"/>
      <c r="AC3" s="368"/>
      <c r="AD3" s="368"/>
      <c r="AE3" s="368"/>
      <c r="AF3" s="368"/>
      <c r="AG3" s="368"/>
      <c r="AH3" s="368"/>
      <c r="AI3" s="138"/>
    </row>
    <row r="4" spans="1:35 16378:16378" ht="22.5" customHeight="1" x14ac:dyDescent="0.25">
      <c r="A4" s="367"/>
      <c r="B4" s="367"/>
      <c r="C4" s="137"/>
      <c r="D4" s="1104" t="s">
        <v>873</v>
      </c>
      <c r="E4" s="1104"/>
      <c r="F4" s="1104"/>
      <c r="G4" s="1104"/>
      <c r="H4" s="137"/>
      <c r="I4" s="137"/>
      <c r="J4" s="137"/>
      <c r="K4" s="367"/>
      <c r="L4" s="367"/>
      <c r="M4" s="367"/>
      <c r="N4" s="368"/>
      <c r="O4" s="368"/>
      <c r="P4" s="368"/>
      <c r="Q4" s="368"/>
      <c r="R4" s="368"/>
      <c r="S4" s="368"/>
      <c r="T4" s="368"/>
      <c r="U4" s="368"/>
      <c r="V4" s="368"/>
      <c r="W4" s="368"/>
      <c r="X4" s="368"/>
      <c r="Y4" s="368"/>
      <c r="Z4" s="368"/>
      <c r="AA4" s="368"/>
      <c r="AB4" s="368"/>
      <c r="AC4" s="368"/>
      <c r="AD4" s="368"/>
      <c r="AE4" s="368"/>
      <c r="AF4" s="368"/>
      <c r="AG4" s="368"/>
      <c r="AH4" s="368"/>
      <c r="AI4" s="138"/>
    </row>
    <row r="5" spans="1:35 16378:16378" ht="39.75" customHeight="1" x14ac:dyDescent="0.25">
      <c r="A5" s="1083"/>
      <c r="B5" s="1083"/>
      <c r="C5" s="137"/>
      <c r="E5" s="1105" t="s">
        <v>1299</v>
      </c>
      <c r="F5" s="1105"/>
      <c r="G5" s="1105"/>
      <c r="H5" s="137"/>
      <c r="I5" s="137"/>
      <c r="J5" s="137"/>
      <c r="K5" s="367"/>
      <c r="L5" s="367"/>
      <c r="M5" s="367"/>
      <c r="N5" s="368"/>
      <c r="O5" s="368"/>
      <c r="P5" s="368"/>
      <c r="Q5" s="368"/>
      <c r="R5" s="368"/>
      <c r="S5" s="368"/>
      <c r="T5" s="368"/>
      <c r="U5" s="368"/>
      <c r="V5" s="368"/>
      <c r="W5" s="368"/>
      <c r="X5" s="368"/>
      <c r="Y5" s="368"/>
      <c r="Z5" s="368"/>
      <c r="AA5" s="368"/>
      <c r="AB5" s="368"/>
      <c r="AC5" s="368"/>
      <c r="AD5" s="368"/>
      <c r="AE5" s="368"/>
      <c r="AF5" s="368"/>
      <c r="AG5" s="368"/>
      <c r="AH5" s="368"/>
      <c r="AI5" s="138"/>
    </row>
    <row r="6" spans="1:35 16378:16378" s="28" customFormat="1" ht="19.5" customHeight="1" thickBot="1" x14ac:dyDescent="0.3">
      <c r="A6" s="1083"/>
      <c r="B6" s="1083"/>
      <c r="C6" s="367"/>
      <c r="D6" s="136"/>
      <c r="E6" s="136"/>
      <c r="F6" s="136"/>
      <c r="G6" s="136"/>
      <c r="H6" s="368"/>
      <c r="I6" s="371"/>
      <c r="J6" s="371"/>
      <c r="K6" s="367"/>
      <c r="L6" s="367"/>
      <c r="M6" s="367"/>
      <c r="N6" s="368"/>
      <c r="O6" s="368"/>
      <c r="P6" s="368"/>
      <c r="Q6" s="368"/>
      <c r="R6" s="368"/>
      <c r="S6" s="368"/>
      <c r="T6" s="368"/>
      <c r="U6" s="368"/>
      <c r="V6" s="368"/>
      <c r="W6" s="368"/>
      <c r="X6" s="368"/>
      <c r="Y6" s="368"/>
      <c r="Z6" s="368"/>
      <c r="AA6" s="368"/>
      <c r="AB6" s="368"/>
      <c r="AC6" s="368"/>
      <c r="AD6" s="368"/>
      <c r="AE6" s="368"/>
      <c r="AF6" s="368"/>
      <c r="AG6" s="368"/>
      <c r="AH6" s="368"/>
      <c r="AI6" s="368"/>
    </row>
    <row r="7" spans="1:35 16378:16378" s="28" customFormat="1" ht="43.5" customHeight="1" thickBot="1" x14ac:dyDescent="0.3">
      <c r="A7" s="1083"/>
      <c r="B7" s="1087"/>
      <c r="C7" s="139" t="s">
        <v>73</v>
      </c>
      <c r="D7" s="1106" t="s">
        <v>164</v>
      </c>
      <c r="E7" s="1107"/>
      <c r="F7" s="140" t="s">
        <v>58</v>
      </c>
      <c r="G7" s="139" t="s">
        <v>17</v>
      </c>
      <c r="H7" s="140" t="s">
        <v>60</v>
      </c>
      <c r="I7" s="368"/>
      <c r="J7" s="368"/>
      <c r="K7" s="367"/>
      <c r="L7" s="367"/>
      <c r="M7" s="367"/>
      <c r="N7" s="368"/>
      <c r="O7" s="368"/>
      <c r="P7" s="368"/>
      <c r="Q7" s="368"/>
      <c r="R7" s="368"/>
      <c r="S7" s="368"/>
      <c r="T7" s="368"/>
      <c r="U7" s="368"/>
      <c r="V7" s="368"/>
      <c r="W7" s="368"/>
      <c r="X7" s="368"/>
      <c r="Y7" s="368"/>
      <c r="Z7" s="368"/>
      <c r="AA7" s="368"/>
      <c r="AB7" s="368"/>
      <c r="AC7" s="368"/>
      <c r="AD7" s="368"/>
      <c r="AE7" s="368"/>
      <c r="AF7" s="368"/>
      <c r="AG7" s="368"/>
      <c r="AH7" s="368"/>
      <c r="AI7" s="368"/>
    </row>
    <row r="8" spans="1:35 16378:16378" s="28" customFormat="1" ht="112.5" customHeight="1" thickBot="1" x14ac:dyDescent="0.3">
      <c r="A8" s="1083"/>
      <c r="B8" s="1087"/>
      <c r="C8" s="1088" t="s">
        <v>874</v>
      </c>
      <c r="D8" s="76" t="s">
        <v>74</v>
      </c>
      <c r="E8" s="52" t="s">
        <v>1402</v>
      </c>
      <c r="F8" s="53" t="s">
        <v>1300</v>
      </c>
      <c r="G8" s="53" t="s">
        <v>75</v>
      </c>
      <c r="H8" s="54">
        <v>45382</v>
      </c>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row>
    <row r="9" spans="1:35 16378:16378" s="28" customFormat="1" ht="108" customHeight="1" thickBot="1" x14ac:dyDescent="0.3">
      <c r="A9" s="1083"/>
      <c r="B9" s="1087"/>
      <c r="C9" s="1096"/>
      <c r="D9" s="76">
        <v>1.2</v>
      </c>
      <c r="E9" s="52" t="s">
        <v>1301</v>
      </c>
      <c r="F9" s="53" t="s">
        <v>1302</v>
      </c>
      <c r="G9" s="53" t="s">
        <v>75</v>
      </c>
      <c r="H9" s="54">
        <v>45412</v>
      </c>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row>
    <row r="10" spans="1:35 16378:16378" s="28" customFormat="1" ht="42" customHeight="1" x14ac:dyDescent="0.25">
      <c r="A10" s="1083"/>
      <c r="B10" s="1087"/>
      <c r="C10" s="1096"/>
      <c r="D10" s="1097">
        <v>1.3</v>
      </c>
      <c r="E10" s="1099" t="s">
        <v>1303</v>
      </c>
      <c r="F10" s="1101" t="s">
        <v>1403</v>
      </c>
      <c r="G10" s="1101" t="s">
        <v>75</v>
      </c>
      <c r="H10" s="412">
        <v>45473</v>
      </c>
      <c r="I10" s="1084"/>
      <c r="J10" s="1084"/>
      <c r="K10" s="1084"/>
      <c r="L10" s="1084"/>
      <c r="M10" s="1084"/>
      <c r="N10" s="1084"/>
      <c r="O10" s="1084"/>
      <c r="P10" s="1084"/>
      <c r="Q10" s="1084"/>
      <c r="R10" s="1084"/>
      <c r="S10" s="1084"/>
      <c r="T10" s="1084"/>
      <c r="U10" s="1084"/>
      <c r="V10" s="1084"/>
      <c r="W10" s="1084"/>
      <c r="X10" s="1084"/>
      <c r="Y10" s="1084"/>
      <c r="Z10" s="1084"/>
      <c r="AA10" s="1084"/>
      <c r="AB10" s="1084"/>
      <c r="AC10" s="1084"/>
      <c r="AD10" s="1084"/>
      <c r="AE10" s="1084"/>
      <c r="AF10" s="1084"/>
      <c r="AG10" s="1084"/>
      <c r="AH10" s="1084"/>
      <c r="AI10" s="1084"/>
    </row>
    <row r="11" spans="1:35 16378:16378" s="28" customFormat="1" ht="28.5" customHeight="1" thickBot="1" x14ac:dyDescent="0.3">
      <c r="A11" s="1083"/>
      <c r="B11" s="1087"/>
      <c r="C11" s="1089"/>
      <c r="D11" s="1098"/>
      <c r="E11" s="1100"/>
      <c r="F11" s="1102"/>
      <c r="G11" s="1102"/>
      <c r="H11" s="413">
        <v>45626</v>
      </c>
      <c r="I11" s="1084"/>
      <c r="J11" s="1084"/>
      <c r="K11" s="1084"/>
      <c r="L11" s="1084"/>
      <c r="M11" s="1084"/>
      <c r="N11" s="1084"/>
      <c r="O11" s="1084"/>
      <c r="P11" s="1084"/>
      <c r="Q11" s="1084"/>
      <c r="R11" s="1084"/>
      <c r="S11" s="1084"/>
      <c r="T11" s="1084"/>
      <c r="U11" s="1084"/>
      <c r="V11" s="1084"/>
      <c r="W11" s="1084"/>
      <c r="X11" s="1084"/>
      <c r="Y11" s="1084"/>
      <c r="Z11" s="1084"/>
      <c r="AA11" s="1084"/>
      <c r="AB11" s="1084"/>
      <c r="AC11" s="1084"/>
      <c r="AD11" s="1084"/>
      <c r="AE11" s="1084"/>
      <c r="AF11" s="1084"/>
      <c r="AG11" s="1084"/>
      <c r="AH11" s="1084"/>
      <c r="AI11" s="1084"/>
    </row>
    <row r="12" spans="1:35 16378:16378" s="28" customFormat="1" ht="133.5" customHeight="1" thickBot="1" x14ac:dyDescent="0.3">
      <c r="A12" s="1083"/>
      <c r="B12" s="1087"/>
      <c r="C12" s="1088" t="s">
        <v>875</v>
      </c>
      <c r="D12" s="370" t="s">
        <v>77</v>
      </c>
      <c r="E12" s="414" t="s">
        <v>1401</v>
      </c>
      <c r="F12" s="415" t="s">
        <v>1304</v>
      </c>
      <c r="G12" s="369" t="s">
        <v>1305</v>
      </c>
      <c r="H12" s="412" t="s">
        <v>1306</v>
      </c>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row>
    <row r="13" spans="1:35 16378:16378" s="28" customFormat="1" ht="52.5" customHeight="1" x14ac:dyDescent="0.25">
      <c r="A13" s="1083"/>
      <c r="B13" s="1087"/>
      <c r="C13" s="1096"/>
      <c r="D13" s="1097" t="s">
        <v>78</v>
      </c>
      <c r="E13" s="1099" t="s">
        <v>235</v>
      </c>
      <c r="F13" s="1101" t="s">
        <v>163</v>
      </c>
      <c r="G13" s="1101" t="s">
        <v>75</v>
      </c>
      <c r="H13" s="412">
        <v>45473</v>
      </c>
      <c r="I13" s="1084"/>
      <c r="J13" s="1084"/>
      <c r="K13" s="1084"/>
      <c r="L13" s="1084"/>
      <c r="M13" s="1084"/>
      <c r="N13" s="1084"/>
      <c r="O13" s="1084"/>
      <c r="P13" s="1084"/>
      <c r="Q13" s="1084"/>
      <c r="R13" s="1084"/>
      <c r="S13" s="1084"/>
      <c r="T13" s="1084"/>
      <c r="U13" s="1084"/>
      <c r="V13" s="1084"/>
      <c r="W13" s="1084"/>
      <c r="X13" s="1084"/>
      <c r="Y13" s="1084"/>
      <c r="Z13" s="1084"/>
      <c r="AA13" s="1084"/>
      <c r="AB13" s="1084"/>
      <c r="AC13" s="1084"/>
      <c r="AD13" s="1084"/>
      <c r="AE13" s="1084"/>
      <c r="AF13" s="1084"/>
      <c r="AG13" s="1084"/>
      <c r="AH13" s="1084"/>
      <c r="AI13" s="1084"/>
    </row>
    <row r="14" spans="1:35 16378:16378" s="28" customFormat="1" ht="43.5" customHeight="1" thickBot="1" x14ac:dyDescent="0.3">
      <c r="A14" s="1083"/>
      <c r="B14" s="1087"/>
      <c r="C14" s="1089"/>
      <c r="D14" s="1098"/>
      <c r="E14" s="1100"/>
      <c r="F14" s="1102"/>
      <c r="G14" s="1102"/>
      <c r="H14" s="413">
        <v>45626</v>
      </c>
      <c r="I14" s="1084"/>
      <c r="J14" s="1084"/>
      <c r="K14" s="1084"/>
      <c r="L14" s="1084"/>
      <c r="M14" s="1084"/>
      <c r="N14" s="1084"/>
      <c r="O14" s="1084"/>
      <c r="P14" s="1084"/>
      <c r="Q14" s="1084"/>
      <c r="R14" s="1084"/>
      <c r="S14" s="1084"/>
      <c r="T14" s="1084"/>
      <c r="U14" s="1084"/>
      <c r="V14" s="1084"/>
      <c r="W14" s="1084"/>
      <c r="X14" s="1084"/>
      <c r="Y14" s="1084"/>
      <c r="Z14" s="1084"/>
      <c r="AA14" s="1084"/>
      <c r="AB14" s="1084"/>
      <c r="AC14" s="1084"/>
      <c r="AD14" s="1084"/>
      <c r="AE14" s="1084"/>
      <c r="AF14" s="1084"/>
      <c r="AG14" s="1084"/>
      <c r="AH14" s="1084"/>
      <c r="AI14" s="1084"/>
    </row>
    <row r="15" spans="1:35 16378:16378" s="28" customFormat="1" ht="72" customHeight="1" x14ac:dyDescent="0.25">
      <c r="A15" s="1083"/>
      <c r="B15" s="1087"/>
      <c r="C15" s="1088" t="s">
        <v>1307</v>
      </c>
      <c r="D15" s="1090" t="s">
        <v>80</v>
      </c>
      <c r="E15" s="1092" t="s">
        <v>1308</v>
      </c>
      <c r="F15" s="1094" t="s">
        <v>82</v>
      </c>
      <c r="G15" s="416" t="s">
        <v>877</v>
      </c>
      <c r="H15" s="1085">
        <v>45381</v>
      </c>
      <c r="I15" s="1084"/>
      <c r="J15" s="1084"/>
      <c r="K15" s="1084"/>
      <c r="L15" s="1084"/>
      <c r="M15" s="1084"/>
      <c r="N15" s="1084"/>
      <c r="O15" s="1084"/>
      <c r="P15" s="1084"/>
      <c r="Q15" s="1084"/>
      <c r="R15" s="1084"/>
      <c r="S15" s="1084"/>
      <c r="T15" s="1084"/>
      <c r="U15" s="1084"/>
      <c r="V15" s="1084"/>
      <c r="W15" s="1084"/>
      <c r="X15" s="1084"/>
      <c r="Y15" s="1084"/>
      <c r="Z15" s="1084"/>
      <c r="AA15" s="1084"/>
      <c r="AB15" s="1084"/>
      <c r="AC15" s="1084"/>
      <c r="AD15" s="1084"/>
      <c r="AE15" s="1084"/>
      <c r="AF15" s="1084"/>
      <c r="AG15" s="1084"/>
      <c r="AH15" s="1084"/>
      <c r="AI15" s="1084"/>
    </row>
    <row r="16" spans="1:35 16378:16378" s="28" customFormat="1" ht="28.5" customHeight="1" thickBot="1" x14ac:dyDescent="0.3">
      <c r="A16" s="1083"/>
      <c r="B16" s="1087"/>
      <c r="C16" s="1089"/>
      <c r="D16" s="1091"/>
      <c r="E16" s="1093"/>
      <c r="F16" s="1095"/>
      <c r="G16" s="417" t="s">
        <v>876</v>
      </c>
      <c r="H16" s="1086"/>
      <c r="I16" s="1084"/>
      <c r="J16" s="1084"/>
      <c r="K16" s="1084"/>
      <c r="L16" s="1084"/>
      <c r="M16" s="1084"/>
      <c r="N16" s="1084"/>
      <c r="O16" s="1084"/>
      <c r="P16" s="1084"/>
      <c r="Q16" s="1084"/>
      <c r="R16" s="1084"/>
      <c r="S16" s="1084"/>
      <c r="T16" s="1084"/>
      <c r="U16" s="1084"/>
      <c r="V16" s="1084"/>
      <c r="W16" s="1084"/>
      <c r="X16" s="1084"/>
      <c r="Y16" s="1084"/>
      <c r="Z16" s="1084"/>
      <c r="AA16" s="1084"/>
      <c r="AB16" s="1084"/>
      <c r="AC16" s="1084"/>
      <c r="AD16" s="1084"/>
      <c r="AE16" s="1084"/>
      <c r="AF16" s="1084"/>
      <c r="AG16" s="1084"/>
      <c r="AH16" s="1084"/>
      <c r="AI16" s="1084"/>
    </row>
    <row r="17" spans="1:35" s="28" customFormat="1" x14ac:dyDescent="0.25">
      <c r="A17" s="1083"/>
      <c r="B17" s="1083"/>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row>
    <row r="18" spans="1:35" s="28" customFormat="1" x14ac:dyDescent="0.25">
      <c r="A18" s="1083"/>
      <c r="B18" s="1083"/>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row>
    <row r="19" spans="1:35" s="28" customFormat="1" x14ac:dyDescent="0.25">
      <c r="A19" s="1083"/>
      <c r="B19" s="1083"/>
      <c r="C19" s="368"/>
      <c r="D19" s="368"/>
      <c r="E19" s="368"/>
      <c r="F19" s="368"/>
      <c r="G19" s="368"/>
      <c r="H19" s="368"/>
      <c r="I19" s="368"/>
      <c r="J19" s="368"/>
      <c r="K19" s="368"/>
      <c r="L19" s="368"/>
      <c r="M19" s="368"/>
      <c r="N19" s="368"/>
      <c r="O19" s="368"/>
      <c r="P19" s="368"/>
      <c r="Q19" s="368"/>
      <c r="R19" s="368"/>
      <c r="S19" s="368"/>
      <c r="T19" s="368"/>
      <c r="U19" s="368"/>
      <c r="V19" s="368"/>
      <c r="W19" s="368"/>
      <c r="X19" s="368"/>
      <c r="Y19" s="368"/>
      <c r="Z19" s="368"/>
      <c r="AA19" s="368"/>
      <c r="AB19" s="368"/>
      <c r="AC19" s="368"/>
      <c r="AD19" s="368"/>
      <c r="AE19" s="368"/>
      <c r="AF19" s="368"/>
      <c r="AG19" s="368"/>
      <c r="AH19" s="368"/>
      <c r="AI19" s="368"/>
    </row>
    <row r="20" spans="1:35" s="28" customFormat="1" x14ac:dyDescent="0.25">
      <c r="A20" s="1083"/>
      <c r="B20" s="1083"/>
      <c r="C20" s="368"/>
      <c r="D20" s="368"/>
      <c r="E20" s="368"/>
      <c r="F20" s="368"/>
      <c r="G20" s="368"/>
      <c r="H20" s="368"/>
      <c r="I20" s="368"/>
      <c r="J20" s="368"/>
      <c r="K20" s="368"/>
      <c r="L20" s="368"/>
      <c r="M20" s="368"/>
      <c r="N20" s="368"/>
      <c r="O20" s="368"/>
      <c r="P20" s="368"/>
      <c r="Q20" s="368"/>
      <c r="R20" s="368"/>
      <c r="S20" s="368"/>
      <c r="T20" s="368"/>
      <c r="U20" s="368"/>
      <c r="V20" s="368"/>
      <c r="W20" s="368"/>
      <c r="X20" s="368"/>
      <c r="Y20" s="368"/>
      <c r="Z20" s="368"/>
      <c r="AA20" s="368"/>
      <c r="AB20" s="368"/>
      <c r="AC20" s="368"/>
      <c r="AD20" s="368"/>
      <c r="AE20" s="368"/>
      <c r="AF20" s="368"/>
      <c r="AG20" s="368"/>
      <c r="AH20" s="368"/>
      <c r="AI20" s="368"/>
    </row>
    <row r="21" spans="1:35" s="28" customFormat="1" x14ac:dyDescent="0.25">
      <c r="A21" s="1083"/>
      <c r="B21" s="1083"/>
      <c r="C21" s="368"/>
      <c r="D21" s="368"/>
      <c r="E21" s="368"/>
      <c r="F21" s="368"/>
      <c r="G21" s="368"/>
      <c r="H21" s="368"/>
      <c r="I21" s="368"/>
      <c r="J21" s="368"/>
      <c r="K21" s="368"/>
      <c r="L21" s="368"/>
      <c r="M21" s="368"/>
      <c r="N21" s="368"/>
      <c r="O21" s="368"/>
      <c r="P21" s="368"/>
      <c r="Q21" s="368"/>
      <c r="R21" s="368"/>
      <c r="S21" s="368"/>
      <c r="T21" s="368"/>
      <c r="U21" s="368"/>
      <c r="V21" s="368"/>
      <c r="W21" s="368"/>
      <c r="X21" s="368"/>
      <c r="Y21" s="368"/>
      <c r="Z21" s="368"/>
      <c r="AA21" s="368"/>
      <c r="AB21" s="368"/>
      <c r="AC21" s="368"/>
      <c r="AD21" s="368"/>
      <c r="AE21" s="368"/>
      <c r="AF21" s="368"/>
      <c r="AG21" s="368"/>
      <c r="AH21" s="368"/>
      <c r="AI21" s="368"/>
    </row>
    <row r="22" spans="1:35" s="28" customFormat="1" x14ac:dyDescent="0.25">
      <c r="A22" s="1083"/>
      <c r="B22" s="1083"/>
      <c r="C22" s="368"/>
      <c r="D22" s="368"/>
      <c r="E22" s="368"/>
      <c r="F22" s="368"/>
      <c r="G22" s="368"/>
      <c r="H22" s="368"/>
      <c r="I22" s="368"/>
      <c r="J22" s="368"/>
      <c r="K22" s="368"/>
      <c r="L22" s="368"/>
      <c r="M22" s="368"/>
      <c r="N22" s="368"/>
      <c r="O22" s="368"/>
      <c r="P22" s="368"/>
      <c r="Q22" s="368"/>
      <c r="R22" s="368"/>
      <c r="S22" s="368"/>
      <c r="T22" s="368"/>
      <c r="U22" s="368"/>
      <c r="V22" s="368"/>
      <c r="W22" s="368"/>
      <c r="X22" s="368"/>
      <c r="Y22" s="368"/>
      <c r="Z22" s="368"/>
      <c r="AA22" s="368"/>
      <c r="AB22" s="368"/>
      <c r="AC22" s="368"/>
      <c r="AD22" s="368"/>
      <c r="AE22" s="368"/>
      <c r="AF22" s="368"/>
      <c r="AG22" s="368"/>
      <c r="AH22" s="368"/>
      <c r="AI22" s="368"/>
    </row>
    <row r="23" spans="1:35" s="28" customFormat="1" x14ac:dyDescent="0.25">
      <c r="A23" s="1083"/>
      <c r="B23" s="1083"/>
      <c r="C23" s="368"/>
      <c r="D23" s="368"/>
      <c r="E23" s="368"/>
      <c r="F23" s="368"/>
      <c r="G23" s="368"/>
      <c r="H23" s="368"/>
      <c r="I23" s="368"/>
      <c r="J23" s="368"/>
      <c r="K23" s="368"/>
      <c r="L23" s="368"/>
      <c r="M23" s="368"/>
      <c r="N23" s="368"/>
      <c r="O23" s="368"/>
      <c r="P23" s="368"/>
      <c r="Q23" s="368"/>
      <c r="R23" s="368"/>
      <c r="S23" s="368"/>
      <c r="T23" s="368"/>
      <c r="U23" s="368"/>
      <c r="V23" s="368"/>
      <c r="W23" s="368"/>
      <c r="X23" s="368"/>
      <c r="Y23" s="368"/>
      <c r="Z23" s="368"/>
      <c r="AA23" s="368"/>
      <c r="AB23" s="368"/>
      <c r="AC23" s="368"/>
      <c r="AD23" s="368"/>
      <c r="AE23" s="368"/>
      <c r="AF23" s="368"/>
      <c r="AG23" s="368"/>
      <c r="AH23" s="368"/>
      <c r="AI23" s="368"/>
    </row>
    <row r="24" spans="1:35" s="28" customFormat="1" x14ac:dyDescent="0.25">
      <c r="A24" s="1083"/>
      <c r="B24" s="1083"/>
      <c r="C24" s="368"/>
      <c r="D24" s="368"/>
      <c r="E24" s="368"/>
      <c r="F24" s="368"/>
      <c r="G24" s="368"/>
      <c r="H24" s="368"/>
      <c r="I24" s="368"/>
      <c r="J24" s="368"/>
      <c r="K24" s="368"/>
      <c r="L24" s="368"/>
      <c r="M24" s="368"/>
      <c r="N24" s="368"/>
      <c r="O24" s="368"/>
      <c r="P24" s="368"/>
      <c r="Q24" s="368"/>
      <c r="R24" s="368"/>
      <c r="S24" s="368"/>
      <c r="T24" s="368"/>
      <c r="U24" s="368"/>
      <c r="V24" s="368"/>
      <c r="W24" s="368"/>
      <c r="X24" s="368"/>
      <c r="Y24" s="368"/>
      <c r="Z24" s="368"/>
      <c r="AA24" s="368"/>
      <c r="AB24" s="368"/>
      <c r="AC24" s="368"/>
      <c r="AD24" s="368"/>
      <c r="AE24" s="368"/>
      <c r="AF24" s="368"/>
      <c r="AG24" s="368"/>
      <c r="AH24" s="368"/>
      <c r="AI24" s="368"/>
    </row>
    <row r="25" spans="1:35" s="28" customFormat="1" x14ac:dyDescent="0.25">
      <c r="A25" s="1083"/>
      <c r="B25" s="1083"/>
      <c r="C25" s="368"/>
      <c r="D25" s="368"/>
      <c r="E25" s="368"/>
      <c r="F25" s="368"/>
      <c r="G25" s="368"/>
      <c r="H25" s="368"/>
      <c r="I25" s="368"/>
      <c r="J25" s="368"/>
      <c r="K25" s="368"/>
      <c r="L25" s="368"/>
      <c r="M25" s="368"/>
      <c r="N25" s="368"/>
      <c r="O25" s="368"/>
      <c r="P25" s="368"/>
      <c r="Q25" s="368"/>
      <c r="R25" s="368"/>
      <c r="S25" s="368"/>
      <c r="T25" s="368"/>
      <c r="U25" s="368"/>
      <c r="V25" s="368"/>
      <c r="W25" s="368"/>
      <c r="X25" s="368"/>
      <c r="Y25" s="368"/>
      <c r="Z25" s="368"/>
      <c r="AA25" s="368"/>
      <c r="AB25" s="368"/>
      <c r="AC25" s="368"/>
      <c r="AD25" s="368"/>
      <c r="AE25" s="368"/>
      <c r="AF25" s="368"/>
      <c r="AG25" s="368"/>
      <c r="AH25" s="368"/>
      <c r="AI25" s="368"/>
    </row>
    <row r="26" spans="1:35" s="28" customFormat="1" x14ac:dyDescent="0.25">
      <c r="A26" s="1083"/>
      <c r="B26" s="1083"/>
      <c r="C26" s="368"/>
      <c r="D26" s="368"/>
      <c r="E26" s="368"/>
      <c r="F26" s="368"/>
      <c r="G26" s="368"/>
      <c r="H26" s="368"/>
      <c r="I26" s="368"/>
      <c r="J26" s="368"/>
      <c r="K26" s="368"/>
      <c r="L26" s="368"/>
      <c r="M26" s="368"/>
      <c r="N26" s="368"/>
      <c r="O26" s="368"/>
      <c r="P26" s="368"/>
      <c r="Q26" s="368"/>
      <c r="R26" s="368"/>
      <c r="S26" s="368"/>
      <c r="T26" s="368"/>
      <c r="U26" s="368"/>
      <c r="V26" s="368"/>
      <c r="W26" s="368"/>
      <c r="X26" s="368"/>
      <c r="Y26" s="368"/>
      <c r="Z26" s="368"/>
      <c r="AA26" s="368"/>
      <c r="AB26" s="368"/>
      <c r="AC26" s="368"/>
      <c r="AD26" s="368"/>
      <c r="AE26" s="368"/>
      <c r="AF26" s="368"/>
      <c r="AG26" s="368"/>
      <c r="AH26" s="368"/>
      <c r="AI26" s="368"/>
    </row>
    <row r="27" spans="1:35" s="28" customFormat="1" x14ac:dyDescent="0.25">
      <c r="A27" s="1083"/>
      <c r="B27" s="1083"/>
      <c r="C27" s="368"/>
      <c r="D27" s="368"/>
      <c r="E27" s="368"/>
      <c r="F27" s="368"/>
      <c r="G27" s="368"/>
      <c r="H27" s="368"/>
      <c r="I27" s="368"/>
      <c r="J27" s="368"/>
      <c r="K27" s="368"/>
      <c r="L27" s="368"/>
      <c r="M27" s="368"/>
      <c r="N27" s="368"/>
      <c r="O27" s="368"/>
      <c r="P27" s="368"/>
      <c r="Q27" s="368"/>
      <c r="R27" s="368"/>
      <c r="S27" s="368"/>
      <c r="T27" s="368"/>
      <c r="U27" s="368"/>
      <c r="V27" s="368"/>
      <c r="W27" s="368"/>
      <c r="X27" s="368"/>
      <c r="Y27" s="368"/>
      <c r="Z27" s="368"/>
      <c r="AA27" s="368"/>
      <c r="AB27" s="368"/>
      <c r="AC27" s="368"/>
      <c r="AD27" s="368"/>
      <c r="AE27" s="368"/>
      <c r="AF27" s="368"/>
      <c r="AG27" s="368"/>
      <c r="AH27" s="368"/>
      <c r="AI27" s="368"/>
    </row>
    <row r="28" spans="1:35" s="28" customFormat="1" x14ac:dyDescent="0.25">
      <c r="A28" s="1083"/>
      <c r="B28" s="1083"/>
      <c r="C28" s="368"/>
      <c r="D28" s="368"/>
      <c r="E28" s="368"/>
      <c r="F28" s="368"/>
      <c r="G28" s="368"/>
      <c r="H28" s="368"/>
      <c r="I28" s="368"/>
      <c r="J28" s="368"/>
      <c r="K28" s="368"/>
      <c r="L28" s="368"/>
      <c r="M28" s="368"/>
      <c r="N28" s="368"/>
      <c r="O28" s="368"/>
      <c r="P28" s="368"/>
      <c r="Q28" s="368"/>
      <c r="R28" s="368"/>
      <c r="S28" s="368"/>
      <c r="T28" s="368"/>
      <c r="U28" s="368"/>
      <c r="V28" s="368"/>
      <c r="W28" s="368"/>
      <c r="X28" s="368"/>
      <c r="Y28" s="368"/>
      <c r="Z28" s="368"/>
      <c r="AA28" s="368"/>
      <c r="AB28" s="368"/>
      <c r="AC28" s="368"/>
      <c r="AD28" s="368"/>
      <c r="AE28" s="368"/>
      <c r="AF28" s="368"/>
      <c r="AG28" s="368"/>
      <c r="AH28" s="368"/>
      <c r="AI28" s="368"/>
    </row>
    <row r="29" spans="1:35" s="28" customFormat="1" x14ac:dyDescent="0.25">
      <c r="A29" s="1083"/>
      <c r="B29" s="1083"/>
      <c r="C29" s="368"/>
      <c r="D29" s="368"/>
      <c r="E29" s="368"/>
      <c r="F29" s="368"/>
      <c r="G29" s="368"/>
      <c r="H29" s="368"/>
      <c r="I29" s="368"/>
      <c r="J29" s="368"/>
      <c r="K29" s="368"/>
      <c r="L29" s="368"/>
      <c r="M29" s="368"/>
      <c r="N29" s="368"/>
      <c r="O29" s="368"/>
      <c r="P29" s="368"/>
      <c r="Q29" s="368"/>
      <c r="R29" s="368"/>
      <c r="S29" s="368"/>
      <c r="T29" s="368"/>
      <c r="U29" s="368"/>
      <c r="V29" s="368"/>
      <c r="W29" s="368"/>
      <c r="X29" s="368"/>
      <c r="Y29" s="368"/>
      <c r="Z29" s="368"/>
      <c r="AA29" s="368"/>
      <c r="AB29" s="368"/>
      <c r="AC29" s="368"/>
      <c r="AD29" s="368"/>
      <c r="AE29" s="368"/>
      <c r="AF29" s="368"/>
      <c r="AG29" s="368"/>
      <c r="AH29" s="368"/>
      <c r="AI29" s="368"/>
    </row>
    <row r="30" spans="1:35" s="28" customFormat="1" x14ac:dyDescent="0.25">
      <c r="A30" s="1083"/>
      <c r="B30" s="1083"/>
      <c r="C30" s="368"/>
      <c r="D30" s="368"/>
      <c r="E30" s="368"/>
      <c r="F30" s="368"/>
      <c r="G30" s="368"/>
      <c r="H30" s="368"/>
      <c r="I30" s="368"/>
      <c r="J30" s="368"/>
      <c r="K30" s="368"/>
      <c r="L30" s="368"/>
      <c r="M30" s="368"/>
      <c r="N30" s="368"/>
      <c r="O30" s="368"/>
      <c r="P30" s="368"/>
      <c r="Q30" s="368"/>
      <c r="R30" s="368"/>
      <c r="S30" s="368"/>
      <c r="T30" s="368"/>
      <c r="U30" s="368"/>
      <c r="V30" s="368"/>
      <c r="W30" s="368"/>
      <c r="X30" s="368"/>
      <c r="Y30" s="368"/>
      <c r="Z30" s="368"/>
      <c r="AA30" s="368"/>
      <c r="AB30" s="368"/>
      <c r="AC30" s="368"/>
      <c r="AD30" s="368"/>
      <c r="AE30" s="368"/>
      <c r="AF30" s="368"/>
      <c r="AG30" s="368"/>
      <c r="AH30" s="368"/>
      <c r="AI30" s="368"/>
    </row>
    <row r="31" spans="1:35" s="28" customFormat="1" x14ac:dyDescent="0.25">
      <c r="A31" s="1083"/>
      <c r="B31" s="1083"/>
      <c r="C31" s="368"/>
      <c r="D31" s="368"/>
      <c r="E31" s="368"/>
      <c r="F31" s="368"/>
      <c r="G31" s="368"/>
      <c r="H31" s="368"/>
      <c r="I31" s="368"/>
      <c r="J31" s="368"/>
      <c r="K31" s="368"/>
      <c r="L31" s="368"/>
      <c r="M31" s="368"/>
      <c r="N31" s="368"/>
      <c r="O31" s="368"/>
      <c r="P31" s="368"/>
      <c r="Q31" s="368"/>
      <c r="R31" s="368"/>
      <c r="S31" s="368"/>
      <c r="T31" s="368"/>
      <c r="U31" s="368"/>
      <c r="V31" s="368"/>
      <c r="W31" s="368"/>
      <c r="X31" s="368"/>
      <c r="Y31" s="368"/>
      <c r="Z31" s="368"/>
      <c r="AA31" s="368"/>
      <c r="AB31" s="368"/>
      <c r="AC31" s="368"/>
      <c r="AD31" s="368"/>
      <c r="AE31" s="368"/>
      <c r="AF31" s="368"/>
      <c r="AG31" s="368"/>
      <c r="AH31" s="368"/>
      <c r="AI31" s="368"/>
    </row>
    <row r="32" spans="1:35" s="28" customFormat="1" x14ac:dyDescent="0.25">
      <c r="A32" s="1083"/>
      <c r="B32" s="1083"/>
      <c r="C32" s="368"/>
      <c r="D32" s="368"/>
      <c r="E32" s="368"/>
      <c r="F32" s="368"/>
      <c r="G32" s="368"/>
      <c r="H32" s="368"/>
      <c r="I32" s="368"/>
      <c r="J32" s="368"/>
      <c r="K32" s="368"/>
      <c r="L32" s="368"/>
      <c r="M32" s="368"/>
      <c r="N32" s="368"/>
      <c r="O32" s="368"/>
      <c r="P32" s="368"/>
      <c r="Q32" s="368"/>
      <c r="R32" s="368"/>
      <c r="S32" s="368"/>
      <c r="T32" s="368"/>
      <c r="U32" s="368"/>
      <c r="V32" s="368"/>
      <c r="W32" s="368"/>
      <c r="X32" s="368"/>
      <c r="Y32" s="368"/>
      <c r="Z32" s="368"/>
      <c r="AA32" s="368"/>
      <c r="AB32" s="368"/>
      <c r="AC32" s="368"/>
      <c r="AD32" s="368"/>
      <c r="AE32" s="368"/>
      <c r="AF32" s="368"/>
      <c r="AG32" s="368"/>
      <c r="AH32" s="368"/>
      <c r="AI32" s="368"/>
    </row>
    <row r="33" spans="1:35" s="28" customFormat="1" x14ac:dyDescent="0.25">
      <c r="A33" s="1083"/>
      <c r="B33" s="1083"/>
      <c r="C33" s="368"/>
      <c r="D33" s="368"/>
      <c r="E33" s="368"/>
      <c r="F33" s="368"/>
      <c r="G33" s="368"/>
      <c r="H33" s="368"/>
      <c r="I33" s="368"/>
      <c r="J33" s="368"/>
      <c r="K33" s="368"/>
      <c r="L33" s="368"/>
      <c r="M33" s="368"/>
      <c r="N33" s="368"/>
      <c r="O33" s="368"/>
      <c r="P33" s="368"/>
      <c r="Q33" s="368"/>
      <c r="R33" s="368"/>
      <c r="S33" s="368"/>
      <c r="T33" s="368"/>
      <c r="U33" s="368"/>
      <c r="V33" s="368"/>
      <c r="W33" s="368"/>
      <c r="X33" s="368"/>
      <c r="Y33" s="368"/>
      <c r="Z33" s="368"/>
      <c r="AA33" s="368"/>
      <c r="AB33" s="368"/>
      <c r="AC33" s="368"/>
      <c r="AD33" s="368"/>
      <c r="AE33" s="368"/>
      <c r="AF33" s="368"/>
      <c r="AG33" s="368"/>
      <c r="AH33" s="368"/>
      <c r="AI33" s="368"/>
    </row>
    <row r="34" spans="1:35" s="28" customFormat="1" x14ac:dyDescent="0.25">
      <c r="A34" s="1083"/>
      <c r="B34" s="1083"/>
      <c r="C34" s="368"/>
      <c r="D34" s="368"/>
      <c r="E34" s="368"/>
      <c r="F34" s="368"/>
      <c r="G34" s="368"/>
      <c r="H34" s="368"/>
      <c r="I34" s="368"/>
      <c r="J34" s="368"/>
      <c r="K34" s="368"/>
      <c r="L34" s="368"/>
      <c r="M34" s="368"/>
      <c r="N34" s="368"/>
      <c r="O34" s="368"/>
      <c r="P34" s="368"/>
      <c r="Q34" s="368"/>
      <c r="R34" s="368"/>
      <c r="S34" s="368"/>
      <c r="T34" s="368"/>
      <c r="U34" s="368"/>
      <c r="V34" s="368"/>
      <c r="W34" s="368"/>
      <c r="X34" s="368"/>
      <c r="Y34" s="368"/>
      <c r="Z34" s="368"/>
      <c r="AA34" s="368"/>
      <c r="AB34" s="368"/>
      <c r="AC34" s="368"/>
      <c r="AD34" s="368"/>
      <c r="AE34" s="368"/>
      <c r="AF34" s="368"/>
      <c r="AG34" s="368"/>
      <c r="AH34" s="368"/>
      <c r="AI34" s="368"/>
    </row>
    <row r="35" spans="1:35" s="28" customFormat="1" x14ac:dyDescent="0.25">
      <c r="A35" s="1083"/>
      <c r="B35" s="1083"/>
      <c r="C35" s="368"/>
      <c r="D35" s="368"/>
      <c r="E35" s="368"/>
      <c r="F35" s="368"/>
      <c r="G35" s="368"/>
      <c r="H35" s="368"/>
      <c r="I35" s="368"/>
      <c r="J35" s="368"/>
      <c r="K35" s="368"/>
      <c r="L35" s="368"/>
      <c r="M35" s="368"/>
      <c r="N35" s="368"/>
      <c r="O35" s="368"/>
      <c r="P35" s="368"/>
      <c r="Q35" s="368"/>
      <c r="R35" s="368"/>
      <c r="S35" s="368"/>
      <c r="T35" s="368"/>
      <c r="U35" s="368"/>
      <c r="V35" s="368"/>
      <c r="W35" s="368"/>
      <c r="X35" s="368"/>
      <c r="Y35" s="368"/>
      <c r="Z35" s="368"/>
      <c r="AA35" s="368"/>
      <c r="AB35" s="368"/>
      <c r="AC35" s="368"/>
      <c r="AD35" s="368"/>
      <c r="AE35" s="368"/>
      <c r="AF35" s="368"/>
      <c r="AG35" s="368"/>
      <c r="AH35" s="368"/>
      <c r="AI35" s="368"/>
    </row>
    <row r="36" spans="1:35" s="28" customFormat="1" x14ac:dyDescent="0.25">
      <c r="A36" s="1083"/>
      <c r="B36" s="1083"/>
      <c r="C36" s="368"/>
      <c r="D36" s="368"/>
      <c r="E36" s="368"/>
      <c r="F36" s="368"/>
      <c r="G36" s="368"/>
      <c r="H36" s="368"/>
      <c r="I36" s="368"/>
      <c r="J36" s="368"/>
      <c r="K36" s="368"/>
      <c r="L36" s="368"/>
      <c r="M36" s="368"/>
      <c r="N36" s="368"/>
      <c r="O36" s="368"/>
      <c r="P36" s="368"/>
      <c r="Q36" s="368"/>
      <c r="R36" s="368"/>
      <c r="S36" s="368"/>
      <c r="T36" s="368"/>
      <c r="U36" s="368"/>
      <c r="V36" s="368"/>
      <c r="W36" s="368"/>
      <c r="X36" s="368"/>
      <c r="Y36" s="368"/>
      <c r="Z36" s="368"/>
      <c r="AA36" s="368"/>
      <c r="AB36" s="368"/>
      <c r="AC36" s="368"/>
      <c r="AD36" s="368"/>
      <c r="AE36" s="368"/>
      <c r="AF36" s="368"/>
      <c r="AG36" s="368"/>
      <c r="AH36" s="368"/>
      <c r="AI36" s="368"/>
    </row>
    <row r="37" spans="1:35" s="28" customFormat="1" x14ac:dyDescent="0.25">
      <c r="A37" s="1083"/>
      <c r="B37" s="1083"/>
      <c r="C37" s="368"/>
      <c r="D37" s="368"/>
      <c r="E37" s="368"/>
      <c r="F37" s="368"/>
      <c r="G37" s="368"/>
      <c r="H37" s="368"/>
      <c r="I37" s="368"/>
      <c r="J37" s="368"/>
      <c r="K37" s="368"/>
      <c r="L37" s="368"/>
      <c r="M37" s="368"/>
      <c r="N37" s="368"/>
      <c r="O37" s="368"/>
      <c r="P37" s="368"/>
      <c r="Q37" s="368"/>
      <c r="R37" s="368"/>
      <c r="S37" s="368"/>
      <c r="T37" s="368"/>
      <c r="U37" s="368"/>
      <c r="V37" s="368"/>
      <c r="W37" s="368"/>
      <c r="X37" s="368"/>
      <c r="Y37" s="368"/>
      <c r="Z37" s="368"/>
      <c r="AA37" s="368"/>
      <c r="AB37" s="368"/>
      <c r="AC37" s="368"/>
      <c r="AD37" s="368"/>
      <c r="AE37" s="368"/>
      <c r="AF37" s="368"/>
      <c r="AG37" s="368"/>
      <c r="AH37" s="368"/>
      <c r="AI37" s="368"/>
    </row>
    <row r="38" spans="1:35" s="28" customFormat="1" x14ac:dyDescent="0.25">
      <c r="A38" s="1083"/>
      <c r="B38" s="1083"/>
      <c r="C38" s="368"/>
      <c r="D38" s="368"/>
      <c r="E38" s="368"/>
      <c r="F38" s="368"/>
      <c r="G38" s="368"/>
      <c r="H38" s="368"/>
      <c r="I38" s="368"/>
      <c r="J38" s="368"/>
      <c r="K38" s="368"/>
      <c r="L38" s="368"/>
      <c r="M38" s="368"/>
      <c r="N38" s="368"/>
      <c r="O38" s="368"/>
      <c r="P38" s="368"/>
      <c r="Q38" s="368"/>
      <c r="R38" s="368"/>
      <c r="S38" s="368"/>
      <c r="T38" s="368"/>
      <c r="U38" s="368"/>
      <c r="V38" s="368"/>
      <c r="W38" s="368"/>
      <c r="X38" s="368"/>
      <c r="Y38" s="368"/>
      <c r="Z38" s="368"/>
      <c r="AA38" s="368"/>
      <c r="AB38" s="368"/>
      <c r="AC38" s="368"/>
      <c r="AD38" s="368"/>
      <c r="AE38" s="368"/>
      <c r="AF38" s="368"/>
      <c r="AG38" s="368"/>
      <c r="AH38" s="368"/>
      <c r="AI38" s="368"/>
    </row>
    <row r="39" spans="1:35" s="28" customFormat="1" x14ac:dyDescent="0.25">
      <c r="A39" s="1083"/>
      <c r="B39" s="1083"/>
      <c r="C39" s="368"/>
      <c r="D39" s="368"/>
      <c r="E39" s="368"/>
      <c r="F39" s="368"/>
      <c r="G39" s="368"/>
      <c r="H39" s="368"/>
      <c r="I39" s="368"/>
      <c r="J39" s="368"/>
      <c r="K39" s="368"/>
      <c r="L39" s="368"/>
      <c r="M39" s="368"/>
      <c r="N39" s="368"/>
      <c r="O39" s="368"/>
      <c r="P39" s="368"/>
      <c r="Q39" s="368"/>
      <c r="R39" s="368"/>
      <c r="S39" s="368"/>
      <c r="T39" s="368"/>
      <c r="U39" s="368"/>
      <c r="V39" s="368"/>
      <c r="W39" s="368"/>
      <c r="X39" s="368"/>
      <c r="Y39" s="368"/>
      <c r="Z39" s="368"/>
      <c r="AA39" s="368"/>
      <c r="AB39" s="368"/>
      <c r="AC39" s="368"/>
      <c r="AD39" s="368"/>
      <c r="AE39" s="368"/>
      <c r="AF39" s="368"/>
      <c r="AG39" s="368"/>
      <c r="AH39" s="368"/>
      <c r="AI39" s="368"/>
    </row>
    <row r="40" spans="1:35" s="28" customFormat="1" x14ac:dyDescent="0.25">
      <c r="A40" s="1083"/>
      <c r="B40" s="1083"/>
      <c r="C40" s="368"/>
      <c r="D40" s="368"/>
      <c r="E40" s="368"/>
      <c r="F40" s="368"/>
      <c r="G40" s="368"/>
      <c r="H40" s="368"/>
      <c r="I40" s="368"/>
      <c r="J40" s="368"/>
      <c r="K40" s="368"/>
      <c r="L40" s="368"/>
      <c r="M40" s="368"/>
      <c r="N40" s="368"/>
      <c r="O40" s="368"/>
      <c r="P40" s="368"/>
      <c r="Q40" s="368"/>
      <c r="R40" s="368"/>
      <c r="S40" s="368"/>
      <c r="T40" s="368"/>
      <c r="U40" s="368"/>
      <c r="V40" s="368"/>
      <c r="W40" s="368"/>
      <c r="X40" s="368"/>
      <c r="Y40" s="368"/>
      <c r="Z40" s="368"/>
      <c r="AA40" s="368"/>
      <c r="AB40" s="368"/>
      <c r="AC40" s="368"/>
      <c r="AD40" s="368"/>
      <c r="AE40" s="368"/>
      <c r="AF40" s="368"/>
      <c r="AG40" s="368"/>
      <c r="AH40" s="368"/>
      <c r="AI40" s="368"/>
    </row>
    <row r="41" spans="1:35" s="28" customFormat="1" x14ac:dyDescent="0.25">
      <c r="A41" s="1083"/>
      <c r="B41" s="1083"/>
      <c r="C41" s="368"/>
      <c r="D41" s="368"/>
      <c r="E41" s="368"/>
      <c r="F41" s="368"/>
      <c r="G41" s="368"/>
      <c r="H41" s="368"/>
      <c r="I41" s="368"/>
      <c r="J41" s="368"/>
      <c r="K41" s="368"/>
      <c r="L41" s="368"/>
      <c r="M41" s="368"/>
      <c r="N41" s="368"/>
      <c r="O41" s="368"/>
      <c r="P41" s="368"/>
      <c r="Q41" s="368"/>
      <c r="R41" s="368"/>
      <c r="S41" s="368"/>
      <c r="T41" s="368"/>
      <c r="U41" s="368"/>
      <c r="V41" s="368"/>
      <c r="W41" s="368"/>
      <c r="X41" s="368"/>
      <c r="Y41" s="368"/>
      <c r="Z41" s="368"/>
      <c r="AA41" s="368"/>
      <c r="AB41" s="368"/>
      <c r="AC41" s="368"/>
      <c r="AD41" s="368"/>
      <c r="AE41" s="368"/>
      <c r="AF41" s="368"/>
      <c r="AG41" s="368"/>
      <c r="AH41" s="368"/>
      <c r="AI41" s="368"/>
    </row>
    <row r="42" spans="1:35" s="28" customFormat="1" x14ac:dyDescent="0.25">
      <c r="A42" s="1083"/>
      <c r="B42" s="1083"/>
      <c r="C42" s="368"/>
      <c r="D42" s="368"/>
      <c r="E42" s="368"/>
      <c r="F42" s="368"/>
      <c r="G42" s="368"/>
      <c r="H42" s="368"/>
      <c r="I42" s="368"/>
      <c r="J42" s="368"/>
      <c r="K42" s="368"/>
      <c r="L42" s="368"/>
      <c r="M42" s="368"/>
      <c r="N42" s="368"/>
      <c r="O42" s="368"/>
      <c r="P42" s="368"/>
      <c r="Q42" s="368"/>
      <c r="R42" s="368"/>
      <c r="S42" s="368"/>
      <c r="T42" s="368"/>
      <c r="U42" s="368"/>
      <c r="V42" s="368"/>
      <c r="W42" s="368"/>
      <c r="X42" s="368"/>
      <c r="Y42" s="368"/>
      <c r="Z42" s="368"/>
      <c r="AA42" s="368"/>
      <c r="AB42" s="368"/>
      <c r="AC42" s="368"/>
      <c r="AD42" s="368"/>
      <c r="AE42" s="368"/>
      <c r="AF42" s="368"/>
      <c r="AG42" s="368"/>
      <c r="AH42" s="368"/>
      <c r="AI42" s="368"/>
    </row>
    <row r="43" spans="1:35" s="28" customFormat="1" x14ac:dyDescent="0.25">
      <c r="A43" s="1083"/>
      <c r="B43" s="1083"/>
      <c r="C43" s="368"/>
      <c r="D43" s="368"/>
      <c r="E43" s="368"/>
      <c r="F43" s="368"/>
      <c r="G43" s="368"/>
      <c r="H43" s="368"/>
      <c r="I43" s="368"/>
      <c r="J43" s="368"/>
      <c r="K43" s="368"/>
      <c r="L43" s="368"/>
      <c r="M43" s="368"/>
      <c r="N43" s="368"/>
      <c r="O43" s="368"/>
      <c r="P43" s="368"/>
      <c r="Q43" s="368"/>
      <c r="R43" s="368"/>
      <c r="S43" s="368"/>
      <c r="T43" s="368"/>
      <c r="U43" s="368"/>
      <c r="V43" s="368"/>
      <c r="W43" s="368"/>
      <c r="X43" s="368"/>
      <c r="Y43" s="368"/>
      <c r="Z43" s="368"/>
      <c r="AA43" s="368"/>
      <c r="AB43" s="368"/>
      <c r="AC43" s="368"/>
      <c r="AD43" s="368"/>
      <c r="AE43" s="368"/>
      <c r="AF43" s="368"/>
      <c r="AG43" s="368"/>
      <c r="AH43" s="368"/>
      <c r="AI43" s="368"/>
    </row>
    <row r="44" spans="1:35" s="28" customFormat="1" x14ac:dyDescent="0.25">
      <c r="A44" s="1083"/>
      <c r="B44" s="1083"/>
      <c r="C44" s="368"/>
      <c r="D44" s="368"/>
      <c r="E44" s="368"/>
      <c r="F44" s="368"/>
      <c r="G44" s="368"/>
      <c r="H44" s="368"/>
      <c r="I44" s="368"/>
      <c r="J44" s="368"/>
      <c r="K44" s="368"/>
      <c r="L44" s="368"/>
      <c r="M44" s="368"/>
      <c r="N44" s="368"/>
      <c r="O44" s="368"/>
      <c r="P44" s="368"/>
      <c r="Q44" s="368"/>
      <c r="R44" s="368"/>
      <c r="S44" s="368"/>
      <c r="T44" s="368"/>
      <c r="U44" s="368"/>
      <c r="V44" s="368"/>
      <c r="W44" s="368"/>
      <c r="X44" s="368"/>
      <c r="Y44" s="368"/>
      <c r="Z44" s="368"/>
      <c r="AA44" s="368"/>
      <c r="AB44" s="368"/>
      <c r="AC44" s="368"/>
      <c r="AD44" s="368"/>
      <c r="AE44" s="368"/>
      <c r="AF44" s="368"/>
      <c r="AG44" s="368"/>
      <c r="AH44" s="368"/>
      <c r="AI44" s="368"/>
    </row>
    <row r="45" spans="1:35" s="28" customFormat="1" x14ac:dyDescent="0.25">
      <c r="A45" s="1083"/>
      <c r="B45" s="1083"/>
      <c r="C45" s="368"/>
      <c r="D45" s="368"/>
      <c r="E45" s="368"/>
      <c r="F45" s="368"/>
      <c r="G45" s="368"/>
      <c r="H45" s="368"/>
      <c r="I45" s="368"/>
      <c r="J45" s="368"/>
      <c r="K45" s="368"/>
      <c r="L45" s="368"/>
      <c r="M45" s="368"/>
      <c r="N45" s="368"/>
      <c r="O45" s="368"/>
      <c r="P45" s="368"/>
      <c r="Q45" s="368"/>
      <c r="R45" s="368"/>
      <c r="S45" s="368"/>
      <c r="T45" s="368"/>
      <c r="U45" s="368"/>
      <c r="V45" s="368"/>
      <c r="W45" s="368"/>
      <c r="X45" s="368"/>
      <c r="Y45" s="368"/>
      <c r="Z45" s="368"/>
      <c r="AA45" s="368"/>
      <c r="AB45" s="368"/>
      <c r="AC45" s="368"/>
      <c r="AD45" s="368"/>
      <c r="AE45" s="368"/>
      <c r="AF45" s="368"/>
      <c r="AG45" s="368"/>
      <c r="AH45" s="368"/>
      <c r="AI45" s="368"/>
    </row>
    <row r="46" spans="1:35" s="28" customFormat="1" x14ac:dyDescent="0.25">
      <c r="A46" s="1083"/>
      <c r="B46" s="1083"/>
      <c r="C46" s="368"/>
      <c r="D46" s="368"/>
      <c r="E46" s="368"/>
      <c r="F46" s="368"/>
      <c r="G46" s="368"/>
      <c r="H46" s="368"/>
      <c r="I46" s="368"/>
      <c r="J46" s="368"/>
      <c r="K46" s="368"/>
      <c r="L46" s="368"/>
      <c r="M46" s="368"/>
      <c r="N46" s="368"/>
      <c r="O46" s="368"/>
      <c r="P46" s="368"/>
      <c r="Q46" s="368"/>
      <c r="R46" s="368"/>
      <c r="S46" s="368"/>
      <c r="T46" s="368"/>
      <c r="U46" s="368"/>
      <c r="V46" s="368"/>
      <c r="W46" s="368"/>
      <c r="X46" s="368"/>
      <c r="Y46" s="368"/>
      <c r="Z46" s="368"/>
      <c r="AA46" s="368"/>
      <c r="AB46" s="368"/>
      <c r="AC46" s="368"/>
      <c r="AD46" s="368"/>
      <c r="AE46" s="368"/>
      <c r="AF46" s="368"/>
      <c r="AG46" s="368"/>
      <c r="AH46" s="368"/>
      <c r="AI46" s="368"/>
    </row>
    <row r="47" spans="1:35" s="28" customFormat="1" x14ac:dyDescent="0.25">
      <c r="A47" s="1083"/>
      <c r="B47" s="1083"/>
      <c r="C47" s="368"/>
      <c r="D47" s="368"/>
      <c r="E47" s="368"/>
      <c r="F47" s="368"/>
      <c r="G47" s="368"/>
      <c r="H47" s="368"/>
      <c r="I47" s="368"/>
      <c r="J47" s="368"/>
      <c r="K47" s="368"/>
      <c r="L47" s="368"/>
      <c r="M47" s="368"/>
      <c r="N47" s="368"/>
      <c r="O47" s="368"/>
      <c r="P47" s="368"/>
      <c r="Q47" s="368"/>
      <c r="R47" s="368"/>
      <c r="S47" s="368"/>
      <c r="T47" s="368"/>
      <c r="U47" s="368"/>
      <c r="V47" s="368"/>
      <c r="W47" s="368"/>
      <c r="X47" s="368"/>
      <c r="Y47" s="368"/>
      <c r="Z47" s="368"/>
      <c r="AA47" s="368"/>
      <c r="AB47" s="368"/>
      <c r="AC47" s="368"/>
      <c r="AD47" s="368"/>
      <c r="AE47" s="368"/>
      <c r="AF47" s="368"/>
      <c r="AG47" s="368"/>
      <c r="AH47" s="368"/>
      <c r="AI47" s="368"/>
    </row>
    <row r="48" spans="1:35" s="28" customFormat="1" x14ac:dyDescent="0.25">
      <c r="A48" s="1083"/>
      <c r="B48" s="1083"/>
      <c r="C48" s="368"/>
      <c r="D48" s="368"/>
      <c r="E48" s="368"/>
      <c r="F48" s="368"/>
      <c r="G48" s="368"/>
      <c r="H48" s="368"/>
      <c r="I48" s="368"/>
      <c r="J48" s="368"/>
      <c r="K48" s="368"/>
      <c r="L48" s="368"/>
      <c r="M48" s="368"/>
      <c r="N48" s="368"/>
      <c r="O48" s="368"/>
      <c r="P48" s="368"/>
      <c r="Q48" s="368"/>
      <c r="R48" s="368"/>
      <c r="S48" s="368"/>
      <c r="T48" s="368"/>
      <c r="U48" s="368"/>
      <c r="V48" s="368"/>
      <c r="W48" s="368"/>
      <c r="X48" s="368"/>
      <c r="Y48" s="368"/>
      <c r="Z48" s="368"/>
      <c r="AA48" s="368"/>
      <c r="AB48" s="368"/>
      <c r="AC48" s="368"/>
      <c r="AD48" s="368"/>
      <c r="AE48" s="368"/>
      <c r="AF48" s="368"/>
      <c r="AG48" s="368"/>
      <c r="AH48" s="368"/>
      <c r="AI48" s="368"/>
    </row>
    <row r="49" spans="1:35" s="28" customFormat="1" x14ac:dyDescent="0.25">
      <c r="A49" s="1083"/>
      <c r="B49" s="1083"/>
      <c r="C49" s="368"/>
      <c r="D49" s="368"/>
      <c r="E49" s="368"/>
      <c r="F49" s="368"/>
      <c r="G49" s="368"/>
      <c r="H49" s="368"/>
      <c r="I49" s="368"/>
      <c r="J49" s="368"/>
      <c r="K49" s="368"/>
      <c r="L49" s="368"/>
      <c r="M49" s="368"/>
      <c r="N49" s="368"/>
      <c r="O49" s="368"/>
      <c r="P49" s="368"/>
      <c r="Q49" s="368"/>
      <c r="R49" s="368"/>
      <c r="S49" s="368"/>
      <c r="T49" s="368"/>
      <c r="U49" s="368"/>
      <c r="V49" s="368"/>
      <c r="W49" s="368"/>
      <c r="X49" s="368"/>
      <c r="Y49" s="368"/>
      <c r="Z49" s="368"/>
      <c r="AA49" s="368"/>
      <c r="AB49" s="368"/>
      <c r="AC49" s="368"/>
      <c r="AD49" s="368"/>
      <c r="AE49" s="368"/>
      <c r="AF49" s="368"/>
      <c r="AG49" s="368"/>
      <c r="AH49" s="368"/>
      <c r="AI49" s="368"/>
    </row>
    <row r="50" spans="1:35" s="28" customFormat="1" x14ac:dyDescent="0.25">
      <c r="A50" s="1083"/>
      <c r="B50" s="1083"/>
      <c r="C50" s="368"/>
      <c r="D50" s="368"/>
      <c r="E50" s="368"/>
      <c r="F50" s="368"/>
      <c r="G50" s="368"/>
      <c r="H50" s="368"/>
      <c r="I50" s="368"/>
      <c r="J50" s="368"/>
      <c r="K50" s="368"/>
      <c r="L50" s="368"/>
      <c r="M50" s="368"/>
      <c r="N50" s="368"/>
      <c r="O50" s="368"/>
      <c r="P50" s="368"/>
      <c r="Q50" s="368"/>
      <c r="R50" s="368"/>
      <c r="S50" s="368"/>
      <c r="T50" s="368"/>
      <c r="U50" s="368"/>
      <c r="V50" s="368"/>
      <c r="W50" s="368"/>
      <c r="X50" s="368"/>
      <c r="Y50" s="368"/>
      <c r="Z50" s="368"/>
      <c r="AA50" s="368"/>
      <c r="AB50" s="368"/>
      <c r="AC50" s="368"/>
      <c r="AD50" s="368"/>
      <c r="AE50" s="368"/>
      <c r="AF50" s="368"/>
      <c r="AG50" s="368"/>
      <c r="AH50" s="368"/>
      <c r="AI50" s="368"/>
    </row>
    <row r="51" spans="1:35" s="28" customFormat="1" x14ac:dyDescent="0.25">
      <c r="A51" s="1083"/>
      <c r="B51" s="1083"/>
      <c r="C51" s="368"/>
      <c r="D51" s="368"/>
      <c r="E51" s="368"/>
      <c r="F51" s="368"/>
      <c r="G51" s="368"/>
      <c r="H51" s="368"/>
      <c r="I51" s="368"/>
      <c r="J51" s="368"/>
      <c r="K51" s="368"/>
      <c r="L51" s="368"/>
      <c r="M51" s="368"/>
      <c r="N51" s="368"/>
      <c r="O51" s="368"/>
      <c r="P51" s="368"/>
      <c r="Q51" s="368"/>
      <c r="R51" s="368"/>
      <c r="S51" s="368"/>
      <c r="T51" s="368"/>
      <c r="U51" s="368"/>
      <c r="V51" s="368"/>
      <c r="W51" s="368"/>
      <c r="X51" s="368"/>
      <c r="Y51" s="368"/>
      <c r="Z51" s="368"/>
      <c r="AA51" s="368"/>
      <c r="AB51" s="368"/>
      <c r="AC51" s="368"/>
      <c r="AD51" s="368"/>
      <c r="AE51" s="368"/>
      <c r="AF51" s="368"/>
      <c r="AG51" s="368"/>
      <c r="AH51" s="368"/>
      <c r="AI51" s="368"/>
    </row>
    <row r="52" spans="1:35" s="28" customFormat="1" x14ac:dyDescent="0.25">
      <c r="A52" s="1083"/>
      <c r="B52" s="1083"/>
      <c r="C52" s="368"/>
      <c r="D52" s="368"/>
      <c r="E52" s="368"/>
      <c r="F52" s="368"/>
      <c r="G52" s="368"/>
      <c r="H52" s="368"/>
      <c r="I52" s="368"/>
      <c r="J52" s="368"/>
      <c r="K52" s="368"/>
      <c r="L52" s="368"/>
      <c r="M52" s="368"/>
      <c r="N52" s="368"/>
      <c r="O52" s="368"/>
      <c r="P52" s="368"/>
      <c r="Q52" s="368"/>
      <c r="R52" s="368"/>
      <c r="S52" s="368"/>
      <c r="T52" s="368"/>
      <c r="U52" s="368"/>
      <c r="V52" s="368"/>
      <c r="W52" s="368"/>
      <c r="X52" s="368"/>
      <c r="Y52" s="368"/>
      <c r="Z52" s="368"/>
      <c r="AA52" s="368"/>
      <c r="AB52" s="368"/>
      <c r="AC52" s="368"/>
      <c r="AD52" s="368"/>
      <c r="AE52" s="368"/>
      <c r="AF52" s="368"/>
      <c r="AG52" s="368"/>
      <c r="AH52" s="368"/>
      <c r="AI52" s="368"/>
    </row>
    <row r="53" spans="1:35" s="28" customFormat="1" x14ac:dyDescent="0.25">
      <c r="A53" s="1083"/>
      <c r="B53" s="1083"/>
      <c r="C53" s="368"/>
      <c r="D53" s="368"/>
      <c r="E53" s="368"/>
      <c r="F53" s="368"/>
      <c r="G53" s="368"/>
      <c r="H53" s="368"/>
      <c r="I53" s="368"/>
      <c r="J53" s="368"/>
      <c r="K53" s="368"/>
      <c r="L53" s="368"/>
      <c r="M53" s="368"/>
      <c r="N53" s="368"/>
      <c r="O53" s="368"/>
      <c r="P53" s="368"/>
      <c r="Q53" s="368"/>
      <c r="R53" s="368"/>
      <c r="S53" s="368"/>
      <c r="T53" s="368"/>
      <c r="U53" s="368"/>
      <c r="V53" s="368"/>
      <c r="W53" s="368"/>
      <c r="X53" s="368"/>
      <c r="Y53" s="368"/>
      <c r="Z53" s="368"/>
      <c r="AA53" s="368"/>
      <c r="AB53" s="368"/>
      <c r="AC53" s="368"/>
      <c r="AD53" s="368"/>
      <c r="AE53" s="368"/>
      <c r="AF53" s="368"/>
      <c r="AG53" s="368"/>
      <c r="AH53" s="368"/>
      <c r="AI53" s="368"/>
    </row>
    <row r="54" spans="1:35" s="28" customFormat="1" x14ac:dyDescent="0.25">
      <c r="A54" s="1083"/>
      <c r="B54" s="1083"/>
      <c r="C54" s="368"/>
      <c r="D54" s="368"/>
      <c r="E54" s="368"/>
      <c r="F54" s="368"/>
      <c r="G54" s="368"/>
      <c r="H54" s="368"/>
      <c r="I54" s="368"/>
      <c r="J54" s="368"/>
      <c r="K54" s="368"/>
      <c r="L54" s="368"/>
      <c r="M54" s="368"/>
      <c r="N54" s="368"/>
      <c r="O54" s="368"/>
      <c r="P54" s="368"/>
      <c r="Q54" s="368"/>
      <c r="R54" s="368"/>
      <c r="S54" s="368"/>
      <c r="T54" s="368"/>
      <c r="U54" s="368"/>
      <c r="V54" s="368"/>
      <c r="W54" s="368"/>
      <c r="X54" s="368"/>
      <c r="Y54" s="368"/>
      <c r="Z54" s="368"/>
      <c r="AA54" s="368"/>
      <c r="AB54" s="368"/>
      <c r="AC54" s="368"/>
      <c r="AD54" s="368"/>
      <c r="AE54" s="368"/>
      <c r="AF54" s="368"/>
      <c r="AG54" s="368"/>
      <c r="AH54" s="368"/>
      <c r="AI54" s="368"/>
    </row>
    <row r="55" spans="1:35" s="28" customFormat="1" x14ac:dyDescent="0.25">
      <c r="A55" s="1083"/>
      <c r="B55" s="1083"/>
      <c r="C55" s="368"/>
      <c r="D55" s="368"/>
      <c r="E55" s="368"/>
      <c r="F55" s="368"/>
      <c r="G55" s="368"/>
      <c r="H55" s="368"/>
      <c r="I55" s="368"/>
      <c r="J55" s="368"/>
      <c r="K55" s="368"/>
      <c r="L55" s="368"/>
      <c r="M55" s="368"/>
      <c r="N55" s="368"/>
      <c r="O55" s="368"/>
      <c r="P55" s="368"/>
      <c r="Q55" s="368"/>
      <c r="R55" s="368"/>
      <c r="S55" s="368"/>
      <c r="T55" s="368"/>
      <c r="U55" s="368"/>
      <c r="V55" s="368"/>
      <c r="W55" s="368"/>
      <c r="X55" s="368"/>
      <c r="Y55" s="368"/>
      <c r="Z55" s="368"/>
      <c r="AA55" s="368"/>
      <c r="AB55" s="368"/>
      <c r="AC55" s="368"/>
      <c r="AD55" s="368"/>
      <c r="AE55" s="368"/>
      <c r="AF55" s="368"/>
      <c r="AG55" s="368"/>
      <c r="AH55" s="368"/>
      <c r="AI55" s="368"/>
    </row>
    <row r="56" spans="1:35" s="28" customFormat="1" x14ac:dyDescent="0.25">
      <c r="A56" s="1083"/>
      <c r="B56" s="1083"/>
      <c r="C56" s="368"/>
      <c r="D56" s="368"/>
      <c r="E56" s="368"/>
      <c r="F56" s="368"/>
      <c r="G56" s="368"/>
      <c r="H56" s="368"/>
      <c r="I56" s="368"/>
      <c r="J56" s="368"/>
      <c r="K56" s="368"/>
      <c r="L56" s="368"/>
      <c r="M56" s="368"/>
      <c r="N56" s="368"/>
      <c r="O56" s="368"/>
      <c r="P56" s="368"/>
      <c r="Q56" s="368"/>
      <c r="R56" s="368"/>
      <c r="S56" s="368"/>
      <c r="T56" s="368"/>
      <c r="U56" s="368"/>
      <c r="V56" s="368"/>
      <c r="W56" s="368"/>
      <c r="X56" s="368"/>
      <c r="Y56" s="368"/>
      <c r="Z56" s="368"/>
      <c r="AA56" s="368"/>
      <c r="AB56" s="368"/>
      <c r="AC56" s="368"/>
      <c r="AD56" s="368"/>
      <c r="AE56" s="368"/>
      <c r="AF56" s="368"/>
      <c r="AG56" s="368"/>
      <c r="AH56" s="368"/>
      <c r="AI56" s="368"/>
    </row>
    <row r="57" spans="1:35" s="28" customFormat="1" x14ac:dyDescent="0.25">
      <c r="A57" s="1083"/>
      <c r="B57" s="1083"/>
      <c r="C57" s="368"/>
      <c r="D57" s="368"/>
      <c r="E57" s="368"/>
      <c r="F57" s="368"/>
      <c r="G57" s="368"/>
      <c r="H57" s="368"/>
      <c r="I57" s="368"/>
      <c r="J57" s="368"/>
      <c r="K57" s="368"/>
      <c r="L57" s="368"/>
      <c r="M57" s="368"/>
      <c r="N57" s="368"/>
      <c r="O57" s="368"/>
      <c r="P57" s="368"/>
      <c r="Q57" s="368"/>
      <c r="R57" s="368"/>
      <c r="S57" s="368"/>
      <c r="T57" s="368"/>
      <c r="U57" s="368"/>
      <c r="V57" s="368"/>
      <c r="W57" s="368"/>
      <c r="X57" s="368"/>
      <c r="Y57" s="368"/>
      <c r="Z57" s="368"/>
      <c r="AA57" s="368"/>
      <c r="AB57" s="368"/>
      <c r="AC57" s="368"/>
      <c r="AD57" s="368"/>
      <c r="AE57" s="368"/>
      <c r="AF57" s="368"/>
      <c r="AG57" s="368"/>
      <c r="AH57" s="368"/>
      <c r="AI57" s="368"/>
    </row>
    <row r="58" spans="1:35" s="28" customFormat="1" x14ac:dyDescent="0.25">
      <c r="A58" s="1083"/>
      <c r="B58" s="1083"/>
      <c r="C58" s="368"/>
      <c r="D58" s="368"/>
      <c r="E58" s="368"/>
      <c r="F58" s="368"/>
      <c r="G58" s="368"/>
      <c r="H58" s="368"/>
      <c r="I58" s="368"/>
      <c r="J58" s="368"/>
      <c r="K58" s="368"/>
      <c r="L58" s="368"/>
      <c r="M58" s="368"/>
      <c r="N58" s="368"/>
      <c r="O58" s="368"/>
      <c r="P58" s="368"/>
      <c r="Q58" s="368"/>
      <c r="R58" s="368"/>
      <c r="S58" s="368"/>
      <c r="T58" s="368"/>
      <c r="U58" s="368"/>
      <c r="V58" s="368"/>
      <c r="W58" s="368"/>
      <c r="X58" s="368"/>
      <c r="Y58" s="368"/>
      <c r="Z58" s="368"/>
      <c r="AA58" s="368"/>
      <c r="AB58" s="368"/>
      <c r="AC58" s="368"/>
      <c r="AD58" s="368"/>
      <c r="AE58" s="368"/>
      <c r="AF58" s="368"/>
      <c r="AG58" s="368"/>
      <c r="AH58" s="368"/>
      <c r="AI58" s="368"/>
    </row>
    <row r="59" spans="1:35" s="28" customFormat="1" x14ac:dyDescent="0.25">
      <c r="A59" s="1083"/>
      <c r="B59" s="1083"/>
      <c r="C59" s="368"/>
      <c r="D59" s="368"/>
      <c r="E59" s="368"/>
      <c r="F59" s="368"/>
      <c r="G59" s="368"/>
      <c r="H59" s="368"/>
      <c r="I59" s="368"/>
      <c r="J59" s="368"/>
      <c r="K59" s="368"/>
      <c r="L59" s="368"/>
      <c r="M59" s="368"/>
      <c r="N59" s="368"/>
      <c r="O59" s="368"/>
      <c r="P59" s="368"/>
      <c r="Q59" s="368"/>
      <c r="R59" s="368"/>
      <c r="S59" s="368"/>
      <c r="T59" s="368"/>
      <c r="U59" s="368"/>
      <c r="V59" s="368"/>
      <c r="W59" s="368"/>
      <c r="X59" s="368"/>
      <c r="Y59" s="368"/>
      <c r="Z59" s="368"/>
      <c r="AA59" s="368"/>
      <c r="AB59" s="368"/>
      <c r="AC59" s="368"/>
      <c r="AD59" s="368"/>
      <c r="AE59" s="368"/>
      <c r="AF59" s="368"/>
      <c r="AG59" s="368"/>
      <c r="AH59" s="368"/>
      <c r="AI59" s="368"/>
    </row>
    <row r="60" spans="1:35" s="28" customFormat="1" x14ac:dyDescent="0.25">
      <c r="A60" s="1083"/>
      <c r="B60" s="1083"/>
      <c r="C60" s="368"/>
      <c r="D60" s="368"/>
      <c r="E60" s="368"/>
      <c r="F60" s="368"/>
      <c r="G60" s="368"/>
      <c r="H60" s="368"/>
      <c r="I60" s="368"/>
      <c r="J60" s="368"/>
      <c r="K60" s="368"/>
      <c r="L60" s="368"/>
      <c r="M60" s="368"/>
      <c r="N60" s="368"/>
      <c r="O60" s="368"/>
      <c r="P60" s="368"/>
      <c r="Q60" s="368"/>
      <c r="R60" s="368"/>
      <c r="S60" s="368"/>
      <c r="T60" s="368"/>
      <c r="U60" s="368"/>
      <c r="V60" s="368"/>
      <c r="W60" s="368"/>
      <c r="X60" s="368"/>
      <c r="Y60" s="368"/>
      <c r="Z60" s="368"/>
      <c r="AA60" s="368"/>
      <c r="AB60" s="368"/>
      <c r="AC60" s="368"/>
      <c r="AD60" s="368"/>
      <c r="AE60" s="368"/>
      <c r="AF60" s="368"/>
      <c r="AG60" s="368"/>
      <c r="AH60" s="368"/>
      <c r="AI60" s="368"/>
    </row>
    <row r="61" spans="1:35" s="28" customFormat="1" x14ac:dyDescent="0.25">
      <c r="A61" s="1083"/>
      <c r="B61" s="1083"/>
      <c r="C61" s="368"/>
      <c r="D61" s="368"/>
      <c r="E61" s="368"/>
      <c r="F61" s="368"/>
      <c r="G61" s="368"/>
      <c r="H61" s="368"/>
      <c r="I61" s="368"/>
      <c r="J61" s="368"/>
      <c r="K61" s="368"/>
      <c r="L61" s="368"/>
      <c r="M61" s="368"/>
      <c r="N61" s="368"/>
      <c r="O61" s="368"/>
      <c r="P61" s="368"/>
      <c r="Q61" s="368"/>
      <c r="R61" s="368"/>
      <c r="S61" s="368"/>
      <c r="T61" s="368"/>
      <c r="U61" s="368"/>
      <c r="V61" s="368"/>
      <c r="W61" s="368"/>
      <c r="X61" s="368"/>
      <c r="Y61" s="368"/>
      <c r="Z61" s="368"/>
      <c r="AA61" s="368"/>
      <c r="AB61" s="368"/>
      <c r="AC61" s="368"/>
      <c r="AD61" s="368"/>
      <c r="AE61" s="368"/>
      <c r="AF61" s="368"/>
      <c r="AG61" s="368"/>
      <c r="AH61" s="368"/>
      <c r="AI61" s="368"/>
    </row>
    <row r="62" spans="1:35" s="28" customFormat="1" x14ac:dyDescent="0.25">
      <c r="A62" s="1083"/>
      <c r="B62" s="1083"/>
      <c r="C62" s="368"/>
      <c r="D62" s="368"/>
      <c r="E62" s="368"/>
      <c r="F62" s="368"/>
      <c r="G62" s="368"/>
      <c r="H62" s="368"/>
      <c r="I62" s="368"/>
      <c r="J62" s="368"/>
      <c r="K62" s="368"/>
      <c r="L62" s="368"/>
      <c r="M62" s="368"/>
      <c r="N62" s="368"/>
      <c r="O62" s="368"/>
      <c r="P62" s="368"/>
      <c r="Q62" s="368"/>
      <c r="R62" s="368"/>
      <c r="S62" s="368"/>
      <c r="T62" s="368"/>
      <c r="U62" s="368"/>
      <c r="V62" s="368"/>
      <c r="W62" s="368"/>
      <c r="X62" s="368"/>
      <c r="Y62" s="368"/>
      <c r="Z62" s="368"/>
      <c r="AA62" s="368"/>
      <c r="AB62" s="368"/>
      <c r="AC62" s="368"/>
      <c r="AD62" s="368"/>
      <c r="AE62" s="368"/>
      <c r="AF62" s="368"/>
      <c r="AG62" s="368"/>
      <c r="AH62" s="368"/>
      <c r="AI62" s="368"/>
    </row>
    <row r="63" spans="1:35" x14ac:dyDescent="0.25">
      <c r="A63" s="1083"/>
      <c r="B63" s="1083"/>
      <c r="C63" s="368"/>
      <c r="D63" s="368"/>
      <c r="E63" s="368"/>
      <c r="F63" s="368"/>
      <c r="G63" s="368"/>
      <c r="H63" s="368"/>
      <c r="I63" s="368"/>
      <c r="J63" s="368"/>
      <c r="K63" s="368"/>
      <c r="L63" s="368"/>
      <c r="M63" s="368"/>
      <c r="N63" s="368"/>
      <c r="O63" s="368"/>
      <c r="P63" s="368"/>
      <c r="Q63" s="368"/>
      <c r="R63" s="368"/>
      <c r="S63" s="368"/>
      <c r="T63" s="368"/>
      <c r="U63" s="368"/>
      <c r="V63" s="368"/>
      <c r="W63" s="368"/>
      <c r="X63" s="368"/>
      <c r="Y63" s="368"/>
      <c r="Z63" s="368"/>
      <c r="AA63" s="368"/>
      <c r="AB63" s="368"/>
      <c r="AC63" s="368"/>
      <c r="AD63" s="368"/>
      <c r="AE63" s="368"/>
      <c r="AF63" s="368"/>
      <c r="AG63" s="368"/>
      <c r="AH63" s="368"/>
      <c r="AI63" s="368"/>
    </row>
    <row r="64" spans="1:35" x14ac:dyDescent="0.25">
      <c r="A64" s="1083"/>
      <c r="B64" s="1083"/>
      <c r="C64" s="368"/>
      <c r="D64" s="368"/>
      <c r="E64" s="368"/>
      <c r="F64" s="368"/>
      <c r="G64" s="368"/>
      <c r="H64" s="368"/>
      <c r="I64" s="368"/>
      <c r="J64" s="368"/>
      <c r="K64" s="368"/>
      <c r="L64" s="368"/>
      <c r="M64" s="368"/>
      <c r="N64" s="368"/>
      <c r="O64" s="368"/>
      <c r="P64" s="368"/>
      <c r="Q64" s="368"/>
      <c r="R64" s="368"/>
      <c r="S64" s="368"/>
      <c r="T64" s="368"/>
      <c r="U64" s="368"/>
      <c r="V64" s="368"/>
      <c r="W64" s="368"/>
      <c r="X64" s="368"/>
      <c r="Y64" s="368"/>
      <c r="Z64" s="368"/>
      <c r="AA64" s="368"/>
      <c r="AB64" s="368"/>
      <c r="AC64" s="368"/>
      <c r="AD64" s="368"/>
      <c r="AE64" s="368"/>
      <c r="AF64" s="368"/>
      <c r="AG64" s="368"/>
      <c r="AH64" s="368"/>
      <c r="AI64" s="368"/>
    </row>
    <row r="65" spans="1:35" x14ac:dyDescent="0.25">
      <c r="A65" s="1083"/>
      <c r="B65" s="1083"/>
      <c r="C65" s="368"/>
      <c r="D65" s="368"/>
      <c r="E65" s="368"/>
      <c r="F65" s="368"/>
      <c r="G65" s="368"/>
      <c r="H65" s="368"/>
      <c r="I65" s="368"/>
      <c r="J65" s="368"/>
      <c r="K65" s="368"/>
      <c r="L65" s="368"/>
      <c r="M65" s="368"/>
      <c r="N65" s="368"/>
      <c r="O65" s="368"/>
      <c r="P65" s="368"/>
      <c r="Q65" s="368"/>
      <c r="R65" s="368"/>
      <c r="S65" s="368"/>
      <c r="T65" s="368"/>
      <c r="U65" s="368"/>
      <c r="V65" s="368"/>
      <c r="W65" s="368"/>
      <c r="X65" s="368"/>
      <c r="Y65" s="368"/>
      <c r="Z65" s="368"/>
      <c r="AA65" s="368"/>
      <c r="AB65" s="368"/>
      <c r="AC65" s="368"/>
      <c r="AD65" s="368"/>
      <c r="AE65" s="368"/>
      <c r="AF65" s="368"/>
      <c r="AG65" s="368"/>
      <c r="AH65" s="368"/>
      <c r="AI65" s="368"/>
    </row>
    <row r="66" spans="1:35" x14ac:dyDescent="0.25">
      <c r="A66" s="1083"/>
      <c r="B66" s="1083"/>
      <c r="C66" s="368"/>
      <c r="D66" s="368"/>
      <c r="E66" s="368"/>
      <c r="F66" s="368"/>
      <c r="G66" s="368"/>
      <c r="H66" s="368"/>
      <c r="I66" s="368"/>
      <c r="J66" s="368"/>
      <c r="K66" s="368"/>
      <c r="L66" s="368"/>
      <c r="M66" s="368"/>
      <c r="N66" s="368"/>
      <c r="O66" s="368"/>
      <c r="P66" s="368"/>
      <c r="Q66" s="368"/>
      <c r="R66" s="368"/>
      <c r="S66" s="368"/>
      <c r="T66" s="368"/>
      <c r="U66" s="368"/>
      <c r="V66" s="368"/>
      <c r="W66" s="368"/>
      <c r="X66" s="368"/>
      <c r="Y66" s="368"/>
      <c r="Z66" s="368"/>
      <c r="AA66" s="368"/>
      <c r="AB66" s="368"/>
      <c r="AC66" s="368"/>
      <c r="AD66" s="368"/>
      <c r="AE66" s="368"/>
      <c r="AF66" s="368"/>
      <c r="AG66" s="368"/>
      <c r="AH66" s="368"/>
      <c r="AI66" s="368"/>
    </row>
    <row r="67" spans="1:35" x14ac:dyDescent="0.25">
      <c r="A67" s="1082"/>
      <c r="B67" s="1082"/>
      <c r="C67" s="138"/>
      <c r="D67" s="138"/>
      <c r="E67" s="138"/>
      <c r="F67" s="138"/>
      <c r="G67" s="138"/>
      <c r="H67" s="138"/>
      <c r="I67" s="138"/>
      <c r="J67" s="368"/>
      <c r="K67" s="368"/>
      <c r="L67" s="368"/>
      <c r="M67" s="368"/>
      <c r="N67" s="368"/>
      <c r="O67" s="368"/>
      <c r="P67" s="368"/>
      <c r="Q67" s="368"/>
      <c r="R67" s="368"/>
      <c r="S67" s="368"/>
      <c r="T67" s="368"/>
      <c r="U67" s="368"/>
      <c r="V67" s="368"/>
      <c r="W67" s="368"/>
      <c r="X67" s="368"/>
      <c r="Y67" s="368"/>
      <c r="Z67" s="368"/>
      <c r="AA67" s="368"/>
      <c r="AB67" s="368"/>
      <c r="AC67" s="368"/>
      <c r="AD67" s="138"/>
      <c r="AE67" s="138"/>
      <c r="AF67" s="138"/>
      <c r="AG67" s="138"/>
      <c r="AH67" s="138"/>
      <c r="AI67" s="138"/>
    </row>
  </sheetData>
  <mergeCells count="163">
    <mergeCell ref="A1:B1"/>
    <mergeCell ref="A2:B2"/>
    <mergeCell ref="A3:B3"/>
    <mergeCell ref="D3:G3"/>
    <mergeCell ref="D4:G4"/>
    <mergeCell ref="A5:B5"/>
    <mergeCell ref="E5:G5"/>
    <mergeCell ref="A6:B6"/>
    <mergeCell ref="A7:B7"/>
    <mergeCell ref="D7:E7"/>
    <mergeCell ref="AH10:AH11"/>
    <mergeCell ref="AI10:AI11"/>
    <mergeCell ref="A12:B12"/>
    <mergeCell ref="C12:C14"/>
    <mergeCell ref="A13:B14"/>
    <mergeCell ref="D13:D14"/>
    <mergeCell ref="E13:E14"/>
    <mergeCell ref="Y10:Y11"/>
    <mergeCell ref="Z10:Z11"/>
    <mergeCell ref="AA10:AA11"/>
    <mergeCell ref="AB10:AB11"/>
    <mergeCell ref="AC10:AC11"/>
    <mergeCell ref="AD10:AD11"/>
    <mergeCell ref="S10:S11"/>
    <mergeCell ref="T10:T11"/>
    <mergeCell ref="U10:U11"/>
    <mergeCell ref="V10:V11"/>
    <mergeCell ref="W10:W11"/>
    <mergeCell ref="F13:F14"/>
    <mergeCell ref="G13:G14"/>
    <mergeCell ref="I13:I14"/>
    <mergeCell ref="J13:J14"/>
    <mergeCell ref="K13:K14"/>
    <mergeCell ref="L13:L14"/>
    <mergeCell ref="A8:B8"/>
    <mergeCell ref="C8:C11"/>
    <mergeCell ref="A9:B9"/>
    <mergeCell ref="A10:B11"/>
    <mergeCell ref="D10:D11"/>
    <mergeCell ref="E10:E11"/>
    <mergeCell ref="AE10:AE11"/>
    <mergeCell ref="AF10:AF11"/>
    <mergeCell ref="AG10:AG11"/>
    <mergeCell ref="R10:R11"/>
    <mergeCell ref="F10:F11"/>
    <mergeCell ref="G10:G11"/>
    <mergeCell ref="I10:I11"/>
    <mergeCell ref="J10:J11"/>
    <mergeCell ref="K10:K11"/>
    <mergeCell ref="L10:L11"/>
    <mergeCell ref="X10:X11"/>
    <mergeCell ref="M10:M11"/>
    <mergeCell ref="N10:N11"/>
    <mergeCell ref="O10:O11"/>
    <mergeCell ref="P10:P11"/>
    <mergeCell ref="Q10:Q11"/>
    <mergeCell ref="AH13:AH14"/>
    <mergeCell ref="AI13:AI14"/>
    <mergeCell ref="A15:B16"/>
    <mergeCell ref="C15:C16"/>
    <mergeCell ref="D15:D16"/>
    <mergeCell ref="E15:E16"/>
    <mergeCell ref="F15:F16"/>
    <mergeCell ref="Y13:Y14"/>
    <mergeCell ref="Z13:Z14"/>
    <mergeCell ref="AA13:AA14"/>
    <mergeCell ref="AB13:AB14"/>
    <mergeCell ref="AC13:AC14"/>
    <mergeCell ref="AD13:AD14"/>
    <mergeCell ref="S13:S14"/>
    <mergeCell ref="T13:T14"/>
    <mergeCell ref="U13:U14"/>
    <mergeCell ref="V13:V14"/>
    <mergeCell ref="W13:W14"/>
    <mergeCell ref="X13:X14"/>
    <mergeCell ref="M13:M14"/>
    <mergeCell ref="N13:N14"/>
    <mergeCell ref="O13:O14"/>
    <mergeCell ref="P13:P14"/>
    <mergeCell ref="Q13:Q14"/>
    <mergeCell ref="J15:J16"/>
    <mergeCell ref="K15:K16"/>
    <mergeCell ref="L15:L16"/>
    <mergeCell ref="M15:M16"/>
    <mergeCell ref="AE13:AE14"/>
    <mergeCell ref="AF13:AF14"/>
    <mergeCell ref="AG13:AG14"/>
    <mergeCell ref="R13:R14"/>
    <mergeCell ref="AF15:AF16"/>
    <mergeCell ref="AG15:AG16"/>
    <mergeCell ref="AH15:AH16"/>
    <mergeCell ref="AI15:AI16"/>
    <mergeCell ref="A17:B17"/>
    <mergeCell ref="A18:B18"/>
    <mergeCell ref="Z15:Z16"/>
    <mergeCell ref="AA15:AA16"/>
    <mergeCell ref="AB15:AB16"/>
    <mergeCell ref="AC15:AC16"/>
    <mergeCell ref="AD15:AD16"/>
    <mergeCell ref="AE15:AE16"/>
    <mergeCell ref="T15:T16"/>
    <mergeCell ref="U15:U16"/>
    <mergeCell ref="V15:V16"/>
    <mergeCell ref="W15:W16"/>
    <mergeCell ref="X15:X16"/>
    <mergeCell ref="Y15:Y16"/>
    <mergeCell ref="N15:N16"/>
    <mergeCell ref="O15:O16"/>
    <mergeCell ref="P15:P16"/>
    <mergeCell ref="Q15:Q16"/>
    <mergeCell ref="R15:R16"/>
    <mergeCell ref="S15:S16"/>
    <mergeCell ref="H15:H16"/>
    <mergeCell ref="I15:I16"/>
    <mergeCell ref="A25:B25"/>
    <mergeCell ref="A26:B26"/>
    <mergeCell ref="A27:B27"/>
    <mergeCell ref="A28:B28"/>
    <mergeCell ref="A29:B29"/>
    <mergeCell ref="A30:B30"/>
    <mergeCell ref="A19:B19"/>
    <mergeCell ref="A20:B20"/>
    <mergeCell ref="A21:B21"/>
    <mergeCell ref="A22:B22"/>
    <mergeCell ref="A23:B23"/>
    <mergeCell ref="A24:B24"/>
    <mergeCell ref="A37:B37"/>
    <mergeCell ref="A38:B38"/>
    <mergeCell ref="A39:B39"/>
    <mergeCell ref="A40:B40"/>
    <mergeCell ref="A41:B41"/>
    <mergeCell ref="A42:B42"/>
    <mergeCell ref="A31:B31"/>
    <mergeCell ref="A32:B32"/>
    <mergeCell ref="A33:B33"/>
    <mergeCell ref="A34:B34"/>
    <mergeCell ref="A35:B35"/>
    <mergeCell ref="A36:B36"/>
    <mergeCell ref="A49:B49"/>
    <mergeCell ref="A50:B50"/>
    <mergeCell ref="A51:B51"/>
    <mergeCell ref="A52:B52"/>
    <mergeCell ref="A53:B53"/>
    <mergeCell ref="A54:B54"/>
    <mergeCell ref="A43:B43"/>
    <mergeCell ref="A44:B44"/>
    <mergeCell ref="A45:B45"/>
    <mergeCell ref="A46:B46"/>
    <mergeCell ref="A47:B47"/>
    <mergeCell ref="A48:B48"/>
    <mergeCell ref="A67:B67"/>
    <mergeCell ref="A61:B61"/>
    <mergeCell ref="A62:B62"/>
    <mergeCell ref="A63:B63"/>
    <mergeCell ref="A64:B64"/>
    <mergeCell ref="A65:B65"/>
    <mergeCell ref="A66:B66"/>
    <mergeCell ref="A55:B55"/>
    <mergeCell ref="A56:B56"/>
    <mergeCell ref="A57:B57"/>
    <mergeCell ref="A58:B58"/>
    <mergeCell ref="A59:B59"/>
    <mergeCell ref="A60:B60"/>
  </mergeCells>
  <pageMargins left="0.7" right="0.7" top="0.75" bottom="0.75" header="0.3" footer="0.3"/>
  <pageSetup paperSize="9" scale="40" orientation="landscape" r:id="rId1"/>
  <rowBreaks count="1" manualBreakCount="1">
    <brk id="19" max="9"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tabColor rgb="FF2992C7"/>
  </sheetPr>
  <dimension ref="A2:XFA72"/>
  <sheetViews>
    <sheetView showGridLines="0" tabSelected="1" view="pageBreakPreview" zoomScale="80" zoomScaleNormal="80" zoomScaleSheetLayoutView="80" workbookViewId="0">
      <selection activeCell="P26" sqref="P26"/>
    </sheetView>
  </sheetViews>
  <sheetFormatPr baseColWidth="10" defaultColWidth="0" defaultRowHeight="15" x14ac:dyDescent="0.25"/>
  <cols>
    <col min="1" max="1" width="10.140625" customWidth="1"/>
    <col min="2" max="14" width="11.42578125" customWidth="1"/>
    <col min="15" max="15" width="45.42578125" customWidth="1"/>
    <col min="16" max="16" width="37" customWidth="1"/>
    <col min="17" max="16376" width="11.42578125" hidden="1"/>
    <col min="16377" max="16377" width="5" customWidth="1"/>
    <col min="16378" max="16378" width="5.5703125" customWidth="1"/>
    <col min="16379" max="16379" width="9.140625" customWidth="1"/>
    <col min="16380" max="16380" width="13.7109375" customWidth="1"/>
    <col min="16381" max="16384" width="10.5703125" customWidth="1"/>
  </cols>
  <sheetData>
    <row r="2" spans="1:16 16378:16381" ht="0.75" customHeight="1" x14ac:dyDescent="0.25">
      <c r="XEX2" s="469" t="s">
        <v>1407</v>
      </c>
      <c r="XEY2" s="470"/>
      <c r="XEZ2" s="471"/>
    </row>
    <row r="3" spans="1:16 16378:16381" ht="15.75" customHeight="1" x14ac:dyDescent="0.25">
      <c r="XEX3" s="472"/>
      <c r="XEY3" s="473"/>
      <c r="XEZ3" s="474"/>
    </row>
    <row r="4" spans="1:16 16378:16381" ht="5.25" customHeight="1" x14ac:dyDescent="0.25">
      <c r="XEX4" s="472"/>
      <c r="XEY4" s="473"/>
      <c r="XEZ4" s="474"/>
    </row>
    <row r="5" spans="1:16 16378:16381" ht="15.75" customHeight="1" x14ac:dyDescent="0.25">
      <c r="XEX5" s="472"/>
      <c r="XEY5" s="473"/>
      <c r="XEZ5" s="474"/>
    </row>
    <row r="6" spans="1:16 16378:16381" ht="15" customHeight="1" x14ac:dyDescent="0.25">
      <c r="E6" s="481" t="s">
        <v>976</v>
      </c>
      <c r="F6" s="481"/>
      <c r="G6" s="481"/>
      <c r="H6" s="481"/>
      <c r="I6" s="481"/>
      <c r="J6" s="481"/>
      <c r="K6" s="481"/>
      <c r="L6" s="481"/>
      <c r="M6" s="481"/>
      <c r="N6" s="481"/>
      <c r="O6" s="481"/>
      <c r="P6" s="481"/>
      <c r="XEX6" s="475"/>
      <c r="XEY6" s="476"/>
      <c r="XEZ6" s="477"/>
    </row>
    <row r="7" spans="1:16 16378:16381" ht="15" customHeight="1" x14ac:dyDescent="0.25">
      <c r="E7" s="481"/>
      <c r="F7" s="481"/>
      <c r="G7" s="481"/>
      <c r="H7" s="481"/>
      <c r="I7" s="481"/>
      <c r="J7" s="481"/>
      <c r="K7" s="481"/>
      <c r="L7" s="481"/>
      <c r="M7" s="481"/>
      <c r="N7" s="481"/>
      <c r="O7" s="481"/>
      <c r="P7" s="481"/>
      <c r="XEX7" s="475"/>
      <c r="XEY7" s="476"/>
      <c r="XEZ7" s="477"/>
      <c r="XFA7" s="47"/>
    </row>
    <row r="8" spans="1:16 16378:16381" ht="21.75" customHeight="1" x14ac:dyDescent="0.25">
      <c r="E8" s="481"/>
      <c r="F8" s="481"/>
      <c r="G8" s="481"/>
      <c r="H8" s="481"/>
      <c r="I8" s="481"/>
      <c r="J8" s="481"/>
      <c r="K8" s="481"/>
      <c r="L8" s="481"/>
      <c r="M8" s="481"/>
      <c r="N8" s="481"/>
      <c r="O8" s="481"/>
      <c r="P8" s="481"/>
      <c r="XEX8" s="475"/>
      <c r="XEY8" s="476"/>
      <c r="XEZ8" s="477"/>
    </row>
    <row r="9" spans="1:16 16378:16381" s="59" customFormat="1" ht="15" customHeight="1" x14ac:dyDescent="0.25">
      <c r="A9"/>
      <c r="B9"/>
      <c r="C9"/>
      <c r="D9"/>
      <c r="E9" s="482" t="s">
        <v>193</v>
      </c>
      <c r="F9" s="482"/>
      <c r="G9" s="482"/>
      <c r="H9" s="482"/>
      <c r="I9" s="482"/>
      <c r="J9" s="482"/>
      <c r="K9" s="482"/>
      <c r="L9" s="482"/>
      <c r="M9" s="482"/>
      <c r="N9" s="482"/>
      <c r="O9" s="482"/>
      <c r="P9" s="482"/>
      <c r="XEX9" s="475"/>
      <c r="XEY9" s="476"/>
      <c r="XEZ9" s="477"/>
    </row>
    <row r="10" spans="1:16 16378:16381" s="59" customFormat="1" ht="15" customHeight="1" x14ac:dyDescent="0.25">
      <c r="A10"/>
      <c r="B10"/>
      <c r="C10"/>
      <c r="D10"/>
      <c r="E10" s="482"/>
      <c r="F10" s="482"/>
      <c r="G10" s="482"/>
      <c r="H10" s="482"/>
      <c r="I10" s="482"/>
      <c r="J10" s="482"/>
      <c r="K10" s="482"/>
      <c r="L10" s="482"/>
      <c r="M10" s="482"/>
      <c r="N10" s="482"/>
      <c r="O10" s="482"/>
      <c r="P10" s="482"/>
      <c r="XEX10" s="478"/>
      <c r="XEY10" s="479"/>
      <c r="XEZ10" s="480"/>
    </row>
    <row r="15" spans="1:16 16378:16381" x14ac:dyDescent="0.25">
      <c r="C15" t="s">
        <v>4</v>
      </c>
    </row>
    <row r="16" spans="1:16 16378:16381" x14ac:dyDescent="0.25">
      <c r="XEY16" s="47"/>
      <c r="XEZ16" s="47"/>
      <c r="XFA16" s="47"/>
    </row>
    <row r="17" spans="1:2 16379:16381" x14ac:dyDescent="0.25">
      <c r="XEY17" s="47"/>
      <c r="XEZ17" s="47"/>
      <c r="XFA17" s="47"/>
    </row>
    <row r="18" spans="1:2 16379:16381" x14ac:dyDescent="0.25">
      <c r="XEY18" s="60"/>
      <c r="XEZ18" s="47"/>
      <c r="XFA18" s="47"/>
    </row>
    <row r="19" spans="1:2 16379:16381" x14ac:dyDescent="0.25">
      <c r="XEY19" s="60"/>
      <c r="XEZ19" s="47"/>
      <c r="XFA19" s="47"/>
    </row>
    <row r="20" spans="1:2 16379:16381" x14ac:dyDescent="0.25">
      <c r="XEY20" s="47"/>
      <c r="XEZ20" s="47"/>
      <c r="XFA20" s="47"/>
    </row>
    <row r="21" spans="1:2 16379:16381" x14ac:dyDescent="0.25">
      <c r="XEY21" s="47"/>
      <c r="XEZ21" s="47"/>
      <c r="XFA21" s="47"/>
    </row>
    <row r="22" spans="1:2 16379:16381" x14ac:dyDescent="0.25">
      <c r="XEY22" s="47"/>
      <c r="XEZ22" s="47"/>
      <c r="XFA22" s="47"/>
    </row>
    <row r="29" spans="1:2 16379:16381" ht="15" customHeight="1" x14ac:dyDescent="0.35">
      <c r="A29" s="176"/>
      <c r="B29" s="177"/>
    </row>
    <row r="30" spans="1:2 16379:16381" ht="15" customHeight="1" x14ac:dyDescent="0.35">
      <c r="A30" s="176"/>
      <c r="B30" s="177"/>
    </row>
    <row r="31" spans="1:2 16379:16381" ht="15" customHeight="1" x14ac:dyDescent="0.35">
      <c r="A31" s="176"/>
      <c r="B31" s="177"/>
    </row>
    <row r="49" spans="1:17" x14ac:dyDescent="0.25">
      <c r="A49" s="5"/>
      <c r="B49" s="5"/>
      <c r="C49" s="5"/>
      <c r="D49" s="5"/>
      <c r="E49" s="5"/>
      <c r="F49" s="5"/>
      <c r="G49" s="5"/>
      <c r="H49" s="5"/>
      <c r="I49" s="5"/>
      <c r="J49" s="5"/>
      <c r="K49" s="5"/>
    </row>
    <row r="50" spans="1:17" x14ac:dyDescent="0.25">
      <c r="A50" s="5"/>
      <c r="B50" s="5"/>
      <c r="C50" s="5"/>
      <c r="D50" s="5"/>
      <c r="E50" s="5"/>
      <c r="F50" s="5"/>
      <c r="G50" s="5"/>
      <c r="H50" s="5"/>
      <c r="I50" s="5"/>
      <c r="J50" s="5"/>
      <c r="K50" s="5"/>
    </row>
    <row r="57" spans="1:17" x14ac:dyDescent="0.25">
      <c r="B57" s="26"/>
      <c r="C57" s="26"/>
      <c r="D57" s="26"/>
      <c r="E57" s="26"/>
      <c r="F57" s="26"/>
    </row>
    <row r="58" spans="1:17" x14ac:dyDescent="0.25">
      <c r="B58" s="26"/>
      <c r="C58" s="26"/>
      <c r="D58" s="26"/>
      <c r="E58" s="26"/>
      <c r="F58" s="26"/>
    </row>
    <row r="59" spans="1:17" x14ac:dyDescent="0.25">
      <c r="B59" s="26"/>
      <c r="C59" s="26"/>
      <c r="D59" s="26"/>
      <c r="E59" s="26"/>
      <c r="F59" s="26"/>
    </row>
    <row r="60" spans="1:17" x14ac:dyDescent="0.25">
      <c r="B60" s="26"/>
      <c r="C60" s="26"/>
      <c r="D60" s="26"/>
      <c r="E60" s="26"/>
      <c r="F60" s="26"/>
    </row>
    <row r="61" spans="1:17" ht="15.75" thickBot="1" x14ac:dyDescent="0.3">
      <c r="B61" s="26"/>
      <c r="C61" s="26"/>
      <c r="D61" s="26"/>
      <c r="E61" s="26"/>
      <c r="F61" s="26"/>
      <c r="M61" s="178"/>
      <c r="N61" s="178"/>
      <c r="O61" s="178"/>
    </row>
    <row r="62" spans="1:17" x14ac:dyDescent="0.25">
      <c r="B62" s="26"/>
      <c r="C62" s="26"/>
      <c r="D62" s="26"/>
      <c r="E62" s="26"/>
      <c r="F62" s="26"/>
      <c r="O62" s="100" t="s">
        <v>343</v>
      </c>
      <c r="P62" s="100" t="s">
        <v>345</v>
      </c>
      <c r="Q62" s="96" t="s">
        <v>345</v>
      </c>
    </row>
    <row r="63" spans="1:17" ht="31.5" customHeight="1" thickBot="1" x14ac:dyDescent="0.3">
      <c r="B63" s="26"/>
      <c r="C63" s="26"/>
      <c r="D63" s="26"/>
      <c r="E63" s="26"/>
      <c r="F63" s="26"/>
      <c r="O63" s="95" t="s">
        <v>344</v>
      </c>
      <c r="P63" s="95" t="s">
        <v>346</v>
      </c>
      <c r="Q63" s="97" t="s">
        <v>346</v>
      </c>
    </row>
    <row r="64" spans="1:17" ht="18.75" customHeight="1" x14ac:dyDescent="0.25">
      <c r="B64" s="26"/>
      <c r="C64" s="26"/>
      <c r="D64" s="26"/>
      <c r="E64" s="175"/>
      <c r="F64" s="175"/>
      <c r="G64" s="175"/>
      <c r="H64" s="175"/>
      <c r="I64" s="175"/>
      <c r="J64" s="175"/>
      <c r="K64" s="175"/>
      <c r="L64" s="43"/>
      <c r="O64" s="100" t="s">
        <v>347</v>
      </c>
      <c r="P64" s="101" t="s">
        <v>345</v>
      </c>
      <c r="Q64" s="98" t="s">
        <v>345</v>
      </c>
    </row>
    <row r="65" spans="2:17" ht="30.75" customHeight="1" thickBot="1" x14ac:dyDescent="0.3">
      <c r="B65" s="26"/>
      <c r="C65" s="26"/>
      <c r="D65" s="26"/>
      <c r="E65" s="26"/>
      <c r="F65" s="26"/>
      <c r="O65" s="95" t="s">
        <v>348</v>
      </c>
      <c r="P65" s="95" t="s">
        <v>349</v>
      </c>
      <c r="Q65" s="97" t="s">
        <v>349</v>
      </c>
    </row>
    <row r="66" spans="2:17" ht="30.75" customHeight="1" x14ac:dyDescent="0.25">
      <c r="B66" s="26"/>
      <c r="C66" s="26"/>
      <c r="D66" s="26"/>
      <c r="E66" s="26"/>
      <c r="F66" s="26"/>
      <c r="O66" s="100" t="s">
        <v>350</v>
      </c>
      <c r="P66" s="101" t="s">
        <v>345</v>
      </c>
      <c r="Q66" s="98" t="s">
        <v>345</v>
      </c>
    </row>
    <row r="67" spans="2:17" ht="15.75" thickBot="1" x14ac:dyDescent="0.3">
      <c r="O67" s="95" t="s">
        <v>977</v>
      </c>
      <c r="P67" s="95" t="s">
        <v>978</v>
      </c>
      <c r="Q67" s="97" t="s">
        <v>351</v>
      </c>
    </row>
    <row r="68" spans="2:17" ht="53.25" customHeight="1" thickBot="1" x14ac:dyDescent="0.3">
      <c r="O68" s="99" t="s">
        <v>352</v>
      </c>
      <c r="P68" s="95"/>
      <c r="Q68" s="97"/>
    </row>
    <row r="70" spans="2:17" ht="268.5" customHeight="1" x14ac:dyDescent="0.25">
      <c r="D70" s="174"/>
      <c r="E70" s="174"/>
      <c r="F70" s="174"/>
      <c r="G70" s="174"/>
      <c r="H70" s="174"/>
      <c r="I70" s="174"/>
      <c r="J70" s="174"/>
    </row>
    <row r="71" spans="2:17" ht="21" x14ac:dyDescent="0.35">
      <c r="B71" s="41"/>
      <c r="C71" s="41"/>
      <c r="D71" s="41"/>
      <c r="E71" s="41"/>
      <c r="F71" s="41"/>
      <c r="G71" s="41"/>
      <c r="H71" s="41"/>
    </row>
    <row r="72" spans="2:17" ht="21" x14ac:dyDescent="0.35">
      <c r="B72" s="41"/>
      <c r="C72" s="42"/>
      <c r="D72" s="41"/>
      <c r="E72" s="41"/>
      <c r="F72" s="41"/>
      <c r="G72" s="41"/>
      <c r="H72" s="41"/>
    </row>
  </sheetData>
  <sheetProtection selectLockedCells="1" selectUnlockedCells="1"/>
  <mergeCells count="3">
    <mergeCell ref="XEX2:XEZ10"/>
    <mergeCell ref="E6:P8"/>
    <mergeCell ref="E9:P10"/>
  </mergeCells>
  <pageMargins left="0.70866141732283472" right="0.70866141732283472" top="0.74803149606299213" bottom="0.74803149606299213" header="0.31496062992125984" footer="0.31496062992125984"/>
  <pageSetup scale="40" orientation="landscape" r:id="rId1"/>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XEX121"/>
  <sheetViews>
    <sheetView tabSelected="1" view="pageBreakPreview" zoomScale="60" zoomScaleNormal="100" workbookViewId="0">
      <selection activeCell="P26" sqref="P26"/>
    </sheetView>
  </sheetViews>
  <sheetFormatPr baseColWidth="10" defaultColWidth="11.42578125" defaultRowHeight="15" x14ac:dyDescent="0.25"/>
  <cols>
    <col min="1" max="1" width="1.42578125" style="418" customWidth="1"/>
    <col min="2" max="2" width="11.140625" style="437" customWidth="1"/>
    <col min="3" max="3" width="24.5703125" style="437" customWidth="1"/>
    <col min="4" max="4" width="8.140625" style="419" customWidth="1"/>
    <col min="5" max="5" width="51.85546875" style="419" customWidth="1"/>
    <col min="6" max="6" width="53.28515625" style="419" customWidth="1"/>
    <col min="7" max="7" width="35.7109375" style="419" customWidth="1"/>
    <col min="8" max="8" width="23.5703125" style="419" customWidth="1"/>
    <col min="9" max="29" width="11.42578125" style="421"/>
    <col min="30" max="16384" width="11.42578125" style="419"/>
  </cols>
  <sheetData>
    <row r="1" spans="1:8 16378:16378" ht="18.75" customHeight="1" x14ac:dyDescent="0.25">
      <c r="B1" s="1111"/>
      <c r="C1" s="1111"/>
      <c r="E1" s="420"/>
      <c r="F1" s="420"/>
      <c r="G1" s="420"/>
      <c r="H1" s="420"/>
    </row>
    <row r="2" spans="1:8 16378:16378" ht="58.9" customHeight="1" x14ac:dyDescent="0.25">
      <c r="B2" s="1111"/>
      <c r="C2" s="1111"/>
      <c r="D2" s="1112" t="s">
        <v>165</v>
      </c>
      <c r="E2" s="1112"/>
      <c r="F2" s="1112"/>
      <c r="G2" s="1112"/>
      <c r="H2" s="422"/>
      <c r="XEX2" s="1230" t="s">
        <v>1408</v>
      </c>
    </row>
    <row r="3" spans="1:8 16378:16378" ht="30.75" customHeight="1" x14ac:dyDescent="0.25">
      <c r="B3" s="1111"/>
      <c r="C3" s="1111"/>
      <c r="D3" s="1112"/>
      <c r="E3" s="1112"/>
      <c r="F3" s="1112"/>
      <c r="G3" s="1112"/>
      <c r="H3" s="422"/>
    </row>
    <row r="4" spans="1:8 16378:16378" ht="17.25" customHeight="1" x14ac:dyDescent="0.25">
      <c r="B4" s="1111"/>
      <c r="C4" s="1111"/>
      <c r="D4" s="422"/>
      <c r="E4" s="1113" t="s">
        <v>1309</v>
      </c>
      <c r="F4" s="1113"/>
      <c r="G4" s="1113"/>
      <c r="H4" s="422"/>
    </row>
    <row r="5" spans="1:8 16378:16378" s="421" customFormat="1" x14ac:dyDescent="0.25">
      <c r="A5" s="418"/>
      <c r="B5" s="418"/>
      <c r="C5" s="418"/>
    </row>
    <row r="6" spans="1:8 16378:16378" s="421" customFormat="1" x14ac:dyDescent="0.25">
      <c r="A6" s="418"/>
      <c r="B6" s="418"/>
      <c r="C6" s="418"/>
    </row>
    <row r="7" spans="1:8 16378:16378" s="421" customFormat="1" ht="39" customHeight="1" thickBot="1" x14ac:dyDescent="0.3">
      <c r="A7" s="418"/>
      <c r="B7" s="418"/>
      <c r="C7" s="423" t="s">
        <v>16</v>
      </c>
      <c r="D7" s="1114" t="s">
        <v>97</v>
      </c>
      <c r="E7" s="1115"/>
      <c r="F7" s="423" t="s">
        <v>58</v>
      </c>
      <c r="G7" s="423" t="s">
        <v>59</v>
      </c>
      <c r="H7" s="423" t="s">
        <v>60</v>
      </c>
    </row>
    <row r="8" spans="1:8 16378:16378" s="421" customFormat="1" ht="74.25" customHeight="1" thickBot="1" x14ac:dyDescent="0.3">
      <c r="A8" s="418"/>
      <c r="B8" s="418"/>
      <c r="C8" s="1108" t="s">
        <v>1310</v>
      </c>
      <c r="D8" s="424" t="s">
        <v>74</v>
      </c>
      <c r="E8" s="425" t="s">
        <v>1311</v>
      </c>
      <c r="F8" s="426" t="s">
        <v>1312</v>
      </c>
      <c r="G8" s="426" t="s">
        <v>1313</v>
      </c>
      <c r="H8" s="427">
        <v>45657</v>
      </c>
    </row>
    <row r="9" spans="1:8 16378:16378" s="421" customFormat="1" ht="74.25" customHeight="1" thickBot="1" x14ac:dyDescent="0.3">
      <c r="A9" s="418"/>
      <c r="B9" s="418"/>
      <c r="C9" s="1109"/>
      <c r="D9" s="424" t="s">
        <v>76</v>
      </c>
      <c r="E9" s="425" t="s">
        <v>1314</v>
      </c>
      <c r="F9" s="425" t="s">
        <v>1315</v>
      </c>
      <c r="G9" s="426" t="s">
        <v>1316</v>
      </c>
      <c r="H9" s="427">
        <v>45657</v>
      </c>
    </row>
    <row r="10" spans="1:8 16378:16378" s="421" customFormat="1" ht="74.25" customHeight="1" thickBot="1" x14ac:dyDescent="0.3">
      <c r="A10" s="418"/>
      <c r="B10" s="418"/>
      <c r="C10" s="1109"/>
      <c r="D10" s="424" t="s">
        <v>91</v>
      </c>
      <c r="E10" s="425" t="s">
        <v>1317</v>
      </c>
      <c r="F10" s="426" t="s">
        <v>1318</v>
      </c>
      <c r="G10" s="426" t="s">
        <v>1319</v>
      </c>
      <c r="H10" s="427">
        <v>45657</v>
      </c>
    </row>
    <row r="11" spans="1:8 16378:16378" s="421" customFormat="1" ht="118.15" customHeight="1" thickBot="1" x14ac:dyDescent="0.3">
      <c r="A11" s="418"/>
      <c r="B11" s="418"/>
      <c r="C11" s="1108" t="s">
        <v>1320</v>
      </c>
      <c r="D11" s="428" t="s">
        <v>77</v>
      </c>
      <c r="E11" s="425" t="s">
        <v>1321</v>
      </c>
      <c r="F11" s="429" t="s">
        <v>1322</v>
      </c>
      <c r="G11" s="426" t="s">
        <v>1323</v>
      </c>
      <c r="H11" s="427" t="s">
        <v>1324</v>
      </c>
    </row>
    <row r="12" spans="1:8 16378:16378" s="421" customFormat="1" ht="74.25" customHeight="1" thickBot="1" x14ac:dyDescent="0.3">
      <c r="A12" s="418"/>
      <c r="B12" s="418"/>
      <c r="C12" s="1109"/>
      <c r="D12" s="428" t="s">
        <v>78</v>
      </c>
      <c r="E12" s="425" t="s">
        <v>1325</v>
      </c>
      <c r="F12" s="425" t="s">
        <v>1326</v>
      </c>
      <c r="G12" s="426" t="s">
        <v>1327</v>
      </c>
      <c r="H12" s="427" t="s">
        <v>1324</v>
      </c>
    </row>
    <row r="13" spans="1:8 16378:16378" s="421" customFormat="1" ht="74.25" customHeight="1" thickBot="1" x14ac:dyDescent="0.3">
      <c r="A13" s="418"/>
      <c r="B13" s="418"/>
      <c r="C13" s="1109"/>
      <c r="D13" s="428" t="s">
        <v>79</v>
      </c>
      <c r="E13" s="425" t="s">
        <v>1328</v>
      </c>
      <c r="F13" s="425" t="s">
        <v>1329</v>
      </c>
      <c r="G13" s="426" t="s">
        <v>877</v>
      </c>
      <c r="H13" s="427">
        <v>45471</v>
      </c>
    </row>
    <row r="14" spans="1:8 16378:16378" s="421" customFormat="1" ht="73.150000000000006" customHeight="1" thickBot="1" x14ac:dyDescent="0.3">
      <c r="A14" s="418"/>
      <c r="B14" s="418"/>
      <c r="C14" s="1109"/>
      <c r="D14" s="428">
        <v>2.4</v>
      </c>
      <c r="E14" s="430" t="s">
        <v>236</v>
      </c>
      <c r="F14" s="431" t="s">
        <v>83</v>
      </c>
      <c r="G14" s="426" t="s">
        <v>878</v>
      </c>
      <c r="H14" s="427" t="s">
        <v>1330</v>
      </c>
    </row>
    <row r="15" spans="1:8 16378:16378" s="421" customFormat="1" ht="70.5" customHeight="1" thickBot="1" x14ac:dyDescent="0.3">
      <c r="A15" s="418"/>
      <c r="B15" s="418"/>
      <c r="C15" s="1108" t="s">
        <v>1331</v>
      </c>
      <c r="D15" s="432" t="s">
        <v>80</v>
      </c>
      <c r="E15" s="433" t="s">
        <v>879</v>
      </c>
      <c r="F15" s="434" t="s">
        <v>880</v>
      </c>
      <c r="G15" s="434" t="s">
        <v>919</v>
      </c>
      <c r="H15" s="427" t="s">
        <v>1332</v>
      </c>
    </row>
    <row r="16" spans="1:8 16378:16378" s="421" customFormat="1" ht="68.25" customHeight="1" thickBot="1" x14ac:dyDescent="0.3">
      <c r="A16" s="418"/>
      <c r="B16" s="418"/>
      <c r="C16" s="1109"/>
      <c r="D16" s="432" t="s">
        <v>88</v>
      </c>
      <c r="E16" s="433" t="s">
        <v>237</v>
      </c>
      <c r="F16" s="426" t="s">
        <v>881</v>
      </c>
      <c r="G16" s="426" t="s">
        <v>238</v>
      </c>
      <c r="H16" s="427" t="s">
        <v>1198</v>
      </c>
    </row>
    <row r="17" spans="1:8" s="421" customFormat="1" ht="68.25" customHeight="1" thickBot="1" x14ac:dyDescent="0.3">
      <c r="A17" s="418"/>
      <c r="B17" s="418"/>
      <c r="C17" s="1109"/>
      <c r="D17" s="432" t="s">
        <v>89</v>
      </c>
      <c r="E17" s="433" t="s">
        <v>1333</v>
      </c>
      <c r="F17" s="433" t="s">
        <v>1334</v>
      </c>
      <c r="G17" s="434" t="s">
        <v>877</v>
      </c>
      <c r="H17" s="427">
        <v>45657</v>
      </c>
    </row>
    <row r="18" spans="1:8" s="421" customFormat="1" ht="68.25" customHeight="1" thickBot="1" x14ac:dyDescent="0.3">
      <c r="A18" s="418"/>
      <c r="B18" s="418"/>
      <c r="C18" s="1109"/>
      <c r="D18" s="432" t="s">
        <v>243</v>
      </c>
      <c r="E18" s="433" t="s">
        <v>1335</v>
      </c>
      <c r="F18" s="433" t="s">
        <v>1336</v>
      </c>
      <c r="G18" s="434" t="s">
        <v>1337</v>
      </c>
      <c r="H18" s="427">
        <v>45657</v>
      </c>
    </row>
    <row r="19" spans="1:8" s="421" customFormat="1" ht="45.75" thickBot="1" x14ac:dyDescent="0.3">
      <c r="A19" s="418"/>
      <c r="B19" s="418"/>
      <c r="C19" s="1109"/>
      <c r="D19" s="432">
        <v>3.5</v>
      </c>
      <c r="E19" s="433" t="s">
        <v>1338</v>
      </c>
      <c r="F19" s="434" t="s">
        <v>1339</v>
      </c>
      <c r="G19" s="434" t="s">
        <v>882</v>
      </c>
      <c r="H19" s="435" t="s">
        <v>1340</v>
      </c>
    </row>
    <row r="20" spans="1:8" s="421" customFormat="1" ht="51.75" customHeight="1" thickBot="1" x14ac:dyDescent="0.3">
      <c r="A20" s="418"/>
      <c r="B20" s="418"/>
      <c r="C20" s="1110"/>
      <c r="D20" s="432">
        <v>3.6</v>
      </c>
      <c r="E20" s="433" t="s">
        <v>883</v>
      </c>
      <c r="F20" s="434" t="s">
        <v>884</v>
      </c>
      <c r="G20" s="434" t="s">
        <v>1341</v>
      </c>
      <c r="H20" s="435">
        <v>45655</v>
      </c>
    </row>
    <row r="21" spans="1:8" s="421" customFormat="1" ht="84" customHeight="1" thickBot="1" x14ac:dyDescent="0.3">
      <c r="A21" s="418"/>
      <c r="B21" s="418"/>
      <c r="C21" s="436" t="s">
        <v>1342</v>
      </c>
      <c r="D21" s="432" t="s">
        <v>81</v>
      </c>
      <c r="E21" s="433" t="s">
        <v>239</v>
      </c>
      <c r="F21" s="434" t="s">
        <v>240</v>
      </c>
      <c r="G21" s="434" t="s">
        <v>920</v>
      </c>
      <c r="H21" s="435" t="s">
        <v>1199</v>
      </c>
    </row>
    <row r="22" spans="1:8" s="421" customFormat="1" ht="83.25" customHeight="1" thickBot="1" x14ac:dyDescent="0.3">
      <c r="A22" s="418"/>
      <c r="B22" s="418"/>
      <c r="C22" s="436" t="s">
        <v>1343</v>
      </c>
      <c r="D22" s="428" t="s">
        <v>84</v>
      </c>
      <c r="E22" s="433" t="s">
        <v>1344</v>
      </c>
      <c r="F22" s="433" t="s">
        <v>1345</v>
      </c>
      <c r="G22" s="434" t="s">
        <v>882</v>
      </c>
      <c r="H22" s="427" t="s">
        <v>1346</v>
      </c>
    </row>
    <row r="23" spans="1:8" s="421" customFormat="1" x14ac:dyDescent="0.25">
      <c r="A23" s="418"/>
      <c r="B23" s="418"/>
      <c r="C23" s="418"/>
    </row>
    <row r="24" spans="1:8" s="421" customFormat="1" x14ac:dyDescent="0.25">
      <c r="A24" s="418"/>
      <c r="B24" s="418"/>
      <c r="C24" s="418"/>
    </row>
    <row r="25" spans="1:8" s="421" customFormat="1" x14ac:dyDescent="0.25">
      <c r="A25" s="418"/>
      <c r="B25" s="418"/>
      <c r="C25" s="418"/>
    </row>
    <row r="26" spans="1:8" s="421" customFormat="1" x14ac:dyDescent="0.25">
      <c r="A26" s="418"/>
      <c r="B26" s="418"/>
      <c r="C26" s="418"/>
    </row>
    <row r="27" spans="1:8" s="421" customFormat="1" x14ac:dyDescent="0.25">
      <c r="A27" s="418"/>
      <c r="B27" s="418"/>
      <c r="C27" s="418"/>
    </row>
    <row r="28" spans="1:8" s="421" customFormat="1" x14ac:dyDescent="0.25">
      <c r="A28" s="418"/>
      <c r="B28" s="418"/>
      <c r="C28" s="418"/>
    </row>
    <row r="29" spans="1:8" s="421" customFormat="1" x14ac:dyDescent="0.25">
      <c r="A29" s="418"/>
      <c r="B29" s="418"/>
      <c r="C29" s="418"/>
    </row>
    <row r="30" spans="1:8" s="421" customFormat="1" x14ac:dyDescent="0.25">
      <c r="A30" s="418"/>
      <c r="B30" s="418"/>
      <c r="C30" s="418"/>
    </row>
    <row r="31" spans="1:8" s="421" customFormat="1" x14ac:dyDescent="0.25">
      <c r="A31" s="418"/>
      <c r="B31" s="418"/>
      <c r="C31" s="418"/>
    </row>
    <row r="32" spans="1:8" s="421" customFormat="1" x14ac:dyDescent="0.25">
      <c r="A32" s="418"/>
      <c r="B32" s="418"/>
      <c r="C32" s="418"/>
    </row>
    <row r="33" spans="1:3" s="421" customFormat="1" x14ac:dyDescent="0.25">
      <c r="A33" s="418"/>
      <c r="B33" s="418"/>
      <c r="C33" s="418"/>
    </row>
    <row r="34" spans="1:3" s="421" customFormat="1" x14ac:dyDescent="0.25">
      <c r="A34" s="418"/>
      <c r="B34" s="418"/>
      <c r="C34" s="418"/>
    </row>
    <row r="35" spans="1:3" s="421" customFormat="1" x14ac:dyDescent="0.25">
      <c r="A35" s="418"/>
      <c r="B35" s="418"/>
      <c r="C35" s="418"/>
    </row>
    <row r="36" spans="1:3" s="421" customFormat="1" x14ac:dyDescent="0.25">
      <c r="A36" s="418"/>
      <c r="B36" s="418"/>
      <c r="C36" s="418"/>
    </row>
    <row r="37" spans="1:3" s="421" customFormat="1" x14ac:dyDescent="0.25">
      <c r="A37" s="418"/>
      <c r="B37" s="418"/>
      <c r="C37" s="418"/>
    </row>
    <row r="38" spans="1:3" s="421" customFormat="1" x14ac:dyDescent="0.25">
      <c r="A38" s="418"/>
      <c r="B38" s="418"/>
      <c r="C38" s="418"/>
    </row>
    <row r="39" spans="1:3" s="421" customFormat="1" x14ac:dyDescent="0.25">
      <c r="A39" s="418"/>
      <c r="B39" s="418"/>
      <c r="C39" s="418"/>
    </row>
    <row r="40" spans="1:3" s="421" customFormat="1" x14ac:dyDescent="0.25">
      <c r="A40" s="418"/>
      <c r="B40" s="418"/>
      <c r="C40" s="418"/>
    </row>
    <row r="41" spans="1:3" s="421" customFormat="1" x14ac:dyDescent="0.25">
      <c r="A41" s="418"/>
      <c r="B41" s="418"/>
      <c r="C41" s="418"/>
    </row>
    <row r="42" spans="1:3" s="421" customFormat="1" x14ac:dyDescent="0.25">
      <c r="A42" s="418"/>
      <c r="B42" s="418"/>
      <c r="C42" s="418"/>
    </row>
    <row r="43" spans="1:3" s="421" customFormat="1" x14ac:dyDescent="0.25">
      <c r="A43" s="418"/>
      <c r="B43" s="418"/>
      <c r="C43" s="418"/>
    </row>
    <row r="44" spans="1:3" s="421" customFormat="1" x14ac:dyDescent="0.25">
      <c r="A44" s="418"/>
      <c r="B44" s="418"/>
      <c r="C44" s="418"/>
    </row>
    <row r="45" spans="1:3" s="421" customFormat="1" x14ac:dyDescent="0.25">
      <c r="A45" s="418"/>
      <c r="B45" s="418"/>
      <c r="C45" s="418"/>
    </row>
    <row r="46" spans="1:3" s="421" customFormat="1" x14ac:dyDescent="0.25">
      <c r="A46" s="418"/>
      <c r="B46" s="418"/>
      <c r="C46" s="418"/>
    </row>
    <row r="47" spans="1:3" s="421" customFormat="1" x14ac:dyDescent="0.25">
      <c r="A47" s="418"/>
      <c r="B47" s="418"/>
      <c r="C47" s="418"/>
    </row>
    <row r="48" spans="1:3" s="421" customFormat="1" x14ac:dyDescent="0.25">
      <c r="A48" s="418"/>
      <c r="B48" s="418"/>
      <c r="C48" s="418"/>
    </row>
    <row r="49" spans="1:3" s="421" customFormat="1" x14ac:dyDescent="0.25">
      <c r="A49" s="418"/>
      <c r="B49" s="418"/>
      <c r="C49" s="418"/>
    </row>
    <row r="50" spans="1:3" s="421" customFormat="1" x14ac:dyDescent="0.25">
      <c r="A50" s="418"/>
      <c r="B50" s="418"/>
      <c r="C50" s="418"/>
    </row>
    <row r="51" spans="1:3" s="421" customFormat="1" x14ac:dyDescent="0.25">
      <c r="A51" s="418"/>
      <c r="B51" s="418"/>
      <c r="C51" s="418"/>
    </row>
    <row r="52" spans="1:3" s="421" customFormat="1" x14ac:dyDescent="0.25">
      <c r="A52" s="418"/>
      <c r="B52" s="418"/>
      <c r="C52" s="418"/>
    </row>
    <row r="53" spans="1:3" s="421" customFormat="1" x14ac:dyDescent="0.25">
      <c r="A53" s="418"/>
      <c r="B53" s="418"/>
      <c r="C53" s="418"/>
    </row>
    <row r="54" spans="1:3" s="421" customFormat="1" x14ac:dyDescent="0.25">
      <c r="A54" s="418"/>
      <c r="B54" s="418"/>
      <c r="C54" s="418"/>
    </row>
    <row r="55" spans="1:3" s="421" customFormat="1" x14ac:dyDescent="0.25">
      <c r="A55" s="418"/>
      <c r="B55" s="418"/>
      <c r="C55" s="418"/>
    </row>
    <row r="56" spans="1:3" s="421" customFormat="1" x14ac:dyDescent="0.25">
      <c r="A56" s="418"/>
      <c r="B56" s="418"/>
      <c r="C56" s="418"/>
    </row>
    <row r="57" spans="1:3" s="421" customFormat="1" x14ac:dyDescent="0.25">
      <c r="A57" s="418"/>
      <c r="B57" s="418"/>
      <c r="C57" s="418"/>
    </row>
    <row r="58" spans="1:3" s="421" customFormat="1" x14ac:dyDescent="0.25">
      <c r="A58" s="418"/>
      <c r="B58" s="418"/>
      <c r="C58" s="418"/>
    </row>
    <row r="59" spans="1:3" s="421" customFormat="1" x14ac:dyDescent="0.25">
      <c r="A59" s="418"/>
      <c r="B59" s="418"/>
      <c r="C59" s="418"/>
    </row>
    <row r="60" spans="1:3" s="421" customFormat="1" x14ac:dyDescent="0.25">
      <c r="A60" s="418"/>
      <c r="B60" s="418"/>
      <c r="C60" s="418"/>
    </row>
    <row r="61" spans="1:3" s="421" customFormat="1" x14ac:dyDescent="0.25">
      <c r="A61" s="418"/>
      <c r="B61" s="418"/>
      <c r="C61" s="418"/>
    </row>
    <row r="62" spans="1:3" s="421" customFormat="1" x14ac:dyDescent="0.25">
      <c r="A62" s="418"/>
      <c r="B62" s="418"/>
      <c r="C62" s="418"/>
    </row>
    <row r="63" spans="1:3" s="421" customFormat="1" x14ac:dyDescent="0.25">
      <c r="A63" s="418"/>
      <c r="B63" s="418"/>
      <c r="C63" s="418"/>
    </row>
    <row r="64" spans="1:3" s="421" customFormat="1" x14ac:dyDescent="0.25">
      <c r="A64" s="418"/>
      <c r="B64" s="418"/>
      <c r="C64" s="418"/>
    </row>
    <row r="65" spans="1:3" s="421" customFormat="1" x14ac:dyDescent="0.25">
      <c r="A65" s="418"/>
      <c r="B65" s="418"/>
      <c r="C65" s="418"/>
    </row>
    <row r="66" spans="1:3" s="421" customFormat="1" x14ac:dyDescent="0.25">
      <c r="A66" s="418"/>
      <c r="B66" s="418"/>
      <c r="C66" s="418"/>
    </row>
    <row r="67" spans="1:3" s="421" customFormat="1" x14ac:dyDescent="0.25">
      <c r="A67" s="418"/>
      <c r="B67" s="418"/>
      <c r="C67" s="418"/>
    </row>
    <row r="68" spans="1:3" s="421" customFormat="1" x14ac:dyDescent="0.25">
      <c r="A68" s="418"/>
      <c r="B68" s="418"/>
      <c r="C68" s="418"/>
    </row>
    <row r="69" spans="1:3" s="421" customFormat="1" x14ac:dyDescent="0.25">
      <c r="A69" s="418"/>
      <c r="B69" s="418"/>
      <c r="C69" s="418"/>
    </row>
    <row r="70" spans="1:3" s="421" customFormat="1" x14ac:dyDescent="0.25">
      <c r="A70" s="418"/>
      <c r="B70" s="418"/>
      <c r="C70" s="418"/>
    </row>
    <row r="71" spans="1:3" s="421" customFormat="1" x14ac:dyDescent="0.25">
      <c r="A71" s="418"/>
      <c r="B71" s="418"/>
      <c r="C71" s="418"/>
    </row>
    <row r="72" spans="1:3" s="421" customFormat="1" x14ac:dyDescent="0.25">
      <c r="A72" s="418"/>
      <c r="B72" s="418"/>
      <c r="C72" s="418"/>
    </row>
    <row r="73" spans="1:3" s="421" customFormat="1" x14ac:dyDescent="0.25">
      <c r="A73" s="418"/>
      <c r="B73" s="418"/>
      <c r="C73" s="418"/>
    </row>
    <row r="74" spans="1:3" s="421" customFormat="1" x14ac:dyDescent="0.25">
      <c r="A74" s="418"/>
      <c r="B74" s="418"/>
      <c r="C74" s="418"/>
    </row>
    <row r="75" spans="1:3" s="421" customFormat="1" x14ac:dyDescent="0.25">
      <c r="A75" s="418"/>
      <c r="B75" s="418"/>
      <c r="C75" s="418"/>
    </row>
    <row r="76" spans="1:3" s="421" customFormat="1" x14ac:dyDescent="0.25">
      <c r="A76" s="418"/>
      <c r="B76" s="418"/>
      <c r="C76" s="418"/>
    </row>
    <row r="77" spans="1:3" s="421" customFormat="1" x14ac:dyDescent="0.25">
      <c r="A77" s="418"/>
      <c r="B77" s="418"/>
      <c r="C77" s="418"/>
    </row>
    <row r="78" spans="1:3" s="421" customFormat="1" x14ac:dyDescent="0.25">
      <c r="A78" s="418"/>
      <c r="B78" s="418"/>
      <c r="C78" s="418"/>
    </row>
    <row r="79" spans="1:3" s="421" customFormat="1" x14ac:dyDescent="0.25">
      <c r="A79" s="418"/>
      <c r="B79" s="418"/>
      <c r="C79" s="418"/>
    </row>
    <row r="80" spans="1:3" s="421" customFormat="1" x14ac:dyDescent="0.25">
      <c r="A80" s="418"/>
      <c r="B80" s="418"/>
      <c r="C80" s="418"/>
    </row>
    <row r="81" spans="1:3" s="421" customFormat="1" x14ac:dyDescent="0.25">
      <c r="A81" s="418"/>
      <c r="B81" s="418"/>
      <c r="C81" s="418"/>
    </row>
    <row r="82" spans="1:3" s="421" customFormat="1" x14ac:dyDescent="0.25">
      <c r="A82" s="418"/>
      <c r="B82" s="418"/>
      <c r="C82" s="418"/>
    </row>
    <row r="83" spans="1:3" s="421" customFormat="1" x14ac:dyDescent="0.25">
      <c r="A83" s="418"/>
      <c r="B83" s="418"/>
      <c r="C83" s="418"/>
    </row>
    <row r="84" spans="1:3" s="421" customFormat="1" x14ac:dyDescent="0.25">
      <c r="A84" s="418"/>
      <c r="B84" s="418"/>
      <c r="C84" s="418"/>
    </row>
    <row r="85" spans="1:3" s="421" customFormat="1" x14ac:dyDescent="0.25">
      <c r="A85" s="418"/>
      <c r="B85" s="418"/>
      <c r="C85" s="418"/>
    </row>
    <row r="86" spans="1:3" s="421" customFormat="1" x14ac:dyDescent="0.25">
      <c r="A86" s="418"/>
      <c r="B86" s="418"/>
      <c r="C86" s="418"/>
    </row>
    <row r="87" spans="1:3" s="421" customFormat="1" x14ac:dyDescent="0.25">
      <c r="A87" s="418"/>
      <c r="B87" s="418"/>
      <c r="C87" s="418"/>
    </row>
    <row r="88" spans="1:3" s="421" customFormat="1" x14ac:dyDescent="0.25">
      <c r="A88" s="418"/>
      <c r="B88" s="418"/>
      <c r="C88" s="418"/>
    </row>
    <row r="89" spans="1:3" s="421" customFormat="1" x14ac:dyDescent="0.25">
      <c r="A89" s="418"/>
      <c r="B89" s="418"/>
      <c r="C89" s="418"/>
    </row>
    <row r="90" spans="1:3" s="421" customFormat="1" x14ac:dyDescent="0.25">
      <c r="A90" s="418"/>
      <c r="B90" s="418"/>
      <c r="C90" s="418"/>
    </row>
    <row r="91" spans="1:3" s="421" customFormat="1" x14ac:dyDescent="0.25">
      <c r="A91" s="418"/>
      <c r="B91" s="418"/>
      <c r="C91" s="418"/>
    </row>
    <row r="92" spans="1:3" s="421" customFormat="1" x14ac:dyDescent="0.25">
      <c r="A92" s="418"/>
      <c r="B92" s="418"/>
      <c r="C92" s="418"/>
    </row>
    <row r="93" spans="1:3" s="421" customFormat="1" x14ac:dyDescent="0.25">
      <c r="A93" s="418"/>
      <c r="B93" s="418"/>
      <c r="C93" s="418"/>
    </row>
    <row r="94" spans="1:3" s="421" customFormat="1" x14ac:dyDescent="0.25">
      <c r="A94" s="418"/>
      <c r="B94" s="418"/>
      <c r="C94" s="418"/>
    </row>
    <row r="95" spans="1:3" s="421" customFormat="1" x14ac:dyDescent="0.25">
      <c r="A95" s="418"/>
      <c r="B95" s="418"/>
      <c r="C95" s="418"/>
    </row>
    <row r="96" spans="1:3" s="421" customFormat="1" x14ac:dyDescent="0.25">
      <c r="A96" s="418"/>
      <c r="B96" s="418"/>
      <c r="C96" s="418"/>
    </row>
    <row r="97" spans="1:3" s="421" customFormat="1" x14ac:dyDescent="0.25">
      <c r="A97" s="418"/>
      <c r="B97" s="418"/>
      <c r="C97" s="418"/>
    </row>
    <row r="98" spans="1:3" s="421" customFormat="1" x14ac:dyDescent="0.25">
      <c r="A98" s="418"/>
      <c r="B98" s="418"/>
      <c r="C98" s="418"/>
    </row>
    <row r="99" spans="1:3" s="421" customFormat="1" x14ac:dyDescent="0.25">
      <c r="A99" s="418"/>
      <c r="B99" s="418"/>
      <c r="C99" s="418"/>
    </row>
    <row r="100" spans="1:3" s="421" customFormat="1" x14ac:dyDescent="0.25">
      <c r="A100" s="418"/>
      <c r="B100" s="418"/>
      <c r="C100" s="418"/>
    </row>
    <row r="101" spans="1:3" s="421" customFormat="1" x14ac:dyDescent="0.25">
      <c r="A101" s="418"/>
      <c r="B101" s="418"/>
      <c r="C101" s="418"/>
    </row>
    <row r="102" spans="1:3" s="421" customFormat="1" x14ac:dyDescent="0.25">
      <c r="A102" s="418"/>
      <c r="B102" s="418"/>
      <c r="C102" s="418"/>
    </row>
    <row r="103" spans="1:3" s="421" customFormat="1" x14ac:dyDescent="0.25">
      <c r="A103" s="418"/>
      <c r="B103" s="418"/>
      <c r="C103" s="418"/>
    </row>
    <row r="104" spans="1:3" s="421" customFormat="1" x14ac:dyDescent="0.25">
      <c r="A104" s="418"/>
      <c r="B104" s="418"/>
      <c r="C104" s="418"/>
    </row>
    <row r="105" spans="1:3" s="421" customFormat="1" x14ac:dyDescent="0.25">
      <c r="A105" s="418"/>
      <c r="B105" s="418"/>
      <c r="C105" s="418"/>
    </row>
    <row r="106" spans="1:3" s="421" customFormat="1" x14ac:dyDescent="0.25">
      <c r="A106" s="418"/>
      <c r="B106" s="418"/>
      <c r="C106" s="418"/>
    </row>
    <row r="107" spans="1:3" s="421" customFormat="1" x14ac:dyDescent="0.25">
      <c r="A107" s="418"/>
      <c r="B107" s="418"/>
      <c r="C107" s="418"/>
    </row>
    <row r="108" spans="1:3" s="421" customFormat="1" x14ac:dyDescent="0.25">
      <c r="A108" s="418"/>
      <c r="B108" s="418"/>
      <c r="C108" s="418"/>
    </row>
    <row r="109" spans="1:3" s="421" customFormat="1" x14ac:dyDescent="0.25">
      <c r="A109" s="418"/>
      <c r="B109" s="418"/>
      <c r="C109" s="418"/>
    </row>
    <row r="110" spans="1:3" s="421" customFormat="1" x14ac:dyDescent="0.25">
      <c r="A110" s="418"/>
      <c r="B110" s="418"/>
      <c r="C110" s="418"/>
    </row>
    <row r="111" spans="1:3" s="421" customFormat="1" x14ac:dyDescent="0.25">
      <c r="A111" s="418"/>
      <c r="B111" s="418"/>
      <c r="C111" s="418"/>
    </row>
    <row r="112" spans="1:3" s="421" customFormat="1" x14ac:dyDescent="0.25">
      <c r="A112" s="418"/>
      <c r="B112" s="418"/>
      <c r="C112" s="418"/>
    </row>
    <row r="113" spans="1:3" s="421" customFormat="1" x14ac:dyDescent="0.25">
      <c r="A113" s="418"/>
      <c r="B113" s="418"/>
      <c r="C113" s="418"/>
    </row>
    <row r="114" spans="1:3" s="421" customFormat="1" x14ac:dyDescent="0.25">
      <c r="A114" s="418"/>
      <c r="B114" s="418"/>
      <c r="C114" s="418"/>
    </row>
    <row r="115" spans="1:3" s="421" customFormat="1" x14ac:dyDescent="0.25">
      <c r="A115" s="418"/>
      <c r="B115" s="418"/>
      <c r="C115" s="418"/>
    </row>
    <row r="116" spans="1:3" s="421" customFormat="1" x14ac:dyDescent="0.25">
      <c r="A116" s="418"/>
      <c r="B116" s="418"/>
      <c r="C116" s="418"/>
    </row>
    <row r="117" spans="1:3" s="421" customFormat="1" x14ac:dyDescent="0.25">
      <c r="A117" s="418"/>
      <c r="B117" s="418"/>
      <c r="C117" s="418"/>
    </row>
    <row r="118" spans="1:3" s="421" customFormat="1" x14ac:dyDescent="0.25">
      <c r="A118" s="418"/>
      <c r="B118" s="418"/>
      <c r="C118" s="418"/>
    </row>
    <row r="119" spans="1:3" s="421" customFormat="1" x14ac:dyDescent="0.25">
      <c r="A119" s="418"/>
      <c r="B119" s="418"/>
      <c r="C119" s="418"/>
    </row>
    <row r="120" spans="1:3" s="421" customFormat="1" x14ac:dyDescent="0.25">
      <c r="A120" s="418"/>
      <c r="B120" s="418"/>
      <c r="C120" s="418"/>
    </row>
    <row r="121" spans="1:3" s="421" customFormat="1" x14ac:dyDescent="0.25">
      <c r="A121" s="418"/>
      <c r="B121" s="418"/>
      <c r="C121" s="418"/>
    </row>
  </sheetData>
  <mergeCells count="7">
    <mergeCell ref="C15:C20"/>
    <mergeCell ref="B1:C4"/>
    <mergeCell ref="D2:G3"/>
    <mergeCell ref="E4:G4"/>
    <mergeCell ref="D7:E7"/>
    <mergeCell ref="C8:C10"/>
    <mergeCell ref="C11:C14"/>
  </mergeCells>
  <pageMargins left="0.7" right="0.7" top="0.75" bottom="0.75" header="0.3" footer="0.3"/>
  <pageSetup scale="54" orientation="landscape" r:id="rId1"/>
  <drawing r:id="rId2"/>
  <legacyDrawing r:id="rId3"/>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249977111117893"/>
  </sheetPr>
  <dimension ref="A1:XEX113"/>
  <sheetViews>
    <sheetView tabSelected="1" view="pageBreakPreview" zoomScale="60" zoomScaleNormal="100" workbookViewId="0">
      <selection activeCell="P26" sqref="P26"/>
    </sheetView>
  </sheetViews>
  <sheetFormatPr baseColWidth="10" defaultColWidth="11.42578125" defaultRowHeight="16.5" x14ac:dyDescent="0.3"/>
  <cols>
    <col min="1" max="1" width="1.42578125" style="132" customWidth="1"/>
    <col min="2" max="2" width="6.7109375" style="141" customWidth="1"/>
    <col min="3" max="3" width="29.7109375" style="141" customWidth="1"/>
    <col min="4" max="4" width="7.85546875" style="146" customWidth="1"/>
    <col min="5" max="5" width="65.42578125" style="146" customWidth="1"/>
    <col min="6" max="6" width="44.7109375" style="146" customWidth="1"/>
    <col min="7" max="7" width="28.28515625" style="146" customWidth="1"/>
    <col min="8" max="8" width="33.42578125" style="146" customWidth="1"/>
    <col min="9" max="9" width="29.7109375" style="146" customWidth="1"/>
    <col min="10" max="12" width="11.42578125" style="132"/>
    <col min="13" max="33" width="11.42578125" style="145"/>
    <col min="34" max="16384" width="11.42578125" style="146"/>
  </cols>
  <sheetData>
    <row r="1" spans="1:12 16378:16378" s="145" customFormat="1" x14ac:dyDescent="0.3">
      <c r="A1" s="132"/>
      <c r="B1" s="132"/>
      <c r="C1" s="132"/>
      <c r="J1" s="132"/>
      <c r="K1" s="132"/>
      <c r="L1" s="132"/>
    </row>
    <row r="2" spans="1:12 16378:16378" s="145" customFormat="1" ht="14.45" customHeight="1" x14ac:dyDescent="0.3">
      <c r="A2" s="132"/>
      <c r="B2" s="1119"/>
      <c r="C2" s="1119"/>
      <c r="D2" s="146"/>
      <c r="E2" s="147"/>
      <c r="F2" s="147"/>
      <c r="G2" s="147"/>
      <c r="H2" s="147"/>
      <c r="I2" s="147"/>
      <c r="J2" s="132"/>
      <c r="K2" s="132"/>
      <c r="L2" s="132"/>
      <c r="XEX2" s="1233" t="s">
        <v>1408</v>
      </c>
    </row>
    <row r="3" spans="1:12 16378:16378" s="145" customFormat="1" ht="55.5" customHeight="1" x14ac:dyDescent="0.3">
      <c r="A3" s="132"/>
      <c r="B3" s="1119"/>
      <c r="C3" s="1119"/>
      <c r="D3" s="147"/>
      <c r="E3" s="1120" t="s">
        <v>166</v>
      </c>
      <c r="F3" s="1120"/>
      <c r="G3" s="147"/>
      <c r="H3" s="147"/>
      <c r="I3" s="147"/>
      <c r="J3" s="132"/>
      <c r="K3" s="132"/>
      <c r="L3" s="132"/>
    </row>
    <row r="4" spans="1:12 16378:16378" s="145" customFormat="1" ht="43.5" customHeight="1" x14ac:dyDescent="0.3">
      <c r="A4" s="132"/>
      <c r="B4" s="1119"/>
      <c r="C4" s="1119"/>
      <c r="D4" s="147"/>
      <c r="E4" s="1121" t="s">
        <v>1347</v>
      </c>
      <c r="F4" s="1121"/>
      <c r="G4" s="1121"/>
      <c r="H4" s="147"/>
      <c r="I4" s="147"/>
      <c r="J4" s="132"/>
      <c r="K4" s="132"/>
      <c r="L4" s="132"/>
    </row>
    <row r="5" spans="1:12 16378:16378" s="145" customFormat="1" ht="17.25" thickBot="1" x14ac:dyDescent="0.35">
      <c r="A5" s="132"/>
      <c r="B5" s="132"/>
      <c r="C5" s="132"/>
      <c r="J5" s="132"/>
      <c r="K5" s="132"/>
      <c r="L5" s="132"/>
    </row>
    <row r="6" spans="1:12 16378:16378" s="145" customFormat="1" ht="27" customHeight="1" thickBot="1" x14ac:dyDescent="0.35">
      <c r="A6" s="132"/>
      <c r="B6" s="132"/>
      <c r="C6" s="372" t="s">
        <v>16</v>
      </c>
      <c r="D6" s="1122" t="s">
        <v>167</v>
      </c>
      <c r="E6" s="1122"/>
      <c r="F6" s="372" t="s">
        <v>58</v>
      </c>
      <c r="G6" s="372" t="s">
        <v>17</v>
      </c>
      <c r="H6" s="372" t="s">
        <v>60</v>
      </c>
      <c r="J6" s="132"/>
      <c r="K6" s="132"/>
      <c r="L6" s="132"/>
    </row>
    <row r="7" spans="1:12 16378:16378" s="145" customFormat="1" ht="58.5" customHeight="1" thickBot="1" x14ac:dyDescent="0.35">
      <c r="A7" s="132"/>
      <c r="B7" s="132"/>
      <c r="C7" s="1116" t="s">
        <v>885</v>
      </c>
      <c r="D7" s="57" t="s">
        <v>74</v>
      </c>
      <c r="E7" s="55" t="s">
        <v>886</v>
      </c>
      <c r="F7" s="449" t="s">
        <v>293</v>
      </c>
      <c r="G7" s="49" t="s">
        <v>85</v>
      </c>
      <c r="H7" s="58" t="s">
        <v>1200</v>
      </c>
      <c r="J7" s="132"/>
      <c r="K7" s="132"/>
      <c r="L7" s="132"/>
    </row>
    <row r="8" spans="1:12 16378:16378" s="145" customFormat="1" ht="80.25" customHeight="1" thickBot="1" x14ac:dyDescent="0.35">
      <c r="A8" s="132"/>
      <c r="B8" s="132"/>
      <c r="C8" s="1118"/>
      <c r="D8" s="57" t="s">
        <v>76</v>
      </c>
      <c r="E8" s="450" t="s">
        <v>1348</v>
      </c>
      <c r="F8" s="148" t="s">
        <v>1349</v>
      </c>
      <c r="G8" s="49" t="s">
        <v>1350</v>
      </c>
      <c r="H8" s="58" t="s">
        <v>1351</v>
      </c>
      <c r="J8" s="132"/>
      <c r="K8" s="132"/>
      <c r="L8" s="132"/>
    </row>
    <row r="9" spans="1:12 16378:16378" s="145" customFormat="1" ht="71.25" customHeight="1" thickBot="1" x14ac:dyDescent="0.35">
      <c r="A9" s="132"/>
      <c r="B9" s="132"/>
      <c r="C9" s="1116" t="s">
        <v>887</v>
      </c>
      <c r="D9" s="77" t="s">
        <v>77</v>
      </c>
      <c r="E9" s="55" t="s">
        <v>1352</v>
      </c>
      <c r="F9" s="451" t="s">
        <v>90</v>
      </c>
      <c r="G9" s="49" t="s">
        <v>918</v>
      </c>
      <c r="H9" s="58" t="s">
        <v>1353</v>
      </c>
      <c r="J9" s="132"/>
      <c r="K9" s="132"/>
      <c r="L9" s="132"/>
    </row>
    <row r="10" spans="1:12 16378:16378" s="145" customFormat="1" ht="66" customHeight="1" thickBot="1" x14ac:dyDescent="0.35">
      <c r="A10" s="132"/>
      <c r="B10" s="132"/>
      <c r="C10" s="1117"/>
      <c r="D10" s="77" t="s">
        <v>78</v>
      </c>
      <c r="E10" s="55" t="s">
        <v>1354</v>
      </c>
      <c r="F10" s="449" t="s">
        <v>1355</v>
      </c>
      <c r="G10" s="49" t="s">
        <v>1356</v>
      </c>
      <c r="H10" s="58">
        <v>45381</v>
      </c>
      <c r="J10" s="132"/>
      <c r="K10" s="132"/>
      <c r="L10" s="132"/>
    </row>
    <row r="11" spans="1:12 16378:16378" s="145" customFormat="1" ht="90.75" customHeight="1" thickBot="1" x14ac:dyDescent="0.35">
      <c r="A11" s="132"/>
      <c r="B11" s="132"/>
      <c r="C11" s="1116" t="s">
        <v>888</v>
      </c>
      <c r="D11" s="77" t="s">
        <v>80</v>
      </c>
      <c r="E11" s="149" t="s">
        <v>889</v>
      </c>
      <c r="F11" s="452" t="s">
        <v>241</v>
      </c>
      <c r="G11" s="49" t="s">
        <v>87</v>
      </c>
      <c r="H11" s="58">
        <v>45641</v>
      </c>
      <c r="J11" s="132"/>
      <c r="K11" s="132"/>
      <c r="L11" s="132"/>
    </row>
    <row r="12" spans="1:12 16378:16378" s="145" customFormat="1" ht="38.25" customHeight="1" thickBot="1" x14ac:dyDescent="0.35">
      <c r="A12" s="132"/>
      <c r="B12" s="132"/>
      <c r="C12" s="1117"/>
      <c r="D12" s="77">
        <v>3.2</v>
      </c>
      <c r="E12" s="55" t="s">
        <v>242</v>
      </c>
      <c r="F12" s="449" t="s">
        <v>1357</v>
      </c>
      <c r="G12" s="49" t="s">
        <v>86</v>
      </c>
      <c r="H12" s="58">
        <v>45641</v>
      </c>
      <c r="J12" s="132"/>
      <c r="K12" s="132"/>
      <c r="L12" s="132"/>
    </row>
    <row r="13" spans="1:12 16378:16378" s="145" customFormat="1" ht="38.25" customHeight="1" thickBot="1" x14ac:dyDescent="0.35">
      <c r="A13" s="132"/>
      <c r="B13" s="132"/>
      <c r="C13" s="1118"/>
      <c r="D13" s="77">
        <v>3.3</v>
      </c>
      <c r="E13" s="55" t="s">
        <v>1358</v>
      </c>
      <c r="F13" s="449" t="s">
        <v>1359</v>
      </c>
      <c r="G13" s="49" t="s">
        <v>1360</v>
      </c>
      <c r="H13" s="58" t="s">
        <v>1332</v>
      </c>
      <c r="J13" s="132"/>
      <c r="K13" s="132"/>
      <c r="L13" s="132"/>
    </row>
    <row r="14" spans="1:12 16378:16378" s="145" customFormat="1" ht="66" customHeight="1" thickBot="1" x14ac:dyDescent="0.35">
      <c r="A14" s="132"/>
      <c r="B14" s="132"/>
      <c r="C14" s="373" t="s">
        <v>1361</v>
      </c>
      <c r="D14" s="77" t="s">
        <v>81</v>
      </c>
      <c r="E14" s="55" t="s">
        <v>1362</v>
      </c>
      <c r="F14" s="449" t="s">
        <v>1363</v>
      </c>
      <c r="G14" s="49" t="s">
        <v>1364</v>
      </c>
      <c r="H14" s="58" t="s">
        <v>1365</v>
      </c>
      <c r="J14" s="132"/>
      <c r="K14" s="132"/>
      <c r="L14" s="132"/>
    </row>
    <row r="15" spans="1:12 16378:16378" s="145" customFormat="1" ht="96.75" customHeight="1" thickBot="1" x14ac:dyDescent="0.35">
      <c r="A15" s="132"/>
      <c r="B15" s="132"/>
      <c r="C15" s="373" t="s">
        <v>890</v>
      </c>
      <c r="D15" s="57" t="s">
        <v>84</v>
      </c>
      <c r="E15" s="55" t="s">
        <v>1366</v>
      </c>
      <c r="F15" s="449" t="s">
        <v>1367</v>
      </c>
      <c r="G15" s="49" t="s">
        <v>1368</v>
      </c>
      <c r="H15" s="58">
        <v>45596</v>
      </c>
      <c r="J15" s="132"/>
      <c r="K15" s="132"/>
      <c r="L15" s="132"/>
    </row>
    <row r="16" spans="1:12 16378:16378" s="145" customFormat="1" x14ac:dyDescent="0.3">
      <c r="A16" s="132"/>
      <c r="B16" s="132"/>
      <c r="C16" s="132"/>
      <c r="J16" s="132"/>
      <c r="K16" s="132"/>
      <c r="L16" s="132"/>
    </row>
    <row r="17" spans="1:12" s="145" customFormat="1" x14ac:dyDescent="0.3">
      <c r="A17" s="132"/>
      <c r="B17" s="132"/>
      <c r="C17" s="132"/>
      <c r="J17" s="132"/>
      <c r="K17" s="132"/>
      <c r="L17" s="132"/>
    </row>
    <row r="18" spans="1:12" s="145" customFormat="1" x14ac:dyDescent="0.3">
      <c r="A18" s="132"/>
      <c r="B18" s="132"/>
      <c r="C18" s="132"/>
      <c r="J18" s="132"/>
      <c r="K18" s="132"/>
      <c r="L18" s="132"/>
    </row>
    <row r="19" spans="1:12" s="145" customFormat="1" x14ac:dyDescent="0.3">
      <c r="A19" s="132"/>
      <c r="B19" s="132"/>
      <c r="C19" s="132"/>
      <c r="J19" s="132"/>
      <c r="K19" s="132"/>
      <c r="L19" s="132"/>
    </row>
    <row r="20" spans="1:12" s="145" customFormat="1" x14ac:dyDescent="0.3">
      <c r="A20" s="132"/>
      <c r="B20" s="132"/>
      <c r="C20" s="132"/>
      <c r="J20" s="132"/>
      <c r="K20" s="132"/>
      <c r="L20" s="132"/>
    </row>
    <row r="21" spans="1:12" s="145" customFormat="1" x14ac:dyDescent="0.3">
      <c r="A21" s="132"/>
      <c r="B21" s="132"/>
      <c r="C21" s="132"/>
      <c r="J21" s="132"/>
      <c r="K21" s="132"/>
      <c r="L21" s="132"/>
    </row>
    <row r="22" spans="1:12" s="145" customFormat="1" x14ac:dyDescent="0.3">
      <c r="A22" s="132"/>
      <c r="B22" s="132"/>
      <c r="C22" s="132"/>
      <c r="J22" s="132"/>
      <c r="K22" s="132"/>
      <c r="L22" s="132"/>
    </row>
    <row r="23" spans="1:12" s="145" customFormat="1" x14ac:dyDescent="0.3">
      <c r="A23" s="132"/>
      <c r="B23" s="132"/>
      <c r="C23" s="132"/>
      <c r="J23" s="132"/>
      <c r="K23" s="132"/>
      <c r="L23" s="132"/>
    </row>
    <row r="24" spans="1:12" s="145" customFormat="1" x14ac:dyDescent="0.3">
      <c r="A24" s="132"/>
      <c r="B24" s="132"/>
      <c r="C24" s="132"/>
      <c r="J24" s="132"/>
      <c r="K24" s="132"/>
      <c r="L24" s="132"/>
    </row>
    <row r="25" spans="1:12" s="145" customFormat="1" x14ac:dyDescent="0.3">
      <c r="A25" s="132"/>
      <c r="B25" s="132"/>
      <c r="C25" s="132"/>
      <c r="J25" s="132"/>
      <c r="K25" s="132"/>
      <c r="L25" s="132"/>
    </row>
    <row r="26" spans="1:12" s="145" customFormat="1" x14ac:dyDescent="0.3">
      <c r="A26" s="132"/>
      <c r="B26" s="132"/>
      <c r="C26" s="132"/>
      <c r="J26" s="132"/>
      <c r="K26" s="132"/>
      <c r="L26" s="132"/>
    </row>
    <row r="27" spans="1:12" s="145" customFormat="1" x14ac:dyDescent="0.3">
      <c r="A27" s="132"/>
      <c r="B27" s="132"/>
      <c r="C27" s="132"/>
      <c r="J27" s="132"/>
      <c r="K27" s="132"/>
      <c r="L27" s="132"/>
    </row>
    <row r="28" spans="1:12" s="145" customFormat="1" x14ac:dyDescent="0.3">
      <c r="A28" s="132"/>
      <c r="B28" s="132"/>
      <c r="C28" s="132"/>
      <c r="J28" s="132"/>
      <c r="K28" s="132"/>
      <c r="L28" s="132"/>
    </row>
    <row r="29" spans="1:12" s="145" customFormat="1" x14ac:dyDescent="0.3">
      <c r="A29" s="132"/>
      <c r="B29" s="132"/>
      <c r="C29" s="132"/>
      <c r="J29" s="132"/>
      <c r="K29" s="132"/>
      <c r="L29" s="132"/>
    </row>
    <row r="30" spans="1:12" s="145" customFormat="1" x14ac:dyDescent="0.3">
      <c r="A30" s="132"/>
      <c r="B30" s="132"/>
      <c r="C30" s="132"/>
      <c r="J30" s="132"/>
      <c r="K30" s="132"/>
      <c r="L30" s="132"/>
    </row>
    <row r="31" spans="1:12" s="145" customFormat="1" x14ac:dyDescent="0.3">
      <c r="A31" s="132"/>
      <c r="B31" s="132"/>
      <c r="C31" s="132"/>
      <c r="J31" s="132"/>
      <c r="K31" s="132"/>
      <c r="L31" s="132"/>
    </row>
    <row r="32" spans="1:12" s="145" customFormat="1" x14ac:dyDescent="0.3">
      <c r="A32" s="132"/>
      <c r="B32" s="132"/>
      <c r="C32" s="132"/>
      <c r="J32" s="132"/>
      <c r="K32" s="132"/>
      <c r="L32" s="132"/>
    </row>
    <row r="33" spans="1:12" s="145" customFormat="1" x14ac:dyDescent="0.3">
      <c r="A33" s="132"/>
      <c r="B33" s="132"/>
      <c r="C33" s="132"/>
      <c r="J33" s="132"/>
      <c r="K33" s="132"/>
      <c r="L33" s="132"/>
    </row>
    <row r="34" spans="1:12" s="145" customFormat="1" x14ac:dyDescent="0.3">
      <c r="A34" s="132"/>
      <c r="B34" s="132"/>
      <c r="C34" s="132"/>
      <c r="J34" s="132"/>
      <c r="K34" s="132"/>
      <c r="L34" s="132"/>
    </row>
    <row r="35" spans="1:12" s="145" customFormat="1" x14ac:dyDescent="0.3">
      <c r="A35" s="132"/>
      <c r="B35" s="132"/>
      <c r="C35" s="132"/>
      <c r="J35" s="132"/>
      <c r="K35" s="132"/>
      <c r="L35" s="132"/>
    </row>
    <row r="36" spans="1:12" s="145" customFormat="1" x14ac:dyDescent="0.3">
      <c r="A36" s="132"/>
      <c r="B36" s="132"/>
      <c r="C36" s="132"/>
      <c r="J36" s="132"/>
      <c r="K36" s="132"/>
      <c r="L36" s="132"/>
    </row>
    <row r="37" spans="1:12" s="145" customFormat="1" x14ac:dyDescent="0.3">
      <c r="A37" s="132"/>
      <c r="B37" s="132"/>
      <c r="C37" s="132"/>
      <c r="J37" s="132"/>
      <c r="K37" s="132"/>
      <c r="L37" s="132"/>
    </row>
    <row r="38" spans="1:12" s="145" customFormat="1" x14ac:dyDescent="0.3">
      <c r="A38" s="132"/>
      <c r="B38" s="132"/>
      <c r="C38" s="132"/>
      <c r="J38" s="132"/>
      <c r="K38" s="132"/>
      <c r="L38" s="132"/>
    </row>
    <row r="39" spans="1:12" s="145" customFormat="1" x14ac:dyDescent="0.3">
      <c r="A39" s="132"/>
      <c r="B39" s="132"/>
      <c r="C39" s="132"/>
      <c r="J39" s="132"/>
      <c r="K39" s="132"/>
      <c r="L39" s="132"/>
    </row>
    <row r="40" spans="1:12" s="145" customFormat="1" x14ac:dyDescent="0.3">
      <c r="A40" s="132"/>
      <c r="B40" s="132"/>
      <c r="C40" s="132"/>
      <c r="J40" s="132"/>
      <c r="K40" s="132"/>
      <c r="L40" s="132"/>
    </row>
    <row r="41" spans="1:12" s="145" customFormat="1" x14ac:dyDescent="0.3">
      <c r="A41" s="132"/>
      <c r="B41" s="132"/>
      <c r="C41" s="132"/>
      <c r="J41" s="132"/>
      <c r="K41" s="132"/>
      <c r="L41" s="132"/>
    </row>
    <row r="42" spans="1:12" s="145" customFormat="1" x14ac:dyDescent="0.3">
      <c r="A42" s="132"/>
      <c r="B42" s="132"/>
      <c r="C42" s="132"/>
      <c r="J42" s="132"/>
      <c r="K42" s="132"/>
      <c r="L42" s="132"/>
    </row>
    <row r="43" spans="1:12" s="145" customFormat="1" x14ac:dyDescent="0.3">
      <c r="A43" s="132"/>
      <c r="B43" s="132"/>
      <c r="C43" s="132"/>
      <c r="J43" s="132"/>
      <c r="K43" s="132"/>
      <c r="L43" s="132"/>
    </row>
    <row r="44" spans="1:12" s="145" customFormat="1" x14ac:dyDescent="0.3">
      <c r="A44" s="132"/>
      <c r="B44" s="132"/>
      <c r="C44" s="132"/>
      <c r="J44" s="132"/>
      <c r="K44" s="132"/>
      <c r="L44" s="132"/>
    </row>
    <row r="45" spans="1:12" s="145" customFormat="1" x14ac:dyDescent="0.3">
      <c r="A45" s="132"/>
      <c r="B45" s="132"/>
      <c r="C45" s="132"/>
      <c r="J45" s="132"/>
      <c r="K45" s="132"/>
      <c r="L45" s="132"/>
    </row>
    <row r="46" spans="1:12" s="145" customFormat="1" x14ac:dyDescent="0.3">
      <c r="A46" s="132"/>
      <c r="B46" s="132"/>
      <c r="C46" s="132"/>
      <c r="J46" s="132"/>
      <c r="K46" s="132"/>
      <c r="L46" s="132"/>
    </row>
    <row r="47" spans="1:12" s="145" customFormat="1" x14ac:dyDescent="0.3">
      <c r="A47" s="132"/>
      <c r="B47" s="132"/>
      <c r="C47" s="132"/>
      <c r="J47" s="132"/>
      <c r="K47" s="132"/>
      <c r="L47" s="132"/>
    </row>
    <row r="48" spans="1:12" s="145" customFormat="1" x14ac:dyDescent="0.3">
      <c r="A48" s="132"/>
      <c r="B48" s="132"/>
      <c r="C48" s="132"/>
      <c r="J48" s="132"/>
      <c r="K48" s="132"/>
      <c r="L48" s="132"/>
    </row>
    <row r="49" spans="1:12" s="145" customFormat="1" x14ac:dyDescent="0.3">
      <c r="A49" s="132"/>
      <c r="B49" s="132"/>
      <c r="C49" s="132"/>
      <c r="J49" s="132"/>
      <c r="K49" s="132"/>
      <c r="L49" s="132"/>
    </row>
    <row r="50" spans="1:12" s="145" customFormat="1" x14ac:dyDescent="0.3">
      <c r="A50" s="132"/>
      <c r="B50" s="132"/>
      <c r="C50" s="132"/>
      <c r="J50" s="132"/>
      <c r="K50" s="132"/>
      <c r="L50" s="132"/>
    </row>
    <row r="51" spans="1:12" s="145" customFormat="1" x14ac:dyDescent="0.3">
      <c r="A51" s="132"/>
      <c r="B51" s="132"/>
      <c r="C51" s="132"/>
      <c r="J51" s="132"/>
      <c r="K51" s="132"/>
      <c r="L51" s="132"/>
    </row>
    <row r="52" spans="1:12" s="145" customFormat="1" x14ac:dyDescent="0.3">
      <c r="A52" s="132"/>
      <c r="B52" s="132"/>
      <c r="C52" s="132"/>
      <c r="J52" s="132"/>
      <c r="K52" s="132"/>
      <c r="L52" s="132"/>
    </row>
    <row r="53" spans="1:12" s="145" customFormat="1" x14ac:dyDescent="0.3">
      <c r="A53" s="132"/>
      <c r="B53" s="132"/>
      <c r="C53" s="132"/>
      <c r="J53" s="132"/>
      <c r="K53" s="132"/>
      <c r="L53" s="132"/>
    </row>
    <row r="54" spans="1:12" s="145" customFormat="1" x14ac:dyDescent="0.3">
      <c r="A54" s="132"/>
      <c r="B54" s="132"/>
      <c r="C54" s="132"/>
      <c r="J54" s="132"/>
      <c r="K54" s="132"/>
      <c r="L54" s="132"/>
    </row>
    <row r="55" spans="1:12" s="145" customFormat="1" x14ac:dyDescent="0.3">
      <c r="A55" s="132"/>
      <c r="B55" s="132"/>
      <c r="C55" s="132"/>
      <c r="J55" s="132"/>
      <c r="K55" s="132"/>
      <c r="L55" s="132"/>
    </row>
    <row r="56" spans="1:12" s="145" customFormat="1" x14ac:dyDescent="0.3">
      <c r="A56" s="132"/>
      <c r="B56" s="132"/>
      <c r="C56" s="132"/>
      <c r="J56" s="132"/>
      <c r="K56" s="132"/>
      <c r="L56" s="132"/>
    </row>
    <row r="57" spans="1:12" s="145" customFormat="1" x14ac:dyDescent="0.3">
      <c r="A57" s="132"/>
      <c r="B57" s="132"/>
      <c r="C57" s="132"/>
      <c r="J57" s="132"/>
      <c r="K57" s="132"/>
      <c r="L57" s="132"/>
    </row>
    <row r="58" spans="1:12" s="145" customFormat="1" x14ac:dyDescent="0.3">
      <c r="A58" s="132"/>
      <c r="B58" s="132"/>
      <c r="C58" s="132"/>
      <c r="J58" s="132"/>
      <c r="K58" s="132"/>
      <c r="L58" s="132"/>
    </row>
    <row r="59" spans="1:12" s="145" customFormat="1" x14ac:dyDescent="0.3">
      <c r="A59" s="132"/>
      <c r="B59" s="132"/>
      <c r="C59" s="132"/>
      <c r="J59" s="132"/>
      <c r="K59" s="132"/>
      <c r="L59" s="132"/>
    </row>
    <row r="60" spans="1:12" s="145" customFormat="1" x14ac:dyDescent="0.3">
      <c r="A60" s="132"/>
      <c r="B60" s="132"/>
      <c r="C60" s="132"/>
      <c r="J60" s="132"/>
      <c r="K60" s="132"/>
      <c r="L60" s="132"/>
    </row>
    <row r="61" spans="1:12" s="145" customFormat="1" x14ac:dyDescent="0.3">
      <c r="A61" s="132"/>
      <c r="B61" s="132"/>
      <c r="C61" s="132"/>
      <c r="J61" s="132"/>
      <c r="K61" s="132"/>
      <c r="L61" s="132"/>
    </row>
    <row r="62" spans="1:12" s="145" customFormat="1" x14ac:dyDescent="0.3">
      <c r="A62" s="132"/>
      <c r="B62" s="132"/>
      <c r="C62" s="132"/>
      <c r="J62" s="132"/>
      <c r="K62" s="132"/>
      <c r="L62" s="132"/>
    </row>
    <row r="63" spans="1:12" s="145" customFormat="1" x14ac:dyDescent="0.3">
      <c r="A63" s="132"/>
      <c r="B63" s="132"/>
      <c r="C63" s="132"/>
      <c r="J63" s="132"/>
      <c r="K63" s="132"/>
      <c r="L63" s="132"/>
    </row>
    <row r="64" spans="1:12" s="145" customFormat="1" x14ac:dyDescent="0.3">
      <c r="A64" s="132"/>
      <c r="B64" s="132"/>
      <c r="C64" s="132"/>
      <c r="J64" s="132"/>
      <c r="K64" s="132"/>
      <c r="L64" s="132"/>
    </row>
    <row r="65" spans="1:12" s="145" customFormat="1" x14ac:dyDescent="0.3">
      <c r="A65" s="132"/>
      <c r="B65" s="132"/>
      <c r="C65" s="132"/>
      <c r="J65" s="132"/>
      <c r="K65" s="132"/>
      <c r="L65" s="132"/>
    </row>
    <row r="66" spans="1:12" s="145" customFormat="1" x14ac:dyDescent="0.3">
      <c r="A66" s="132"/>
      <c r="B66" s="132"/>
      <c r="C66" s="132"/>
      <c r="J66" s="132"/>
      <c r="K66" s="132"/>
      <c r="L66" s="132"/>
    </row>
    <row r="67" spans="1:12" s="145" customFormat="1" x14ac:dyDescent="0.3">
      <c r="A67" s="132"/>
      <c r="B67" s="132"/>
      <c r="C67" s="132"/>
      <c r="J67" s="132"/>
      <c r="K67" s="132"/>
      <c r="L67" s="132"/>
    </row>
    <row r="68" spans="1:12" s="145" customFormat="1" x14ac:dyDescent="0.3">
      <c r="A68" s="132"/>
      <c r="B68" s="132"/>
      <c r="C68" s="132"/>
      <c r="J68" s="132"/>
      <c r="K68" s="132"/>
      <c r="L68" s="132"/>
    </row>
    <row r="69" spans="1:12" s="145" customFormat="1" x14ac:dyDescent="0.3">
      <c r="A69" s="132"/>
      <c r="B69" s="132"/>
      <c r="C69" s="132"/>
      <c r="J69" s="132"/>
      <c r="K69" s="132"/>
      <c r="L69" s="132"/>
    </row>
    <row r="70" spans="1:12" s="145" customFormat="1" x14ac:dyDescent="0.3">
      <c r="A70" s="132"/>
      <c r="B70" s="132"/>
      <c r="C70" s="132"/>
      <c r="J70" s="132"/>
      <c r="K70" s="132"/>
      <c r="L70" s="132"/>
    </row>
    <row r="71" spans="1:12" s="145" customFormat="1" x14ac:dyDescent="0.3">
      <c r="A71" s="132"/>
      <c r="B71" s="132"/>
      <c r="C71" s="132"/>
      <c r="J71" s="132"/>
      <c r="K71" s="132"/>
      <c r="L71" s="132"/>
    </row>
    <row r="72" spans="1:12" s="145" customFormat="1" x14ac:dyDescent="0.3">
      <c r="A72" s="132"/>
      <c r="B72" s="132"/>
      <c r="C72" s="132"/>
      <c r="J72" s="132"/>
      <c r="K72" s="132"/>
      <c r="L72" s="132"/>
    </row>
    <row r="73" spans="1:12" s="145" customFormat="1" x14ac:dyDescent="0.3">
      <c r="A73" s="132"/>
      <c r="B73" s="132"/>
      <c r="C73" s="132"/>
      <c r="J73" s="132"/>
      <c r="K73" s="132"/>
      <c r="L73" s="132"/>
    </row>
    <row r="74" spans="1:12" s="145" customFormat="1" x14ac:dyDescent="0.3">
      <c r="A74" s="132"/>
      <c r="B74" s="132"/>
      <c r="C74" s="132"/>
      <c r="J74" s="132"/>
      <c r="K74" s="132"/>
      <c r="L74" s="132"/>
    </row>
    <row r="75" spans="1:12" s="145" customFormat="1" x14ac:dyDescent="0.3">
      <c r="A75" s="132"/>
      <c r="B75" s="132"/>
      <c r="C75" s="132"/>
      <c r="J75" s="132"/>
      <c r="K75" s="132"/>
      <c r="L75" s="132"/>
    </row>
    <row r="76" spans="1:12" s="145" customFormat="1" x14ac:dyDescent="0.3">
      <c r="A76" s="132"/>
      <c r="B76" s="132"/>
      <c r="C76" s="132"/>
      <c r="J76" s="132"/>
      <c r="K76" s="132"/>
      <c r="L76" s="132"/>
    </row>
    <row r="77" spans="1:12" s="145" customFormat="1" x14ac:dyDescent="0.3">
      <c r="A77" s="132"/>
      <c r="B77" s="132"/>
      <c r="C77" s="132"/>
      <c r="J77" s="132"/>
      <c r="K77" s="132"/>
      <c r="L77" s="132"/>
    </row>
    <row r="78" spans="1:12" s="145" customFormat="1" x14ac:dyDescent="0.3">
      <c r="A78" s="132"/>
      <c r="B78" s="132"/>
      <c r="C78" s="132"/>
      <c r="J78" s="132"/>
      <c r="K78" s="132"/>
      <c r="L78" s="132"/>
    </row>
    <row r="79" spans="1:12" s="145" customFormat="1" x14ac:dyDescent="0.3">
      <c r="A79" s="132"/>
      <c r="B79" s="132"/>
      <c r="C79" s="132"/>
      <c r="J79" s="132"/>
      <c r="K79" s="132"/>
      <c r="L79" s="132"/>
    </row>
    <row r="80" spans="1:12" s="145" customFormat="1" x14ac:dyDescent="0.3">
      <c r="A80" s="132"/>
      <c r="B80" s="132"/>
      <c r="C80" s="132"/>
      <c r="J80" s="132"/>
      <c r="K80" s="132"/>
      <c r="L80" s="132"/>
    </row>
    <row r="81" spans="1:12" s="145" customFormat="1" x14ac:dyDescent="0.3">
      <c r="A81" s="132"/>
      <c r="B81" s="132"/>
      <c r="C81" s="132"/>
      <c r="J81" s="132"/>
      <c r="K81" s="132"/>
      <c r="L81" s="132"/>
    </row>
    <row r="82" spans="1:12" s="145" customFormat="1" x14ac:dyDescent="0.3">
      <c r="A82" s="132"/>
      <c r="B82" s="132"/>
      <c r="C82" s="132"/>
      <c r="J82" s="132"/>
      <c r="K82" s="132"/>
      <c r="L82" s="132"/>
    </row>
    <row r="83" spans="1:12" s="145" customFormat="1" x14ac:dyDescent="0.3">
      <c r="A83" s="132"/>
      <c r="B83" s="132"/>
      <c r="C83" s="132"/>
      <c r="J83" s="132"/>
      <c r="K83" s="132"/>
      <c r="L83" s="132"/>
    </row>
    <row r="84" spans="1:12" s="145" customFormat="1" x14ac:dyDescent="0.3">
      <c r="A84" s="132"/>
      <c r="B84" s="132"/>
      <c r="C84" s="132"/>
      <c r="J84" s="132"/>
      <c r="K84" s="132"/>
      <c r="L84" s="132"/>
    </row>
    <row r="85" spans="1:12" s="145" customFormat="1" x14ac:dyDescent="0.3">
      <c r="A85" s="132"/>
      <c r="B85" s="132"/>
      <c r="C85" s="132"/>
      <c r="J85" s="132"/>
      <c r="K85" s="132"/>
      <c r="L85" s="132"/>
    </row>
    <row r="86" spans="1:12" s="145" customFormat="1" x14ac:dyDescent="0.3">
      <c r="A86" s="132"/>
      <c r="B86" s="132"/>
      <c r="C86" s="132"/>
      <c r="J86" s="132"/>
      <c r="K86" s="132"/>
      <c r="L86" s="132"/>
    </row>
    <row r="87" spans="1:12" s="145" customFormat="1" x14ac:dyDescent="0.3">
      <c r="A87" s="132"/>
      <c r="B87" s="132"/>
      <c r="C87" s="132"/>
      <c r="J87" s="132"/>
      <c r="K87" s="132"/>
      <c r="L87" s="132"/>
    </row>
    <row r="88" spans="1:12" s="145" customFormat="1" x14ac:dyDescent="0.3">
      <c r="A88" s="132"/>
      <c r="B88" s="132"/>
      <c r="C88" s="132"/>
      <c r="J88" s="132"/>
      <c r="K88" s="132"/>
      <c r="L88" s="132"/>
    </row>
    <row r="89" spans="1:12" s="145" customFormat="1" x14ac:dyDescent="0.3">
      <c r="A89" s="132"/>
      <c r="B89" s="132"/>
      <c r="C89" s="132"/>
      <c r="J89" s="132"/>
      <c r="K89" s="132"/>
      <c r="L89" s="132"/>
    </row>
    <row r="90" spans="1:12" s="145" customFormat="1" x14ac:dyDescent="0.3">
      <c r="A90" s="132"/>
      <c r="B90" s="132"/>
      <c r="C90" s="132"/>
      <c r="J90" s="132"/>
      <c r="K90" s="132"/>
      <c r="L90" s="132"/>
    </row>
    <row r="91" spans="1:12" s="145" customFormat="1" x14ac:dyDescent="0.3">
      <c r="A91" s="132"/>
      <c r="B91" s="132"/>
      <c r="C91" s="132"/>
      <c r="J91" s="132"/>
      <c r="K91" s="132"/>
      <c r="L91" s="132"/>
    </row>
    <row r="92" spans="1:12" s="145" customFormat="1" x14ac:dyDescent="0.3">
      <c r="A92" s="132"/>
      <c r="B92" s="132"/>
      <c r="C92" s="132"/>
      <c r="J92" s="132"/>
      <c r="K92" s="132"/>
      <c r="L92" s="132"/>
    </row>
    <row r="93" spans="1:12" s="145" customFormat="1" x14ac:dyDescent="0.3">
      <c r="A93" s="132"/>
      <c r="B93" s="132"/>
      <c r="C93" s="132"/>
      <c r="J93" s="132"/>
      <c r="K93" s="132"/>
      <c r="L93" s="132"/>
    </row>
    <row r="94" spans="1:12" s="145" customFormat="1" x14ac:dyDescent="0.3">
      <c r="A94" s="132"/>
      <c r="B94" s="132"/>
      <c r="C94" s="132"/>
      <c r="J94" s="132"/>
      <c r="K94" s="132"/>
      <c r="L94" s="132"/>
    </row>
    <row r="95" spans="1:12" s="145" customFormat="1" x14ac:dyDescent="0.3">
      <c r="A95" s="132"/>
      <c r="B95" s="132"/>
      <c r="C95" s="132"/>
      <c r="J95" s="132"/>
      <c r="K95" s="132"/>
      <c r="L95" s="132"/>
    </row>
    <row r="96" spans="1:12" s="145" customFormat="1" x14ac:dyDescent="0.3">
      <c r="A96" s="132"/>
      <c r="B96" s="132"/>
      <c r="C96" s="132"/>
      <c r="J96" s="132"/>
      <c r="K96" s="132"/>
      <c r="L96" s="132"/>
    </row>
    <row r="97" spans="1:12" s="145" customFormat="1" x14ac:dyDescent="0.3">
      <c r="A97" s="132"/>
      <c r="B97" s="132"/>
      <c r="C97" s="132"/>
      <c r="J97" s="132"/>
      <c r="K97" s="132"/>
      <c r="L97" s="132"/>
    </row>
    <row r="98" spans="1:12" s="145" customFormat="1" x14ac:dyDescent="0.3">
      <c r="A98" s="132"/>
      <c r="B98" s="132"/>
      <c r="C98" s="132"/>
      <c r="J98" s="132"/>
      <c r="K98" s="132"/>
      <c r="L98" s="132"/>
    </row>
    <row r="99" spans="1:12" s="145" customFormat="1" x14ac:dyDescent="0.3">
      <c r="A99" s="132"/>
      <c r="B99" s="132"/>
      <c r="C99" s="132"/>
      <c r="J99" s="132"/>
      <c r="K99" s="132"/>
      <c r="L99" s="132"/>
    </row>
    <row r="100" spans="1:12" s="145" customFormat="1" x14ac:dyDescent="0.3">
      <c r="A100" s="132"/>
      <c r="B100" s="132"/>
      <c r="C100" s="132"/>
      <c r="J100" s="132"/>
      <c r="K100" s="132"/>
      <c r="L100" s="132"/>
    </row>
    <row r="101" spans="1:12" s="145" customFormat="1" x14ac:dyDescent="0.3">
      <c r="A101" s="132"/>
      <c r="B101" s="132"/>
      <c r="C101" s="132"/>
      <c r="J101" s="132"/>
      <c r="K101" s="132"/>
      <c r="L101" s="132"/>
    </row>
    <row r="102" spans="1:12" s="145" customFormat="1" x14ac:dyDescent="0.3">
      <c r="A102" s="132"/>
      <c r="B102" s="132"/>
      <c r="C102" s="132"/>
      <c r="J102" s="132"/>
      <c r="K102" s="132"/>
      <c r="L102" s="132"/>
    </row>
    <row r="103" spans="1:12" s="145" customFormat="1" x14ac:dyDescent="0.3">
      <c r="A103" s="132"/>
      <c r="B103" s="132"/>
      <c r="C103" s="132"/>
      <c r="J103" s="132"/>
      <c r="K103" s="132"/>
      <c r="L103" s="132"/>
    </row>
    <row r="104" spans="1:12" s="145" customFormat="1" x14ac:dyDescent="0.3">
      <c r="A104" s="132"/>
      <c r="B104" s="132"/>
      <c r="C104" s="132"/>
      <c r="J104" s="132"/>
      <c r="K104" s="132"/>
      <c r="L104" s="132"/>
    </row>
    <row r="105" spans="1:12" s="145" customFormat="1" x14ac:dyDescent="0.3">
      <c r="A105" s="132"/>
      <c r="B105" s="132"/>
      <c r="C105" s="132"/>
      <c r="J105" s="132"/>
      <c r="K105" s="132"/>
      <c r="L105" s="132"/>
    </row>
    <row r="106" spans="1:12" s="145" customFormat="1" x14ac:dyDescent="0.3">
      <c r="A106" s="132"/>
      <c r="B106" s="132"/>
      <c r="C106" s="132"/>
      <c r="J106" s="132"/>
      <c r="K106" s="132"/>
      <c r="L106" s="132"/>
    </row>
    <row r="107" spans="1:12" s="145" customFormat="1" x14ac:dyDescent="0.3">
      <c r="A107" s="132"/>
      <c r="B107" s="132"/>
      <c r="C107" s="132"/>
      <c r="J107" s="132"/>
      <c r="K107" s="132"/>
      <c r="L107" s="132"/>
    </row>
    <row r="108" spans="1:12" s="145" customFormat="1" x14ac:dyDescent="0.3">
      <c r="A108" s="132"/>
      <c r="B108" s="132"/>
      <c r="C108" s="132"/>
      <c r="J108" s="132"/>
      <c r="K108" s="132"/>
      <c r="L108" s="132"/>
    </row>
    <row r="109" spans="1:12" s="145" customFormat="1" x14ac:dyDescent="0.3">
      <c r="A109" s="132"/>
      <c r="B109" s="132"/>
      <c r="C109" s="132"/>
      <c r="J109" s="132"/>
      <c r="K109" s="132"/>
      <c r="L109" s="132"/>
    </row>
    <row r="110" spans="1:12" s="145" customFormat="1" x14ac:dyDescent="0.3">
      <c r="A110" s="132"/>
      <c r="B110" s="132"/>
      <c r="C110" s="132"/>
      <c r="J110" s="132"/>
      <c r="K110" s="132"/>
      <c r="L110" s="132"/>
    </row>
    <row r="111" spans="1:12" s="145" customFormat="1" x14ac:dyDescent="0.3">
      <c r="A111" s="132"/>
      <c r="B111" s="132"/>
      <c r="C111" s="132"/>
      <c r="J111" s="132"/>
      <c r="K111" s="132"/>
      <c r="L111" s="132"/>
    </row>
    <row r="112" spans="1:12" s="145" customFormat="1" x14ac:dyDescent="0.3">
      <c r="A112" s="132"/>
      <c r="B112" s="132"/>
      <c r="C112" s="132"/>
      <c r="J112" s="132"/>
      <c r="K112" s="132"/>
      <c r="L112" s="132"/>
    </row>
    <row r="113" spans="1:12" s="145" customFormat="1" x14ac:dyDescent="0.3">
      <c r="A113" s="132"/>
      <c r="B113" s="132"/>
      <c r="C113" s="132"/>
      <c r="J113" s="132"/>
      <c r="K113" s="132"/>
      <c r="L113" s="132"/>
    </row>
  </sheetData>
  <mergeCells count="7">
    <mergeCell ref="C11:C13"/>
    <mergeCell ref="B2:C4"/>
    <mergeCell ref="E3:F3"/>
    <mergeCell ref="E4:G4"/>
    <mergeCell ref="D6:E6"/>
    <mergeCell ref="C7:C8"/>
    <mergeCell ref="C9:C10"/>
  </mergeCells>
  <pageMargins left="0.7" right="0.7" top="0.75" bottom="0.75" header="0.3" footer="0.3"/>
  <pageSetup paperSize="9" scale="49" orientation="landscape" r:id="rId1"/>
  <drawing r:id="rId2"/>
  <legacy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XEX18"/>
  <sheetViews>
    <sheetView showGridLines="0" tabSelected="1" view="pageBreakPreview" zoomScale="60" zoomScaleNormal="100" workbookViewId="0">
      <selection activeCell="P26" sqref="P26"/>
    </sheetView>
  </sheetViews>
  <sheetFormatPr baseColWidth="10" defaultColWidth="11.42578125" defaultRowHeight="15" x14ac:dyDescent="0.25"/>
  <cols>
    <col min="1" max="1" width="4.140625" customWidth="1"/>
    <col min="2" max="2" width="37" customWidth="1"/>
    <col min="3" max="3" width="31" customWidth="1"/>
    <col min="4" max="4" width="67.140625" customWidth="1"/>
    <col min="5" max="5" width="44.85546875" customWidth="1"/>
    <col min="6" max="6" width="29.42578125" customWidth="1"/>
  </cols>
  <sheetData>
    <row r="1" spans="1:11 16378:16378" ht="39.75" customHeight="1" x14ac:dyDescent="0.25">
      <c r="A1" s="13"/>
      <c r="C1" s="144"/>
      <c r="D1" s="144"/>
      <c r="E1" s="144"/>
      <c r="F1" s="24"/>
      <c r="G1" s="24"/>
      <c r="H1" s="24"/>
      <c r="I1" s="24"/>
      <c r="J1" s="24"/>
      <c r="K1" s="130"/>
    </row>
    <row r="2" spans="1:11 16378:16378" ht="67.5" customHeight="1" x14ac:dyDescent="0.45">
      <c r="A2" s="13"/>
      <c r="B2" s="144"/>
      <c r="C2" s="1131" t="s">
        <v>1406</v>
      </c>
      <c r="D2" s="1131"/>
      <c r="E2" s="1131"/>
      <c r="F2" s="1131"/>
      <c r="G2" s="24"/>
      <c r="H2" s="24"/>
      <c r="I2" s="24"/>
      <c r="J2" s="24"/>
      <c r="K2" s="130"/>
      <c r="XEX2" s="1232" t="s">
        <v>1408</v>
      </c>
    </row>
    <row r="5" spans="1:11 16378:16378" ht="27" customHeight="1" x14ac:dyDescent="0.3">
      <c r="A5" s="141"/>
      <c r="B5" s="1132" t="s">
        <v>120</v>
      </c>
      <c r="C5" s="1133"/>
      <c r="D5" s="1133"/>
      <c r="E5" s="1133"/>
      <c r="F5" s="1134"/>
    </row>
    <row r="6" spans="1:11 16378:16378" ht="40.5" customHeight="1" x14ac:dyDescent="0.3">
      <c r="A6" s="141"/>
      <c r="B6" s="1135" t="s">
        <v>186</v>
      </c>
      <c r="C6" s="1136"/>
      <c r="D6" s="1136"/>
      <c r="E6" s="1137"/>
      <c r="F6" s="142" t="s">
        <v>1202</v>
      </c>
    </row>
    <row r="7" spans="1:11 16378:16378" ht="41.25" customHeight="1" x14ac:dyDescent="0.3">
      <c r="A7" s="141"/>
      <c r="B7" s="1138" t="s">
        <v>187</v>
      </c>
      <c r="C7" s="1139"/>
      <c r="D7" s="1140"/>
      <c r="E7" s="1141" t="s">
        <v>244</v>
      </c>
      <c r="F7" s="1142"/>
    </row>
    <row r="8" spans="1:11 16378:16378" ht="36.75" customHeight="1" x14ac:dyDescent="0.3">
      <c r="A8" s="141"/>
      <c r="B8" s="63" t="s">
        <v>121</v>
      </c>
      <c r="C8" s="63" t="s">
        <v>122</v>
      </c>
      <c r="D8" s="63" t="s">
        <v>123</v>
      </c>
      <c r="E8" s="63" t="s">
        <v>106</v>
      </c>
      <c r="F8" s="56" t="s">
        <v>124</v>
      </c>
    </row>
    <row r="9" spans="1:11 16378:16378" ht="33.75" customHeight="1" x14ac:dyDescent="0.3">
      <c r="A9" s="141"/>
      <c r="B9" s="489" t="s">
        <v>125</v>
      </c>
      <c r="C9" s="363" t="s">
        <v>126</v>
      </c>
      <c r="D9" s="37" t="s">
        <v>245</v>
      </c>
      <c r="E9" s="62" t="s">
        <v>131</v>
      </c>
      <c r="F9" s="40">
        <v>45382</v>
      </c>
    </row>
    <row r="10" spans="1:11 16378:16378" ht="108" customHeight="1" x14ac:dyDescent="0.3">
      <c r="A10" s="141"/>
      <c r="B10" s="490"/>
      <c r="C10" s="1130" t="s">
        <v>127</v>
      </c>
      <c r="D10" s="37" t="s">
        <v>246</v>
      </c>
      <c r="E10" s="62" t="s">
        <v>131</v>
      </c>
      <c r="F10" s="40" t="s">
        <v>1203</v>
      </c>
    </row>
    <row r="11" spans="1:11 16378:16378" ht="47.25" customHeight="1" x14ac:dyDescent="0.25">
      <c r="B11" s="491"/>
      <c r="C11" s="1123"/>
      <c r="D11" s="37" t="s">
        <v>247</v>
      </c>
      <c r="E11" s="62" t="s">
        <v>248</v>
      </c>
      <c r="F11" s="64">
        <v>45596</v>
      </c>
    </row>
    <row r="12" spans="1:11 16378:16378" ht="68.25" customHeight="1" x14ac:dyDescent="0.25">
      <c r="B12" s="1123" t="s">
        <v>128</v>
      </c>
      <c r="C12" s="50" t="s">
        <v>129</v>
      </c>
      <c r="D12" s="37" t="s">
        <v>130</v>
      </c>
      <c r="E12" s="62" t="s">
        <v>891</v>
      </c>
      <c r="F12" s="64">
        <v>45473</v>
      </c>
    </row>
    <row r="13" spans="1:11 16378:16378" ht="71.25" customHeight="1" x14ac:dyDescent="0.25">
      <c r="B13" s="1124"/>
      <c r="C13" s="37" t="s">
        <v>132</v>
      </c>
      <c r="D13" s="37" t="s">
        <v>917</v>
      </c>
      <c r="E13" s="62" t="s">
        <v>131</v>
      </c>
      <c r="F13" s="64">
        <v>45437</v>
      </c>
      <c r="H13" s="1125"/>
      <c r="I13" s="1126"/>
      <c r="J13" s="443"/>
      <c r="K13" s="1127"/>
    </row>
    <row r="14" spans="1:11 16378:16378" ht="86.25" customHeight="1" x14ac:dyDescent="0.25">
      <c r="B14" s="489" t="s">
        <v>133</v>
      </c>
      <c r="C14" s="489" t="s">
        <v>134</v>
      </c>
      <c r="D14" s="37" t="s">
        <v>1374</v>
      </c>
      <c r="E14" s="62" t="s">
        <v>131</v>
      </c>
      <c r="F14" s="40" t="s">
        <v>1375</v>
      </c>
      <c r="H14" s="1125"/>
      <c r="I14" s="1126"/>
      <c r="J14" s="443"/>
      <c r="K14" s="1127"/>
    </row>
    <row r="15" spans="1:11 16378:16378" ht="144" customHeight="1" x14ac:dyDescent="0.25">
      <c r="B15" s="490"/>
      <c r="C15" s="491"/>
      <c r="D15" s="37" t="s">
        <v>1376</v>
      </c>
      <c r="E15" s="62" t="s">
        <v>892</v>
      </c>
      <c r="F15" s="40">
        <v>45657</v>
      </c>
    </row>
    <row r="16" spans="1:11 16378:16378" ht="52.5" customHeight="1" x14ac:dyDescent="0.25">
      <c r="B16" s="490"/>
      <c r="C16" s="1128" t="s">
        <v>893</v>
      </c>
      <c r="D16" s="444" t="s">
        <v>188</v>
      </c>
      <c r="E16" s="445" t="s">
        <v>894</v>
      </c>
      <c r="F16" s="445" t="s">
        <v>249</v>
      </c>
    </row>
    <row r="17" spans="2:6" ht="141" customHeight="1" x14ac:dyDescent="0.25">
      <c r="B17" s="491"/>
      <c r="C17" s="1129"/>
      <c r="D17" s="444" t="s">
        <v>135</v>
      </c>
      <c r="E17" s="445" t="s">
        <v>895</v>
      </c>
      <c r="F17" s="445" t="s">
        <v>1204</v>
      </c>
    </row>
    <row r="18" spans="2:6" ht="28.5" customHeight="1" x14ac:dyDescent="0.35">
      <c r="B18" s="143"/>
    </row>
  </sheetData>
  <mergeCells count="14">
    <mergeCell ref="B9:B11"/>
    <mergeCell ref="C10:C11"/>
    <mergeCell ref="C2:F2"/>
    <mergeCell ref="B5:F5"/>
    <mergeCell ref="B6:E6"/>
    <mergeCell ref="B7:D7"/>
    <mergeCell ref="E7:F7"/>
    <mergeCell ref="B12:B13"/>
    <mergeCell ref="H13:H14"/>
    <mergeCell ref="I13:I14"/>
    <mergeCell ref="K13:K14"/>
    <mergeCell ref="B14:B17"/>
    <mergeCell ref="C14:C15"/>
    <mergeCell ref="C16:C17"/>
  </mergeCells>
  <pageMargins left="0.7" right="0.7" top="0.75" bottom="0.75" header="0.3" footer="0.3"/>
  <pageSetup scale="50" orientation="landscape" r:id="rId1"/>
  <colBreaks count="1" manualBreakCount="1">
    <brk id="6" max="16" man="1"/>
  </col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B2:XEX30"/>
  <sheetViews>
    <sheetView showGridLines="0" tabSelected="1" zoomScale="70" zoomScaleNormal="70" workbookViewId="0">
      <selection activeCell="P26" sqref="P26"/>
    </sheetView>
  </sheetViews>
  <sheetFormatPr baseColWidth="10" defaultColWidth="11.42578125" defaultRowHeight="13.5" x14ac:dyDescent="0.25"/>
  <cols>
    <col min="1" max="1" width="9.85546875" style="122" customWidth="1"/>
    <col min="2" max="2" width="33.140625" style="122" customWidth="1"/>
    <col min="3" max="3" width="30.5703125" style="122" hidden="1" customWidth="1"/>
    <col min="4" max="4" width="24" style="122" customWidth="1"/>
    <col min="5" max="5" width="18.5703125" style="9" customWidth="1"/>
    <col min="6" max="6" width="18.42578125" style="8" customWidth="1"/>
    <col min="7" max="7" width="42.28515625" style="438" customWidth="1"/>
    <col min="8" max="8" width="15.85546875" style="8" customWidth="1"/>
    <col min="9" max="9" width="15.85546875" style="9" customWidth="1"/>
    <col min="10" max="10" width="20.42578125" style="9" customWidth="1"/>
    <col min="11" max="11" width="13" style="9" customWidth="1"/>
    <col min="12" max="13" width="47.28515625" style="122" customWidth="1"/>
    <col min="14" max="14" width="15.5703125" style="122" customWidth="1"/>
    <col min="15" max="15" width="17.140625" style="122" hidden="1" customWidth="1"/>
    <col min="16" max="16" width="15" style="9" customWidth="1"/>
    <col min="17" max="17" width="19.7109375" style="9" customWidth="1"/>
    <col min="18" max="18" width="13.85546875" style="9" customWidth="1"/>
    <col min="19" max="19" width="46" style="9" customWidth="1"/>
    <col min="20" max="20" width="29.85546875" style="9" customWidth="1"/>
    <col min="21" max="21" width="15.28515625" style="122" customWidth="1"/>
    <col min="22" max="16357" width="11.42578125" style="122"/>
    <col min="16358" max="16384" width="9.7109375" style="122" customWidth="1"/>
  </cols>
  <sheetData>
    <row r="2" spans="2:21 16378:16378" ht="27" customHeight="1" x14ac:dyDescent="0.25">
      <c r="C2" s="1177" t="s">
        <v>1201</v>
      </c>
      <c r="D2" s="1177"/>
      <c r="E2" s="1177"/>
      <c r="F2" s="1177"/>
      <c r="G2" s="1177"/>
      <c r="H2" s="1177"/>
      <c r="I2" s="1177"/>
      <c r="J2" s="1177"/>
      <c r="K2" s="1177"/>
      <c r="L2" s="1177"/>
      <c r="M2" s="1177"/>
      <c r="N2" s="1177"/>
      <c r="O2" s="1177"/>
      <c r="P2" s="1177"/>
      <c r="Q2" s="1177"/>
      <c r="R2" s="1177"/>
      <c r="S2" s="1177"/>
      <c r="T2" s="1177"/>
      <c r="U2" s="1177"/>
      <c r="XEX2" s="1231" t="s">
        <v>1408</v>
      </c>
    </row>
    <row r="3" spans="2:21 16378:16378" ht="30.75" customHeight="1" x14ac:dyDescent="0.25">
      <c r="C3" s="1177"/>
      <c r="D3" s="1177"/>
      <c r="E3" s="1177"/>
      <c r="F3" s="1177"/>
      <c r="G3" s="1177"/>
      <c r="H3" s="1177"/>
      <c r="I3" s="1177"/>
      <c r="J3" s="1177"/>
      <c r="K3" s="1177"/>
      <c r="L3" s="1177"/>
      <c r="M3" s="1177"/>
      <c r="N3" s="1177"/>
      <c r="O3" s="1177"/>
      <c r="P3" s="1177"/>
      <c r="Q3" s="1177"/>
      <c r="R3" s="1177"/>
      <c r="S3" s="1177"/>
      <c r="T3" s="1177"/>
      <c r="U3" s="1177"/>
    </row>
    <row r="4" spans="2:21 16378:16378" ht="62.25" customHeight="1" x14ac:dyDescent="0.25"/>
    <row r="5" spans="2:21 16378:16378" ht="43.5" customHeight="1" x14ac:dyDescent="0.25">
      <c r="B5" s="1178" t="s">
        <v>230</v>
      </c>
      <c r="C5" s="1179"/>
      <c r="D5" s="1179"/>
      <c r="E5" s="1179"/>
      <c r="F5" s="1179"/>
      <c r="G5" s="1179"/>
      <c r="H5" s="1179"/>
      <c r="I5" s="1179"/>
      <c r="J5" s="1180"/>
      <c r="K5" s="1181" t="s">
        <v>231</v>
      </c>
      <c r="L5" s="1181"/>
      <c r="M5" s="1181"/>
      <c r="N5" s="1181"/>
      <c r="O5" s="1181"/>
      <c r="P5" s="1181"/>
      <c r="Q5" s="1182" t="s">
        <v>232</v>
      </c>
      <c r="R5" s="1182"/>
      <c r="S5" s="1183" t="s">
        <v>233</v>
      </c>
      <c r="T5" s="1184"/>
      <c r="U5" s="1185"/>
    </row>
    <row r="6" spans="2:21 16378:16378" ht="97.5" customHeight="1" x14ac:dyDescent="0.25">
      <c r="B6" s="364" t="s">
        <v>183</v>
      </c>
      <c r="C6" s="364" t="s">
        <v>208</v>
      </c>
      <c r="D6" s="364" t="s">
        <v>59</v>
      </c>
      <c r="E6" s="364" t="s">
        <v>209</v>
      </c>
      <c r="F6" s="364" t="s">
        <v>210</v>
      </c>
      <c r="G6" s="364" t="s">
        <v>211</v>
      </c>
      <c r="H6" s="364" t="s">
        <v>168</v>
      </c>
      <c r="I6" s="364" t="s">
        <v>111</v>
      </c>
      <c r="J6" s="364" t="s">
        <v>212</v>
      </c>
      <c r="K6" s="364" t="s">
        <v>213</v>
      </c>
      <c r="L6" s="364" t="s">
        <v>183</v>
      </c>
      <c r="M6" s="364" t="s">
        <v>208</v>
      </c>
      <c r="N6" s="364" t="s">
        <v>182</v>
      </c>
      <c r="O6" s="364" t="s">
        <v>214</v>
      </c>
      <c r="P6" s="364" t="s">
        <v>215</v>
      </c>
      <c r="Q6" s="364" t="s">
        <v>216</v>
      </c>
      <c r="R6" s="364" t="s">
        <v>217</v>
      </c>
      <c r="S6" s="364" t="s">
        <v>183</v>
      </c>
      <c r="T6" s="364" t="s">
        <v>59</v>
      </c>
      <c r="U6" s="364" t="s">
        <v>218</v>
      </c>
    </row>
    <row r="7" spans="2:21 16378:16378" ht="100.5" customHeight="1" x14ac:dyDescent="0.25">
      <c r="B7" s="1186" t="s">
        <v>829</v>
      </c>
      <c r="C7" s="1186" t="s">
        <v>828</v>
      </c>
      <c r="D7" s="1148" t="s">
        <v>830</v>
      </c>
      <c r="E7" s="1148" t="s">
        <v>832</v>
      </c>
      <c r="F7" s="1148" t="s">
        <v>831</v>
      </c>
      <c r="G7" s="1158" t="s">
        <v>833</v>
      </c>
      <c r="H7" s="1148" t="s">
        <v>223</v>
      </c>
      <c r="I7" s="1148" t="s">
        <v>219</v>
      </c>
      <c r="J7" s="1146">
        <v>4</v>
      </c>
      <c r="K7" s="374">
        <v>660</v>
      </c>
      <c r="L7" s="382" t="s">
        <v>834</v>
      </c>
      <c r="M7" s="382" t="s">
        <v>834</v>
      </c>
      <c r="N7" s="382" t="s">
        <v>220</v>
      </c>
      <c r="O7" s="382"/>
      <c r="P7" s="123">
        <v>100</v>
      </c>
      <c r="Q7" s="1146">
        <v>4</v>
      </c>
      <c r="R7" s="1148"/>
      <c r="S7" s="1148" t="s">
        <v>764</v>
      </c>
      <c r="T7" s="1148"/>
      <c r="U7" s="1152"/>
    </row>
    <row r="8" spans="2:21 16378:16378" ht="100.5" customHeight="1" x14ac:dyDescent="0.25">
      <c r="B8" s="1187"/>
      <c r="C8" s="1187"/>
      <c r="D8" s="1163"/>
      <c r="E8" s="1163"/>
      <c r="F8" s="1163"/>
      <c r="G8" s="1169"/>
      <c r="H8" s="1163"/>
      <c r="I8" s="1163"/>
      <c r="J8" s="1189"/>
      <c r="K8" s="374">
        <v>659</v>
      </c>
      <c r="L8" s="382" t="s">
        <v>835</v>
      </c>
      <c r="M8" s="382" t="s">
        <v>836</v>
      </c>
      <c r="N8" s="382" t="s">
        <v>220</v>
      </c>
      <c r="O8" s="382"/>
      <c r="P8" s="123">
        <v>100</v>
      </c>
      <c r="Q8" s="1189"/>
      <c r="R8" s="1163"/>
      <c r="S8" s="1163"/>
      <c r="T8" s="1163"/>
      <c r="U8" s="1162"/>
    </row>
    <row r="9" spans="2:21 16378:16378" ht="100.5" customHeight="1" x14ac:dyDescent="0.25">
      <c r="B9" s="1188"/>
      <c r="C9" s="1188"/>
      <c r="D9" s="1149"/>
      <c r="E9" s="1149"/>
      <c r="F9" s="1149"/>
      <c r="G9" s="1159"/>
      <c r="H9" s="1149"/>
      <c r="I9" s="1149"/>
      <c r="J9" s="1147"/>
      <c r="K9" s="374">
        <v>658</v>
      </c>
      <c r="L9" s="382" t="s">
        <v>837</v>
      </c>
      <c r="M9" s="382" t="s">
        <v>837</v>
      </c>
      <c r="N9" s="382" t="s">
        <v>220</v>
      </c>
      <c r="O9" s="382"/>
      <c r="P9" s="128">
        <v>97.5</v>
      </c>
      <c r="Q9" s="1147"/>
      <c r="R9" s="1149"/>
      <c r="S9" s="1149"/>
      <c r="T9" s="1149"/>
      <c r="U9" s="1153"/>
    </row>
    <row r="10" spans="2:21 16378:16378" ht="142.5" customHeight="1" x14ac:dyDescent="0.25">
      <c r="B10" s="1156" t="s">
        <v>838</v>
      </c>
      <c r="C10" s="1156" t="s">
        <v>839</v>
      </c>
      <c r="D10" s="1156" t="s">
        <v>840</v>
      </c>
      <c r="E10" s="1156" t="s">
        <v>832</v>
      </c>
      <c r="F10" s="1156" t="s">
        <v>831</v>
      </c>
      <c r="G10" s="1156" t="s">
        <v>841</v>
      </c>
      <c r="H10" s="1148" t="s">
        <v>228</v>
      </c>
      <c r="I10" s="1148" t="s">
        <v>219</v>
      </c>
      <c r="J10" s="1175">
        <v>12</v>
      </c>
      <c r="K10" s="374">
        <v>665</v>
      </c>
      <c r="L10" s="382" t="s">
        <v>842</v>
      </c>
      <c r="M10" s="382" t="s">
        <v>844</v>
      </c>
      <c r="N10" s="382" t="s">
        <v>220</v>
      </c>
      <c r="O10" s="382"/>
      <c r="P10" s="128">
        <v>92</v>
      </c>
      <c r="Q10" s="1146">
        <v>8</v>
      </c>
      <c r="R10" s="1148" t="s">
        <v>847</v>
      </c>
      <c r="S10" s="1158" t="s">
        <v>846</v>
      </c>
      <c r="T10" s="1148" t="s">
        <v>1369</v>
      </c>
      <c r="U10" s="1152">
        <v>45655</v>
      </c>
    </row>
    <row r="11" spans="2:21 16378:16378" ht="150" customHeight="1" x14ac:dyDescent="0.25">
      <c r="B11" s="1157"/>
      <c r="C11" s="1157"/>
      <c r="D11" s="1157"/>
      <c r="E11" s="1157"/>
      <c r="F11" s="1157"/>
      <c r="G11" s="1157"/>
      <c r="H11" s="1149"/>
      <c r="I11" s="1149"/>
      <c r="J11" s="1176"/>
      <c r="K11" s="374">
        <v>664</v>
      </c>
      <c r="L11" s="382" t="s">
        <v>843</v>
      </c>
      <c r="M11" s="382" t="s">
        <v>845</v>
      </c>
      <c r="N11" s="382" t="s">
        <v>220</v>
      </c>
      <c r="O11" s="382"/>
      <c r="P11" s="123">
        <v>100</v>
      </c>
      <c r="Q11" s="1147"/>
      <c r="R11" s="1149"/>
      <c r="S11" s="1159"/>
      <c r="T11" s="1149"/>
      <c r="U11" s="1153"/>
    </row>
    <row r="12" spans="2:21 16378:16378" ht="135" customHeight="1" x14ac:dyDescent="0.25">
      <c r="B12" s="1170" t="s">
        <v>1370</v>
      </c>
      <c r="C12" s="1170" t="s">
        <v>1371</v>
      </c>
      <c r="D12" s="1170" t="s">
        <v>222</v>
      </c>
      <c r="E12" s="1143" t="s">
        <v>726</v>
      </c>
      <c r="F12" s="1143" t="s">
        <v>725</v>
      </c>
      <c r="G12" s="1170" t="s">
        <v>733</v>
      </c>
      <c r="H12" s="1144" t="s">
        <v>223</v>
      </c>
      <c r="I12" s="1148" t="s">
        <v>219</v>
      </c>
      <c r="J12" s="1172">
        <v>4</v>
      </c>
      <c r="K12" s="374">
        <v>662</v>
      </c>
      <c r="L12" s="382" t="s">
        <v>766</v>
      </c>
      <c r="M12" s="382" t="s">
        <v>804</v>
      </c>
      <c r="N12" s="382" t="s">
        <v>220</v>
      </c>
      <c r="O12" s="382" t="s">
        <v>221</v>
      </c>
      <c r="P12" s="123">
        <v>100</v>
      </c>
      <c r="Q12" s="1172">
        <v>4</v>
      </c>
      <c r="R12" s="1144"/>
      <c r="S12" s="1144" t="s">
        <v>727</v>
      </c>
      <c r="T12" s="1144" t="s">
        <v>728</v>
      </c>
      <c r="U12" s="1171"/>
    </row>
    <row r="13" spans="2:21 16378:16378" ht="149.25" customHeight="1" x14ac:dyDescent="0.25">
      <c r="B13" s="1170"/>
      <c r="C13" s="1170"/>
      <c r="D13" s="1170"/>
      <c r="E13" s="1143"/>
      <c r="F13" s="1143"/>
      <c r="G13" s="1170"/>
      <c r="H13" s="1144"/>
      <c r="I13" s="1163"/>
      <c r="J13" s="1172"/>
      <c r="K13" s="374">
        <v>730</v>
      </c>
      <c r="L13" s="382" t="s">
        <v>1372</v>
      </c>
      <c r="M13" s="382" t="s">
        <v>1373</v>
      </c>
      <c r="N13" s="382" t="s">
        <v>220</v>
      </c>
      <c r="O13" s="382"/>
      <c r="P13" s="123">
        <v>100</v>
      </c>
      <c r="Q13" s="1172"/>
      <c r="R13" s="1144"/>
      <c r="S13" s="1144"/>
      <c r="T13" s="1144"/>
      <c r="U13" s="1171"/>
    </row>
    <row r="14" spans="2:21 16378:16378" ht="135" customHeight="1" x14ac:dyDescent="0.25">
      <c r="B14" s="1170"/>
      <c r="C14" s="1170"/>
      <c r="D14" s="1170"/>
      <c r="E14" s="1143"/>
      <c r="F14" s="1143"/>
      <c r="G14" s="1170"/>
      <c r="H14" s="1144"/>
      <c r="I14" s="1149"/>
      <c r="J14" s="1173"/>
      <c r="K14" s="374">
        <v>661</v>
      </c>
      <c r="L14" s="382" t="s">
        <v>767</v>
      </c>
      <c r="M14" s="382" t="s">
        <v>805</v>
      </c>
      <c r="N14" s="382" t="s">
        <v>220</v>
      </c>
      <c r="O14" s="382" t="s">
        <v>221</v>
      </c>
      <c r="P14" s="123">
        <v>100</v>
      </c>
      <c r="Q14" s="1172"/>
      <c r="R14" s="1144"/>
      <c r="S14" s="1144"/>
      <c r="T14" s="1144"/>
      <c r="U14" s="1171"/>
    </row>
    <row r="15" spans="2:21 16378:16378" ht="114.75" customHeight="1" x14ac:dyDescent="0.25">
      <c r="B15" s="1170" t="s">
        <v>741</v>
      </c>
      <c r="C15" s="1170" t="s">
        <v>731</v>
      </c>
      <c r="D15" s="1170" t="s">
        <v>224</v>
      </c>
      <c r="E15" s="1143" t="s">
        <v>730</v>
      </c>
      <c r="F15" s="1143" t="s">
        <v>729</v>
      </c>
      <c r="G15" s="1170" t="s">
        <v>732</v>
      </c>
      <c r="H15" s="1144" t="s">
        <v>734</v>
      </c>
      <c r="I15" s="1148" t="s">
        <v>219</v>
      </c>
      <c r="J15" s="1172">
        <v>8</v>
      </c>
      <c r="K15" s="374">
        <v>657</v>
      </c>
      <c r="L15" s="382" t="s">
        <v>735</v>
      </c>
      <c r="M15" s="382" t="s">
        <v>806</v>
      </c>
      <c r="N15" s="382" t="s">
        <v>220</v>
      </c>
      <c r="O15" s="382" t="s">
        <v>221</v>
      </c>
      <c r="P15" s="123">
        <v>100</v>
      </c>
      <c r="Q15" s="1174">
        <v>4</v>
      </c>
      <c r="R15" s="1144"/>
      <c r="S15" s="1148" t="s">
        <v>727</v>
      </c>
      <c r="T15" s="1148" t="s">
        <v>738</v>
      </c>
      <c r="U15" s="1152"/>
    </row>
    <row r="16" spans="2:21 16378:16378" ht="90.75" customHeight="1" x14ac:dyDescent="0.25">
      <c r="B16" s="1170"/>
      <c r="C16" s="1170"/>
      <c r="D16" s="1170"/>
      <c r="E16" s="1143"/>
      <c r="F16" s="1143"/>
      <c r="G16" s="1170"/>
      <c r="H16" s="1144"/>
      <c r="I16" s="1163"/>
      <c r="J16" s="1172"/>
      <c r="K16" s="374">
        <v>647</v>
      </c>
      <c r="L16" s="382" t="s">
        <v>736</v>
      </c>
      <c r="M16" s="382" t="s">
        <v>807</v>
      </c>
      <c r="N16" s="382" t="s">
        <v>220</v>
      </c>
      <c r="O16" s="382"/>
      <c r="P16" s="123">
        <v>100</v>
      </c>
      <c r="Q16" s="1174"/>
      <c r="R16" s="1144"/>
      <c r="S16" s="1163"/>
      <c r="T16" s="1163"/>
      <c r="U16" s="1162"/>
    </row>
    <row r="17" spans="2:21" ht="81.75" customHeight="1" x14ac:dyDescent="0.25">
      <c r="B17" s="1170"/>
      <c r="C17" s="1170"/>
      <c r="D17" s="1170"/>
      <c r="E17" s="1143"/>
      <c r="F17" s="1143"/>
      <c r="G17" s="1170"/>
      <c r="H17" s="1144"/>
      <c r="I17" s="1149"/>
      <c r="J17" s="1173"/>
      <c r="K17" s="374">
        <v>645</v>
      </c>
      <c r="L17" s="382" t="s">
        <v>737</v>
      </c>
      <c r="M17" s="382" t="s">
        <v>808</v>
      </c>
      <c r="N17" s="382" t="s">
        <v>225</v>
      </c>
      <c r="O17" s="382" t="s">
        <v>221</v>
      </c>
      <c r="P17" s="124">
        <v>97.5</v>
      </c>
      <c r="Q17" s="1174"/>
      <c r="R17" s="1144"/>
      <c r="S17" s="1149"/>
      <c r="T17" s="1149"/>
      <c r="U17" s="1153"/>
    </row>
    <row r="18" spans="2:21" ht="356.25" customHeight="1" x14ac:dyDescent="0.25">
      <c r="B18" s="439" t="s">
        <v>742</v>
      </c>
      <c r="C18" s="439" t="s">
        <v>743</v>
      </c>
      <c r="D18" s="439" t="s">
        <v>226</v>
      </c>
      <c r="E18" s="440" t="s">
        <v>739</v>
      </c>
      <c r="F18" s="440" t="s">
        <v>740</v>
      </c>
      <c r="G18" s="439" t="s">
        <v>744</v>
      </c>
      <c r="H18" s="374" t="s">
        <v>227</v>
      </c>
      <c r="I18" s="374" t="s">
        <v>93</v>
      </c>
      <c r="J18" s="384">
        <v>6</v>
      </c>
      <c r="K18" s="374">
        <v>653</v>
      </c>
      <c r="L18" s="382" t="s">
        <v>745</v>
      </c>
      <c r="M18" s="382" t="s">
        <v>809</v>
      </c>
      <c r="N18" s="382" t="s">
        <v>220</v>
      </c>
      <c r="O18" s="382" t="s">
        <v>221</v>
      </c>
      <c r="P18" s="123">
        <v>100</v>
      </c>
      <c r="Q18" s="384">
        <v>4</v>
      </c>
      <c r="R18" s="374"/>
      <c r="S18" s="374" t="s">
        <v>746</v>
      </c>
      <c r="T18" s="374" t="s">
        <v>226</v>
      </c>
      <c r="U18" s="383"/>
    </row>
    <row r="19" spans="2:21" ht="180" customHeight="1" x14ac:dyDescent="0.25">
      <c r="B19" s="439" t="s">
        <v>747</v>
      </c>
      <c r="C19" s="439" t="s">
        <v>748</v>
      </c>
      <c r="D19" s="439" t="s">
        <v>224</v>
      </c>
      <c r="E19" s="440" t="s">
        <v>751</v>
      </c>
      <c r="F19" s="440" t="s">
        <v>749</v>
      </c>
      <c r="G19" s="439" t="s">
        <v>750</v>
      </c>
      <c r="H19" s="374" t="s">
        <v>228</v>
      </c>
      <c r="I19" s="374" t="s">
        <v>219</v>
      </c>
      <c r="J19" s="385">
        <v>12</v>
      </c>
      <c r="K19" s="374">
        <v>528</v>
      </c>
      <c r="L19" s="382" t="s">
        <v>752</v>
      </c>
      <c r="M19" s="382" t="s">
        <v>810</v>
      </c>
      <c r="N19" s="382" t="s">
        <v>220</v>
      </c>
      <c r="O19" s="382" t="s">
        <v>221</v>
      </c>
      <c r="P19" s="123">
        <v>100</v>
      </c>
      <c r="Q19" s="384">
        <v>4</v>
      </c>
      <c r="R19" s="374"/>
      <c r="S19" s="374" t="s">
        <v>753</v>
      </c>
      <c r="T19" s="374" t="s">
        <v>738</v>
      </c>
      <c r="U19" s="383"/>
    </row>
    <row r="20" spans="2:21" ht="120" customHeight="1" x14ac:dyDescent="0.25">
      <c r="B20" s="1156" t="s">
        <v>755</v>
      </c>
      <c r="C20" s="1156" t="s">
        <v>756</v>
      </c>
      <c r="D20" s="1158" t="s">
        <v>757</v>
      </c>
      <c r="E20" s="1158" t="s">
        <v>758</v>
      </c>
      <c r="F20" s="1158" t="s">
        <v>754</v>
      </c>
      <c r="G20" s="1156" t="s">
        <v>759</v>
      </c>
      <c r="H20" s="1148" t="s">
        <v>228</v>
      </c>
      <c r="I20" s="1148" t="s">
        <v>760</v>
      </c>
      <c r="J20" s="1150">
        <v>9</v>
      </c>
      <c r="K20" s="374">
        <v>635</v>
      </c>
      <c r="L20" s="382" t="s">
        <v>761</v>
      </c>
      <c r="M20" s="382" t="s">
        <v>811</v>
      </c>
      <c r="N20" s="382" t="s">
        <v>225</v>
      </c>
      <c r="O20" s="382" t="s">
        <v>221</v>
      </c>
      <c r="P20" s="124">
        <v>97.5</v>
      </c>
      <c r="Q20" s="1165">
        <v>3</v>
      </c>
      <c r="R20" s="1144"/>
      <c r="S20" s="1148" t="s">
        <v>764</v>
      </c>
      <c r="T20" s="1148" t="s">
        <v>765</v>
      </c>
      <c r="U20" s="1152"/>
    </row>
    <row r="21" spans="2:21" ht="87" customHeight="1" x14ac:dyDescent="0.25">
      <c r="B21" s="1168"/>
      <c r="C21" s="1168"/>
      <c r="D21" s="1169"/>
      <c r="E21" s="1169"/>
      <c r="F21" s="1169"/>
      <c r="G21" s="1168"/>
      <c r="H21" s="1163"/>
      <c r="I21" s="1163"/>
      <c r="J21" s="1164"/>
      <c r="K21" s="374">
        <v>634</v>
      </c>
      <c r="L21" s="382" t="s">
        <v>762</v>
      </c>
      <c r="M21" s="382" t="s">
        <v>812</v>
      </c>
      <c r="N21" s="126" t="s">
        <v>220</v>
      </c>
      <c r="O21" s="382" t="s">
        <v>221</v>
      </c>
      <c r="P21" s="123">
        <v>100</v>
      </c>
      <c r="Q21" s="1166"/>
      <c r="R21" s="1144"/>
      <c r="S21" s="1163"/>
      <c r="T21" s="1163"/>
      <c r="U21" s="1162"/>
    </row>
    <row r="22" spans="2:21" ht="188.25" customHeight="1" x14ac:dyDescent="0.25">
      <c r="B22" s="1157"/>
      <c r="C22" s="1157"/>
      <c r="D22" s="1159"/>
      <c r="E22" s="1159"/>
      <c r="F22" s="1159"/>
      <c r="G22" s="1157"/>
      <c r="H22" s="1149"/>
      <c r="I22" s="1149"/>
      <c r="J22" s="1151"/>
      <c r="K22" s="377">
        <v>632</v>
      </c>
      <c r="L22" s="382" t="s">
        <v>763</v>
      </c>
      <c r="M22" s="382" t="s">
        <v>813</v>
      </c>
      <c r="N22" s="382" t="s">
        <v>220</v>
      </c>
      <c r="O22" s="382" t="s">
        <v>221</v>
      </c>
      <c r="P22" s="123">
        <v>100</v>
      </c>
      <c r="Q22" s="1167"/>
      <c r="R22" s="1144"/>
      <c r="S22" s="1149"/>
      <c r="T22" s="1149"/>
      <c r="U22" s="1153"/>
    </row>
    <row r="23" spans="2:21" ht="109.5" customHeight="1" x14ac:dyDescent="0.25">
      <c r="B23" s="1156" t="s">
        <v>768</v>
      </c>
      <c r="C23" s="1156" t="s">
        <v>769</v>
      </c>
      <c r="D23" s="1158" t="s">
        <v>770</v>
      </c>
      <c r="E23" s="1158" t="s">
        <v>772</v>
      </c>
      <c r="F23" s="1158" t="s">
        <v>771</v>
      </c>
      <c r="G23" s="1160" t="s">
        <v>773</v>
      </c>
      <c r="H23" s="1148" t="s">
        <v>774</v>
      </c>
      <c r="I23" s="1148" t="s">
        <v>93</v>
      </c>
      <c r="J23" s="1150">
        <v>9</v>
      </c>
      <c r="K23" s="377">
        <v>668</v>
      </c>
      <c r="L23" s="382" t="s">
        <v>775</v>
      </c>
      <c r="M23" s="382" t="s">
        <v>814</v>
      </c>
      <c r="N23" s="382" t="s">
        <v>776</v>
      </c>
      <c r="O23" s="382"/>
      <c r="P23" s="124">
        <v>92.5</v>
      </c>
      <c r="Q23" s="1165">
        <v>3</v>
      </c>
      <c r="R23" s="1148"/>
      <c r="S23" s="1158" t="s">
        <v>778</v>
      </c>
      <c r="T23" s="1158" t="s">
        <v>765</v>
      </c>
      <c r="U23" s="380"/>
    </row>
    <row r="24" spans="2:21" ht="109.5" customHeight="1" x14ac:dyDescent="0.25">
      <c r="B24" s="1157"/>
      <c r="C24" s="1157"/>
      <c r="D24" s="1159"/>
      <c r="E24" s="1159"/>
      <c r="F24" s="1159"/>
      <c r="G24" s="1161"/>
      <c r="H24" s="1149"/>
      <c r="I24" s="1149"/>
      <c r="J24" s="1151"/>
      <c r="K24" s="377">
        <v>667</v>
      </c>
      <c r="L24" s="382" t="s">
        <v>777</v>
      </c>
      <c r="M24" s="382" t="s">
        <v>815</v>
      </c>
      <c r="N24" s="382" t="s">
        <v>225</v>
      </c>
      <c r="O24" s="382"/>
      <c r="P24" s="123">
        <v>100</v>
      </c>
      <c r="Q24" s="1167"/>
      <c r="R24" s="1149"/>
      <c r="S24" s="1159"/>
      <c r="T24" s="1159"/>
      <c r="U24" s="380"/>
    </row>
    <row r="25" spans="2:21" ht="201" customHeight="1" x14ac:dyDescent="0.25">
      <c r="B25" s="439" t="s">
        <v>779</v>
      </c>
      <c r="C25" s="441" t="s">
        <v>780</v>
      </c>
      <c r="D25" s="440" t="s">
        <v>781</v>
      </c>
      <c r="E25" s="440" t="s">
        <v>41</v>
      </c>
      <c r="F25" s="440" t="s">
        <v>785</v>
      </c>
      <c r="G25" s="442" t="s">
        <v>782</v>
      </c>
      <c r="H25" s="374" t="s">
        <v>783</v>
      </c>
      <c r="I25" s="376" t="s">
        <v>760</v>
      </c>
      <c r="J25" s="127">
        <v>15</v>
      </c>
      <c r="K25" s="374">
        <v>648</v>
      </c>
      <c r="L25" s="382" t="s">
        <v>784</v>
      </c>
      <c r="M25" s="382" t="s">
        <v>816</v>
      </c>
      <c r="N25" s="382" t="s">
        <v>776</v>
      </c>
      <c r="O25" s="382" t="s">
        <v>221</v>
      </c>
      <c r="P25" s="123">
        <v>100</v>
      </c>
      <c r="Q25" s="125">
        <v>9</v>
      </c>
      <c r="R25" s="374"/>
      <c r="S25" s="374" t="s">
        <v>764</v>
      </c>
      <c r="T25" s="374" t="s">
        <v>229</v>
      </c>
      <c r="U25" s="383"/>
    </row>
    <row r="26" spans="2:21" ht="129" customHeight="1" x14ac:dyDescent="0.25">
      <c r="B26" s="1156" t="s">
        <v>817</v>
      </c>
      <c r="C26" s="1156" t="s">
        <v>818</v>
      </c>
      <c r="D26" s="1156" t="s">
        <v>819</v>
      </c>
      <c r="E26" s="1156" t="s">
        <v>821</v>
      </c>
      <c r="F26" s="1156" t="s">
        <v>820</v>
      </c>
      <c r="G26" s="1156" t="s">
        <v>822</v>
      </c>
      <c r="H26" s="1148" t="s">
        <v>774</v>
      </c>
      <c r="I26" s="1148" t="s">
        <v>93</v>
      </c>
      <c r="J26" s="1150">
        <v>9</v>
      </c>
      <c r="K26" s="374">
        <v>637</v>
      </c>
      <c r="L26" s="382" t="s">
        <v>823</v>
      </c>
      <c r="M26" s="382" t="s">
        <v>824</v>
      </c>
      <c r="N26" s="382" t="s">
        <v>220</v>
      </c>
      <c r="O26" s="382"/>
      <c r="P26" s="123">
        <v>100</v>
      </c>
      <c r="Q26" s="1154">
        <v>3</v>
      </c>
      <c r="R26" s="374"/>
      <c r="S26" s="1148" t="s">
        <v>764</v>
      </c>
      <c r="T26" s="1148" t="s">
        <v>827</v>
      </c>
      <c r="U26" s="1152"/>
    </row>
    <row r="27" spans="2:21" ht="129" customHeight="1" x14ac:dyDescent="0.25">
      <c r="B27" s="1157"/>
      <c r="C27" s="1157"/>
      <c r="D27" s="1157"/>
      <c r="E27" s="1157"/>
      <c r="F27" s="1157"/>
      <c r="G27" s="1157"/>
      <c r="H27" s="1149"/>
      <c r="I27" s="1149"/>
      <c r="J27" s="1151"/>
      <c r="K27" s="374">
        <v>633</v>
      </c>
      <c r="L27" s="382" t="s">
        <v>825</v>
      </c>
      <c r="M27" s="382" t="s">
        <v>826</v>
      </c>
      <c r="N27" s="382" t="s">
        <v>220</v>
      </c>
      <c r="O27" s="382"/>
      <c r="P27" s="123">
        <v>100</v>
      </c>
      <c r="Q27" s="1155"/>
      <c r="R27" s="374"/>
      <c r="S27" s="1149"/>
      <c r="T27" s="1149"/>
      <c r="U27" s="1153"/>
    </row>
    <row r="28" spans="2:21" ht="194.25" customHeight="1" x14ac:dyDescent="0.25">
      <c r="B28" s="441" t="s">
        <v>791</v>
      </c>
      <c r="C28" s="441" t="s">
        <v>792</v>
      </c>
      <c r="D28" s="381" t="s">
        <v>793</v>
      </c>
      <c r="E28" s="381" t="s">
        <v>794</v>
      </c>
      <c r="F28" s="381" t="s">
        <v>787</v>
      </c>
      <c r="G28" s="381" t="s">
        <v>795</v>
      </c>
      <c r="H28" s="376" t="s">
        <v>734</v>
      </c>
      <c r="I28" s="376" t="s">
        <v>796</v>
      </c>
      <c r="J28" s="375">
        <v>8</v>
      </c>
      <c r="K28" s="376">
        <v>636</v>
      </c>
      <c r="L28" s="376" t="s">
        <v>797</v>
      </c>
      <c r="M28" s="378" t="s">
        <v>798</v>
      </c>
      <c r="N28" s="376" t="s">
        <v>776</v>
      </c>
      <c r="O28" s="382"/>
      <c r="P28" s="379">
        <v>100</v>
      </c>
      <c r="Q28" s="375">
        <v>4</v>
      </c>
      <c r="R28" s="376">
        <v>641</v>
      </c>
      <c r="S28" s="374" t="s">
        <v>799</v>
      </c>
      <c r="T28" s="374" t="s">
        <v>800</v>
      </c>
      <c r="U28" s="383">
        <v>45655</v>
      </c>
    </row>
    <row r="29" spans="2:21" ht="141" customHeight="1" x14ac:dyDescent="0.25">
      <c r="B29" s="1143" t="s">
        <v>801</v>
      </c>
      <c r="C29" s="1143" t="s">
        <v>802</v>
      </c>
      <c r="D29" s="1143" t="s">
        <v>786</v>
      </c>
      <c r="E29" s="1143" t="s">
        <v>803</v>
      </c>
      <c r="F29" s="1143" t="s">
        <v>787</v>
      </c>
      <c r="G29" s="1143" t="s">
        <v>788</v>
      </c>
      <c r="H29" s="1144" t="s">
        <v>734</v>
      </c>
      <c r="I29" s="1144" t="s">
        <v>93</v>
      </c>
      <c r="J29" s="1146">
        <v>9</v>
      </c>
      <c r="K29" s="374">
        <v>494</v>
      </c>
      <c r="L29" s="468" t="s">
        <v>1404</v>
      </c>
      <c r="M29" s="467" t="s">
        <v>171</v>
      </c>
      <c r="N29" s="382" t="s">
        <v>220</v>
      </c>
      <c r="O29" s="382"/>
      <c r="P29" s="123">
        <v>100</v>
      </c>
      <c r="Q29" s="1146">
        <v>9</v>
      </c>
      <c r="R29" s="1144"/>
      <c r="S29" s="1144" t="s">
        <v>764</v>
      </c>
      <c r="T29" s="1144" t="s">
        <v>790</v>
      </c>
      <c r="U29" s="1145"/>
    </row>
    <row r="30" spans="2:21" ht="204" customHeight="1" x14ac:dyDescent="0.25">
      <c r="B30" s="1143"/>
      <c r="C30" s="1143"/>
      <c r="D30" s="1143"/>
      <c r="E30" s="1143"/>
      <c r="F30" s="1143"/>
      <c r="G30" s="1143"/>
      <c r="H30" s="1144"/>
      <c r="I30" s="1144"/>
      <c r="J30" s="1147"/>
      <c r="K30" s="374">
        <v>490</v>
      </c>
      <c r="L30" s="468" t="s">
        <v>1405</v>
      </c>
      <c r="M30" s="467" t="s">
        <v>789</v>
      </c>
      <c r="N30" s="382" t="s">
        <v>776</v>
      </c>
      <c r="O30" s="382"/>
      <c r="P30" s="123">
        <v>100</v>
      </c>
      <c r="Q30" s="1147"/>
      <c r="R30" s="1144"/>
      <c r="S30" s="1144"/>
      <c r="T30" s="1144"/>
      <c r="U30" s="1145"/>
    </row>
  </sheetData>
  <mergeCells count="115">
    <mergeCell ref="E10:E11"/>
    <mergeCell ref="F10:F11"/>
    <mergeCell ref="G10:G11"/>
    <mergeCell ref="H10:H11"/>
    <mergeCell ref="G7:G9"/>
    <mergeCell ref="H7:H9"/>
    <mergeCell ref="C2:U3"/>
    <mergeCell ref="B5:J5"/>
    <mergeCell ref="K5:P5"/>
    <mergeCell ref="Q5:R5"/>
    <mergeCell ref="S5:U5"/>
    <mergeCell ref="B7:B9"/>
    <mergeCell ref="C7:C9"/>
    <mergeCell ref="D7:D9"/>
    <mergeCell ref="E7:E9"/>
    <mergeCell ref="F7:F9"/>
    <mergeCell ref="S7:S9"/>
    <mergeCell ref="T7:T9"/>
    <mergeCell ref="U7:U9"/>
    <mergeCell ref="I7:I9"/>
    <mergeCell ref="J7:J9"/>
    <mergeCell ref="Q7:Q9"/>
    <mergeCell ref="R7:R9"/>
    <mergeCell ref="U10:U11"/>
    <mergeCell ref="S12:S14"/>
    <mergeCell ref="T12:T14"/>
    <mergeCell ref="B12:B14"/>
    <mergeCell ref="C12:C14"/>
    <mergeCell ref="D12:D14"/>
    <mergeCell ref="E12:E14"/>
    <mergeCell ref="F12:F14"/>
    <mergeCell ref="G12:G14"/>
    <mergeCell ref="H12:H14"/>
    <mergeCell ref="I12:I14"/>
    <mergeCell ref="J12:J14"/>
    <mergeCell ref="U12:U14"/>
    <mergeCell ref="B10:B11"/>
    <mergeCell ref="C10:C11"/>
    <mergeCell ref="D10:D11"/>
    <mergeCell ref="B15:B17"/>
    <mergeCell ref="C15:C17"/>
    <mergeCell ref="D15:D17"/>
    <mergeCell ref="E15:E17"/>
    <mergeCell ref="F15:F17"/>
    <mergeCell ref="S15:S17"/>
    <mergeCell ref="T15:T17"/>
    <mergeCell ref="U15:U17"/>
    <mergeCell ref="I15:I17"/>
    <mergeCell ref="J15:J17"/>
    <mergeCell ref="Q15:Q17"/>
    <mergeCell ref="R15:R17"/>
    <mergeCell ref="I10:I11"/>
    <mergeCell ref="J10:J11"/>
    <mergeCell ref="Q10:Q11"/>
    <mergeCell ref="R10:R11"/>
    <mergeCell ref="S10:S11"/>
    <mergeCell ref="T10:T11"/>
    <mergeCell ref="Q12:Q14"/>
    <mergeCell ref="R12:R14"/>
    <mergeCell ref="B20:B22"/>
    <mergeCell ref="C20:C22"/>
    <mergeCell ref="D20:D22"/>
    <mergeCell ref="E20:E22"/>
    <mergeCell ref="F20:F22"/>
    <mergeCell ref="G20:G22"/>
    <mergeCell ref="H20:H22"/>
    <mergeCell ref="G15:G17"/>
    <mergeCell ref="H15:H17"/>
    <mergeCell ref="U20:U22"/>
    <mergeCell ref="I20:I22"/>
    <mergeCell ref="J20:J22"/>
    <mergeCell ref="Q20:Q22"/>
    <mergeCell ref="R20:R22"/>
    <mergeCell ref="S20:S22"/>
    <mergeCell ref="T20:T22"/>
    <mergeCell ref="Q23:Q24"/>
    <mergeCell ref="R23:R24"/>
    <mergeCell ref="S23:S24"/>
    <mergeCell ref="T23:T24"/>
    <mergeCell ref="B26:B27"/>
    <mergeCell ref="C26:C27"/>
    <mergeCell ref="D26:D27"/>
    <mergeCell ref="E26:E27"/>
    <mergeCell ref="F26:F27"/>
    <mergeCell ref="G26:G27"/>
    <mergeCell ref="B23:B24"/>
    <mergeCell ref="C23:C24"/>
    <mergeCell ref="D23:D24"/>
    <mergeCell ref="E23:E24"/>
    <mergeCell ref="F23:F24"/>
    <mergeCell ref="G23:G24"/>
    <mergeCell ref="H23:H24"/>
    <mergeCell ref="I23:I24"/>
    <mergeCell ref="J23:J24"/>
    <mergeCell ref="U26:U27"/>
    <mergeCell ref="H26:H27"/>
    <mergeCell ref="I26:I27"/>
    <mergeCell ref="J26:J27"/>
    <mergeCell ref="Q26:Q27"/>
    <mergeCell ref="S26:S27"/>
    <mergeCell ref="T26:T27"/>
    <mergeCell ref="B29:B30"/>
    <mergeCell ref="C29:C30"/>
    <mergeCell ref="D29:D30"/>
    <mergeCell ref="E29:E30"/>
    <mergeCell ref="F29:F30"/>
    <mergeCell ref="S29:S30"/>
    <mergeCell ref="T29:T30"/>
    <mergeCell ref="U29:U30"/>
    <mergeCell ref="G29:G30"/>
    <mergeCell ref="H29:H30"/>
    <mergeCell ref="I29:I30"/>
    <mergeCell ref="J29:J30"/>
    <mergeCell ref="Q29:Q30"/>
    <mergeCell ref="R29:R30"/>
  </mergeCells>
  <pageMargins left="0.7" right="0.7" top="0.75" bottom="0.75" header="0.3" footer="0.3"/>
  <pageSetup paperSize="9" scale="25" orientation="landscape"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tabColor rgb="FFD21C43"/>
  </sheetPr>
  <dimension ref="B1:XEX32"/>
  <sheetViews>
    <sheetView showGridLines="0" tabSelected="1" view="pageBreakPreview" zoomScale="80" zoomScaleNormal="80" zoomScaleSheetLayoutView="80" workbookViewId="0">
      <selection activeCell="P26" sqref="P26"/>
    </sheetView>
  </sheetViews>
  <sheetFormatPr baseColWidth="10" defaultColWidth="11.42578125" defaultRowHeight="13.5" x14ac:dyDescent="0.25"/>
  <cols>
    <col min="1" max="1" width="1.42578125" style="7" customWidth="1"/>
    <col min="2" max="2" width="27.28515625" style="7" customWidth="1"/>
    <col min="3" max="3" width="34" style="7" customWidth="1"/>
    <col min="4" max="4" width="49.42578125" style="7" customWidth="1"/>
    <col min="5" max="5" width="70.7109375" style="7" customWidth="1"/>
    <col min="6" max="7" width="32.7109375" style="7" customWidth="1"/>
    <col min="8" max="8" width="33.42578125" style="7" customWidth="1"/>
    <col min="9" max="9" width="20.85546875" style="20" customWidth="1"/>
    <col min="10" max="10" width="31" style="21" customWidth="1"/>
    <col min="11" max="11" width="46.28515625" style="7" customWidth="1"/>
    <col min="12" max="12" width="27.5703125" style="7" customWidth="1"/>
    <col min="13" max="16384" width="11.42578125" style="7"/>
  </cols>
  <sheetData>
    <row r="1" spans="2:11 16378:16378" s="6" customFormat="1" x14ac:dyDescent="0.25">
      <c r="D1" s="48"/>
      <c r="F1" s="114"/>
      <c r="G1" s="114"/>
      <c r="H1" s="113"/>
      <c r="I1" s="8"/>
      <c r="J1" s="8"/>
    </row>
    <row r="2" spans="2:11 16378:16378" s="6" customFormat="1" ht="15" customHeight="1" x14ac:dyDescent="0.25">
      <c r="B2" s="13"/>
      <c r="D2" s="48"/>
      <c r="E2" s="24"/>
      <c r="F2" s="24"/>
      <c r="G2" s="24"/>
      <c r="H2" s="24"/>
      <c r="I2" s="24"/>
      <c r="J2" s="24"/>
      <c r="K2" s="24"/>
      <c r="XEX2" s="1230" t="s">
        <v>1408</v>
      </c>
    </row>
    <row r="3" spans="2:11 16378:16378" s="6" customFormat="1" ht="13.5" customHeight="1" x14ac:dyDescent="0.25">
      <c r="B3" s="13"/>
      <c r="C3" s="24"/>
      <c r="D3" s="24"/>
      <c r="E3" s="24"/>
      <c r="F3" s="24"/>
      <c r="G3" s="24"/>
      <c r="H3" s="24"/>
      <c r="I3" s="24"/>
      <c r="J3" s="24"/>
      <c r="K3" s="24"/>
    </row>
    <row r="4" spans="2:11 16378:16378" s="6" customFormat="1" ht="13.5" customHeight="1" x14ac:dyDescent="0.25">
      <c r="B4" s="13"/>
      <c r="C4" s="558" t="s">
        <v>291</v>
      </c>
      <c r="D4" s="558"/>
      <c r="E4" s="558"/>
      <c r="F4" s="558"/>
      <c r="G4" s="558"/>
      <c r="H4" s="558"/>
      <c r="I4" s="24"/>
      <c r="J4" s="24"/>
      <c r="K4" s="24"/>
    </row>
    <row r="5" spans="2:11 16378:16378" s="6" customFormat="1" ht="13.5" customHeight="1" x14ac:dyDescent="0.25">
      <c r="B5" s="13"/>
      <c r="C5" s="558"/>
      <c r="D5" s="558"/>
      <c r="E5" s="558"/>
      <c r="F5" s="558"/>
      <c r="G5" s="558"/>
      <c r="H5" s="558"/>
      <c r="I5" s="24"/>
      <c r="J5" s="24"/>
      <c r="K5" s="24"/>
    </row>
    <row r="6" spans="2:11 16378:16378" s="6" customFormat="1" ht="13.5" customHeight="1" x14ac:dyDescent="0.25">
      <c r="B6" s="13"/>
      <c r="C6" s="558"/>
      <c r="D6" s="558"/>
      <c r="E6" s="558"/>
      <c r="F6" s="558"/>
      <c r="G6" s="558"/>
      <c r="H6" s="558"/>
      <c r="I6" s="24"/>
      <c r="J6" s="24"/>
      <c r="K6" s="24"/>
    </row>
    <row r="7" spans="2:11 16378:16378" s="6" customFormat="1" ht="13.5" customHeight="1" x14ac:dyDescent="0.25">
      <c r="B7" s="13"/>
      <c r="C7" s="558"/>
      <c r="D7" s="558"/>
      <c r="E7" s="558"/>
      <c r="F7" s="558"/>
      <c r="G7" s="558"/>
      <c r="H7" s="558"/>
      <c r="I7" s="24"/>
      <c r="J7" s="24"/>
      <c r="K7" s="24"/>
    </row>
    <row r="8" spans="2:11 16378:16378" s="6" customFormat="1" ht="13.5" customHeight="1" x14ac:dyDescent="0.25">
      <c r="B8" s="13"/>
      <c r="C8" s="558"/>
      <c r="D8" s="558"/>
      <c r="E8" s="558"/>
      <c r="F8" s="558"/>
      <c r="G8" s="558"/>
      <c r="H8" s="558"/>
      <c r="I8" s="24"/>
      <c r="J8" s="24"/>
      <c r="K8" s="24"/>
    </row>
    <row r="9" spans="2:11 16378:16378" s="6" customFormat="1" ht="13.5" customHeight="1" x14ac:dyDescent="0.25">
      <c r="B9" s="13"/>
      <c r="C9" s="558"/>
      <c r="D9" s="558"/>
      <c r="E9" s="558"/>
      <c r="F9" s="558"/>
      <c r="G9" s="558"/>
      <c r="H9" s="558"/>
      <c r="I9" s="24"/>
      <c r="J9" s="24"/>
      <c r="K9" s="24"/>
    </row>
    <row r="10" spans="2:11 16378:16378" s="6" customFormat="1" ht="13.5" customHeight="1" x14ac:dyDescent="0.25">
      <c r="B10" s="13"/>
      <c r="C10" s="558"/>
      <c r="D10" s="558"/>
      <c r="E10" s="558"/>
      <c r="F10" s="558"/>
      <c r="G10" s="558"/>
      <c r="H10" s="558"/>
      <c r="I10" s="24"/>
      <c r="J10" s="24"/>
      <c r="K10" s="24"/>
    </row>
    <row r="11" spans="2:11 16378:16378" s="4" customFormat="1" ht="18.75" customHeight="1" x14ac:dyDescent="0.25">
      <c r="B11" s="13"/>
      <c r="C11" s="558"/>
      <c r="D11" s="558"/>
      <c r="E11" s="558"/>
      <c r="F11" s="558"/>
      <c r="G11" s="558"/>
      <c r="H11" s="558"/>
      <c r="I11" s="24"/>
      <c r="J11" s="24"/>
      <c r="K11" s="24"/>
    </row>
    <row r="12" spans="2:11 16378:16378" s="4" customFormat="1" ht="25.5" customHeight="1" x14ac:dyDescent="0.25">
      <c r="B12" s="13"/>
      <c r="C12" s="558"/>
      <c r="D12" s="558"/>
      <c r="E12" s="558"/>
      <c r="F12" s="558"/>
      <c r="G12" s="558"/>
      <c r="H12" s="558"/>
      <c r="I12" s="24"/>
      <c r="J12" s="24"/>
      <c r="K12" s="24"/>
    </row>
    <row r="13" spans="2:11 16378:16378" s="4" customFormat="1" ht="14.25" customHeight="1" x14ac:dyDescent="0.25">
      <c r="B13" s="13"/>
      <c r="C13" s="24"/>
      <c r="D13" s="24"/>
      <c r="E13" s="24"/>
      <c r="F13" s="24"/>
      <c r="G13" s="24"/>
      <c r="H13" s="24"/>
      <c r="I13" s="24"/>
      <c r="J13" s="24"/>
      <c r="K13" s="24"/>
    </row>
    <row r="14" spans="2:11 16378:16378" ht="14.25" x14ac:dyDescent="0.25">
      <c r="C14" s="1"/>
      <c r="D14" s="1"/>
      <c r="E14" s="1"/>
      <c r="F14" s="1"/>
      <c r="G14" s="1"/>
      <c r="H14" s="1"/>
      <c r="I14" s="66"/>
    </row>
    <row r="15" spans="2:11 16378:16378" ht="16.5" customHeight="1" x14ac:dyDescent="0.25">
      <c r="B15" s="1194" t="s">
        <v>189</v>
      </c>
      <c r="C15" s="1194" t="s">
        <v>4</v>
      </c>
      <c r="D15" s="1194" t="s">
        <v>659</v>
      </c>
      <c r="E15" s="1194" t="s">
        <v>661</v>
      </c>
      <c r="F15" s="1195" t="s">
        <v>59</v>
      </c>
      <c r="G15" s="1195" t="s">
        <v>701</v>
      </c>
      <c r="H15" s="1195">
        <v>2024</v>
      </c>
    </row>
    <row r="16" spans="2:11 16378:16378" ht="28.5" customHeight="1" x14ac:dyDescent="0.25">
      <c r="B16" s="1194"/>
      <c r="C16" s="1194"/>
      <c r="D16" s="1194"/>
      <c r="E16" s="1194"/>
      <c r="F16" s="1196"/>
      <c r="G16" s="1196"/>
      <c r="H16" s="1196"/>
    </row>
    <row r="17" spans="2:8" ht="82.5" x14ac:dyDescent="0.25">
      <c r="B17" s="1190" t="s">
        <v>191</v>
      </c>
      <c r="C17" s="1190" t="s">
        <v>658</v>
      </c>
      <c r="D17" s="120" t="s">
        <v>660</v>
      </c>
      <c r="E17" s="116" t="s">
        <v>662</v>
      </c>
      <c r="F17" s="119" t="s">
        <v>702</v>
      </c>
      <c r="G17" s="115" t="s">
        <v>703</v>
      </c>
      <c r="H17" s="152" t="s">
        <v>916</v>
      </c>
    </row>
    <row r="18" spans="2:8" ht="112.5" customHeight="1" x14ac:dyDescent="0.25">
      <c r="B18" s="1190"/>
      <c r="C18" s="1190"/>
      <c r="D18" s="120" t="s">
        <v>663</v>
      </c>
      <c r="E18" s="116" t="s">
        <v>664</v>
      </c>
      <c r="F18" s="119" t="s">
        <v>704</v>
      </c>
      <c r="G18" s="115" t="s">
        <v>705</v>
      </c>
      <c r="H18" s="152" t="s">
        <v>916</v>
      </c>
    </row>
    <row r="19" spans="2:8" ht="101.25" customHeight="1" x14ac:dyDescent="0.25">
      <c r="B19" s="1190"/>
      <c r="C19" s="1190"/>
      <c r="D19" s="120" t="s">
        <v>665</v>
      </c>
      <c r="E19" s="116" t="s">
        <v>666</v>
      </c>
      <c r="F19" s="115" t="s">
        <v>704</v>
      </c>
      <c r="G19" s="115" t="s">
        <v>706</v>
      </c>
      <c r="H19" s="152" t="s">
        <v>916</v>
      </c>
    </row>
    <row r="20" spans="2:8" ht="82.5" x14ac:dyDescent="0.25">
      <c r="B20" s="1190"/>
      <c r="C20" s="1190"/>
      <c r="D20" s="120" t="s">
        <v>667</v>
      </c>
      <c r="E20" s="116" t="s">
        <v>668</v>
      </c>
      <c r="F20" s="115" t="s">
        <v>707</v>
      </c>
      <c r="G20" s="115" t="s">
        <v>708</v>
      </c>
      <c r="H20" s="152" t="s">
        <v>916</v>
      </c>
    </row>
    <row r="21" spans="2:8" ht="132" x14ac:dyDescent="0.25">
      <c r="B21" s="1190"/>
      <c r="C21" s="1191" t="s">
        <v>669</v>
      </c>
      <c r="D21" s="120" t="s">
        <v>670</v>
      </c>
      <c r="E21" s="116" t="s">
        <v>671</v>
      </c>
      <c r="F21" s="115" t="s">
        <v>709</v>
      </c>
      <c r="G21" s="115" t="s">
        <v>710</v>
      </c>
      <c r="H21" s="152" t="s">
        <v>916</v>
      </c>
    </row>
    <row r="22" spans="2:8" ht="107.25" customHeight="1" x14ac:dyDescent="0.25">
      <c r="B22" s="1190"/>
      <c r="C22" s="1192"/>
      <c r="D22" s="120" t="s">
        <v>672</v>
      </c>
      <c r="E22" s="116" t="s">
        <v>673</v>
      </c>
      <c r="F22" s="115" t="s">
        <v>704</v>
      </c>
      <c r="G22" s="119" t="s">
        <v>711</v>
      </c>
      <c r="H22" s="152" t="s">
        <v>916</v>
      </c>
    </row>
    <row r="23" spans="2:8" ht="68.25" customHeight="1" x14ac:dyDescent="0.25">
      <c r="B23" s="1190"/>
      <c r="C23" s="1193"/>
      <c r="D23" s="120" t="s">
        <v>674</v>
      </c>
      <c r="E23" s="116" t="s">
        <v>675</v>
      </c>
      <c r="F23" s="115" t="s">
        <v>704</v>
      </c>
      <c r="G23" s="115" t="s">
        <v>712</v>
      </c>
      <c r="H23" s="65" t="s">
        <v>916</v>
      </c>
    </row>
    <row r="24" spans="2:8" ht="132" x14ac:dyDescent="0.25">
      <c r="B24" s="1190"/>
      <c r="C24" s="1191" t="s">
        <v>676</v>
      </c>
      <c r="D24" s="120" t="s">
        <v>677</v>
      </c>
      <c r="E24" s="116" t="s">
        <v>678</v>
      </c>
      <c r="F24" s="119" t="s">
        <v>713</v>
      </c>
      <c r="G24" s="115" t="s">
        <v>714</v>
      </c>
      <c r="H24" s="65" t="s">
        <v>916</v>
      </c>
    </row>
    <row r="25" spans="2:8" ht="115.5" x14ac:dyDescent="0.25">
      <c r="B25" s="1190"/>
      <c r="C25" s="1193"/>
      <c r="D25" s="120" t="s">
        <v>679</v>
      </c>
      <c r="E25" s="116" t="s">
        <v>680</v>
      </c>
      <c r="F25" s="115" t="s">
        <v>715</v>
      </c>
      <c r="G25" s="115" t="s">
        <v>716</v>
      </c>
      <c r="H25" s="65" t="s">
        <v>916</v>
      </c>
    </row>
    <row r="26" spans="2:8" ht="118.5" customHeight="1" x14ac:dyDescent="0.25">
      <c r="B26" s="1190"/>
      <c r="C26" s="1191" t="s">
        <v>681</v>
      </c>
      <c r="D26" s="121" t="s">
        <v>682</v>
      </c>
      <c r="E26" s="117" t="s">
        <v>683</v>
      </c>
      <c r="F26" s="65" t="s">
        <v>717</v>
      </c>
      <c r="G26" s="65" t="s">
        <v>718</v>
      </c>
      <c r="H26" s="65" t="s">
        <v>916</v>
      </c>
    </row>
    <row r="27" spans="2:8" ht="148.5" x14ac:dyDescent="0.25">
      <c r="B27" s="1190"/>
      <c r="C27" s="1193"/>
      <c r="D27" s="121" t="s">
        <v>684</v>
      </c>
      <c r="E27" s="117" t="s">
        <v>685</v>
      </c>
      <c r="F27" s="65" t="s">
        <v>717</v>
      </c>
      <c r="G27" s="65" t="s">
        <v>719</v>
      </c>
      <c r="H27" s="65" t="s">
        <v>916</v>
      </c>
    </row>
    <row r="28" spans="2:8" ht="99" x14ac:dyDescent="0.25">
      <c r="B28" s="1190"/>
      <c r="C28" s="1191" t="s">
        <v>686</v>
      </c>
      <c r="D28" s="121" t="s">
        <v>687</v>
      </c>
      <c r="E28" s="117" t="s">
        <v>688</v>
      </c>
      <c r="F28" s="65" t="s">
        <v>700</v>
      </c>
      <c r="G28" s="65" t="s">
        <v>720</v>
      </c>
      <c r="H28" s="65" t="s">
        <v>916</v>
      </c>
    </row>
    <row r="29" spans="2:8" ht="148.5" x14ac:dyDescent="0.25">
      <c r="B29" s="1190"/>
      <c r="C29" s="1193"/>
      <c r="D29" s="120" t="s">
        <v>689</v>
      </c>
      <c r="E29" s="117" t="s">
        <v>695</v>
      </c>
      <c r="F29" s="115" t="s">
        <v>700</v>
      </c>
      <c r="G29" s="115" t="s">
        <v>721</v>
      </c>
      <c r="H29" s="65" t="s">
        <v>916</v>
      </c>
    </row>
    <row r="30" spans="2:8" ht="204.75" customHeight="1" x14ac:dyDescent="0.25">
      <c r="B30" s="1190"/>
      <c r="C30" s="1191" t="s">
        <v>690</v>
      </c>
      <c r="D30" s="71" t="s">
        <v>691</v>
      </c>
      <c r="E30" s="118" t="s">
        <v>692</v>
      </c>
      <c r="F30" s="115" t="s">
        <v>699</v>
      </c>
      <c r="G30" s="115" t="s">
        <v>722</v>
      </c>
      <c r="H30" s="65" t="s">
        <v>916</v>
      </c>
    </row>
    <row r="31" spans="2:8" ht="181.5" x14ac:dyDescent="0.25">
      <c r="B31" s="1190"/>
      <c r="C31" s="1192"/>
      <c r="D31" s="71" t="s">
        <v>693</v>
      </c>
      <c r="E31" s="116" t="s">
        <v>694</v>
      </c>
      <c r="F31" s="115" t="s">
        <v>698</v>
      </c>
      <c r="G31" s="115" t="s">
        <v>723</v>
      </c>
      <c r="H31" s="65" t="s">
        <v>916</v>
      </c>
    </row>
    <row r="32" spans="2:8" ht="132" x14ac:dyDescent="0.25">
      <c r="B32" s="1190"/>
      <c r="C32" s="1193"/>
      <c r="D32" s="71" t="s">
        <v>870</v>
      </c>
      <c r="E32" s="116" t="s">
        <v>696</v>
      </c>
      <c r="F32" s="115" t="s">
        <v>697</v>
      </c>
      <c r="G32" s="115" t="s">
        <v>724</v>
      </c>
      <c r="H32" s="65" t="s">
        <v>916</v>
      </c>
    </row>
  </sheetData>
  <mergeCells count="15">
    <mergeCell ref="B15:B16"/>
    <mergeCell ref="C15:C16"/>
    <mergeCell ref="D15:D16"/>
    <mergeCell ref="E15:E16"/>
    <mergeCell ref="C4:H12"/>
    <mergeCell ref="F15:F16"/>
    <mergeCell ref="G15:G16"/>
    <mergeCell ref="H15:H16"/>
    <mergeCell ref="B17:B32"/>
    <mergeCell ref="C17:C20"/>
    <mergeCell ref="C21:C23"/>
    <mergeCell ref="C24:C25"/>
    <mergeCell ref="C26:C27"/>
    <mergeCell ref="C28:C29"/>
    <mergeCell ref="C30:C32"/>
  </mergeCells>
  <pageMargins left="1.2736614173228347" right="0.70866141732283472" top="0.74803149606299213" bottom="0.74803149606299213" header="0.31496062992125984" footer="0.31496062992125984"/>
  <pageSetup paperSize="9" scale="27" orientation="landscape"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tabColor theme="3" tint="-0.249977111117893"/>
  </sheetPr>
  <dimension ref="B1:XEX31"/>
  <sheetViews>
    <sheetView showGridLines="0" tabSelected="1" view="pageBreakPreview" topLeftCell="A25" zoomScale="80" zoomScaleNormal="80" zoomScaleSheetLayoutView="80" workbookViewId="0">
      <selection activeCell="P26" sqref="P26"/>
    </sheetView>
  </sheetViews>
  <sheetFormatPr baseColWidth="10" defaultColWidth="11.42578125" defaultRowHeight="13.5" x14ac:dyDescent="0.25"/>
  <cols>
    <col min="1" max="1" width="1.42578125" style="7" customWidth="1"/>
    <col min="2" max="2" width="29.85546875" style="7" customWidth="1"/>
    <col min="3" max="3" width="46" style="7" customWidth="1"/>
    <col min="4" max="4" width="24.28515625" style="7" customWidth="1"/>
    <col min="5" max="5" width="17.5703125" style="7" customWidth="1"/>
    <col min="6" max="6" width="15.140625" style="7" customWidth="1"/>
    <col min="7" max="7" width="18.85546875" style="7" customWidth="1"/>
    <col min="8" max="8" width="42.140625" style="7" customWidth="1"/>
    <col min="9" max="9" width="29.7109375" style="7" customWidth="1"/>
    <col min="10" max="10" width="11.42578125" style="7" customWidth="1"/>
    <col min="11" max="16328" width="11.42578125" style="7"/>
    <col min="16329" max="16329" width="15.42578125" style="7" customWidth="1"/>
    <col min="16330" max="16330" width="17" style="7" customWidth="1"/>
    <col min="16331" max="16331" width="17.5703125" style="7" customWidth="1"/>
    <col min="16332" max="16332" width="15.85546875" style="7" customWidth="1"/>
    <col min="16333" max="16333" width="17.42578125" style="7" customWidth="1"/>
    <col min="16334" max="16334" width="26.7109375" style="7" customWidth="1"/>
    <col min="16335" max="16335" width="14" style="7" customWidth="1"/>
    <col min="16336" max="16336" width="12.28515625" style="7" customWidth="1"/>
    <col min="16337" max="16337" width="22.5703125" style="7" customWidth="1"/>
    <col min="16338" max="16338" width="39.140625" style="7" customWidth="1"/>
    <col min="16339" max="16339" width="18.140625" style="7" customWidth="1"/>
    <col min="16340" max="16340" width="25.85546875" style="7" customWidth="1"/>
    <col min="16341" max="16341" width="23" style="7" customWidth="1"/>
    <col min="16342" max="16342" width="32.7109375" style="7" customWidth="1"/>
    <col min="16343" max="16343" width="18.28515625" style="7" customWidth="1"/>
    <col min="16344" max="16344" width="21.28515625" style="7" customWidth="1"/>
    <col min="16345" max="16345" width="26.7109375" style="7" customWidth="1"/>
    <col min="16346" max="16346" width="28" style="7" customWidth="1"/>
    <col min="16347" max="16347" width="20" style="7" customWidth="1"/>
    <col min="16348" max="16348" width="37.42578125" style="7" customWidth="1"/>
    <col min="16349" max="16349" width="19" style="7" customWidth="1"/>
    <col min="16350" max="16350" width="16.85546875" style="7" customWidth="1"/>
    <col min="16351" max="16351" width="27" style="7" customWidth="1"/>
    <col min="16352" max="16352" width="19.5703125" style="7" customWidth="1"/>
    <col min="16353" max="16353" width="15.140625" style="7" customWidth="1"/>
    <col min="16354" max="16354" width="14.28515625" style="7" customWidth="1"/>
    <col min="16355" max="16355" width="14.85546875" style="7" customWidth="1"/>
    <col min="16356" max="16356" width="19.85546875" style="7" customWidth="1"/>
    <col min="16357" max="16357" width="10.42578125" style="7" customWidth="1"/>
    <col min="16358" max="16358" width="36.7109375" style="7" customWidth="1"/>
    <col min="16359" max="16359" width="21.85546875" style="7" customWidth="1"/>
    <col min="16360" max="16360" width="29.42578125" style="7" customWidth="1"/>
    <col min="16361" max="16361" width="36.85546875" style="7" customWidth="1"/>
    <col min="16362" max="16362" width="27.7109375" style="7" customWidth="1"/>
    <col min="16363" max="16363" width="21.5703125" style="7" customWidth="1"/>
    <col min="16364" max="16364" width="22.42578125" style="7" customWidth="1"/>
    <col min="16365" max="16365" width="41.7109375" style="7" customWidth="1"/>
    <col min="16366" max="16366" width="28" style="7" customWidth="1"/>
    <col min="16367" max="16367" width="23.42578125" style="7" customWidth="1"/>
    <col min="16368" max="16368" width="50.28515625" style="7" customWidth="1"/>
    <col min="16369" max="16369" width="24.140625" style="7" customWidth="1"/>
    <col min="16370" max="16370" width="23.42578125" style="7" customWidth="1"/>
    <col min="16371" max="16371" width="25.85546875" style="7" customWidth="1"/>
    <col min="16372" max="16372" width="35.7109375" style="7" customWidth="1"/>
    <col min="16373" max="16373" width="21.28515625" style="7" customWidth="1"/>
    <col min="16374" max="16374" width="22.7109375" style="7" customWidth="1"/>
    <col min="16375" max="16375" width="18.85546875" style="7" customWidth="1"/>
    <col min="16376" max="16376" width="16.140625" style="7" customWidth="1"/>
    <col min="16377" max="16377" width="11.140625" style="7" customWidth="1"/>
    <col min="16378" max="16378" width="17.5703125" style="7" customWidth="1"/>
    <col min="16379" max="16379" width="24" style="7" customWidth="1"/>
    <col min="16380" max="16384" width="6.7109375" style="7" customWidth="1"/>
  </cols>
  <sheetData>
    <row r="1" spans="2:9 16336:16378" s="6" customFormat="1" x14ac:dyDescent="0.25">
      <c r="XDH1" s="61"/>
    </row>
    <row r="2" spans="2:9 16336:16378" s="6" customFormat="1" ht="15" customHeight="1" x14ac:dyDescent="0.25">
      <c r="B2" s="13"/>
      <c r="C2" s="1197" t="s">
        <v>169</v>
      </c>
      <c r="D2" s="1197"/>
      <c r="E2" s="1197"/>
      <c r="F2" s="1197"/>
      <c r="G2" s="1197"/>
      <c r="H2" s="1197"/>
      <c r="XDH2" s="61"/>
      <c r="XEX2" s="1230" t="s">
        <v>1408</v>
      </c>
    </row>
    <row r="3" spans="2:9 16336:16378" s="6" customFormat="1" ht="13.5" customHeight="1" x14ac:dyDescent="0.25">
      <c r="B3" s="13"/>
      <c r="C3" s="1197"/>
      <c r="D3" s="1197"/>
      <c r="E3" s="1197"/>
      <c r="F3" s="1197"/>
      <c r="G3" s="1197"/>
      <c r="H3" s="1197"/>
      <c r="XDH3" s="61"/>
    </row>
    <row r="4" spans="2:9 16336:16378" s="6" customFormat="1" ht="13.5" customHeight="1" x14ac:dyDescent="0.25">
      <c r="B4" s="13"/>
      <c r="C4" s="1197"/>
      <c r="D4" s="1197"/>
      <c r="E4" s="1197"/>
      <c r="F4" s="1197"/>
      <c r="G4" s="1197"/>
      <c r="H4" s="1197"/>
      <c r="XDH4" s="61"/>
    </row>
    <row r="5" spans="2:9 16336:16378" s="6" customFormat="1" ht="13.5" customHeight="1" x14ac:dyDescent="0.25">
      <c r="B5" s="13"/>
      <c r="C5" s="1197"/>
      <c r="D5" s="1197"/>
      <c r="E5" s="1197"/>
      <c r="F5" s="1197"/>
      <c r="G5" s="1197"/>
      <c r="H5" s="1197"/>
      <c r="XDH5" s="61"/>
    </row>
    <row r="6" spans="2:9 16336:16378" s="6" customFormat="1" ht="13.5" customHeight="1" x14ac:dyDescent="0.25">
      <c r="B6" s="24" t="s">
        <v>170</v>
      </c>
      <c r="C6" s="1197"/>
      <c r="D6" s="1197"/>
      <c r="E6" s="1197"/>
      <c r="F6" s="1197"/>
      <c r="G6" s="1197"/>
      <c r="H6" s="1197"/>
      <c r="XDH6" s="61"/>
    </row>
    <row r="7" spans="2:9 16336:16378" s="6" customFormat="1" ht="13.5" customHeight="1" x14ac:dyDescent="0.25">
      <c r="B7" s="13"/>
      <c r="C7" s="1197"/>
      <c r="D7" s="1197"/>
      <c r="E7" s="1197"/>
      <c r="F7" s="1197"/>
      <c r="G7" s="1197"/>
      <c r="H7" s="1197"/>
      <c r="XDH7" s="61"/>
    </row>
    <row r="8" spans="2:9 16336:16378" s="6" customFormat="1" ht="13.5" customHeight="1" x14ac:dyDescent="0.25">
      <c r="B8" s="13"/>
      <c r="C8" s="1197"/>
      <c r="D8" s="1197"/>
      <c r="E8" s="1197"/>
      <c r="F8" s="1197"/>
      <c r="G8" s="1197"/>
      <c r="H8" s="1197"/>
      <c r="XDH8" s="61"/>
    </row>
    <row r="9" spans="2:9 16336:16378" s="6" customFormat="1" ht="13.5" customHeight="1" x14ac:dyDescent="0.25">
      <c r="B9" s="13"/>
      <c r="C9" s="1197"/>
      <c r="D9" s="1197"/>
      <c r="E9" s="1197"/>
      <c r="F9" s="1197"/>
      <c r="G9" s="1197"/>
      <c r="H9" s="1197"/>
      <c r="XDH9" s="61"/>
    </row>
    <row r="10" spans="2:9 16336:16378" s="6" customFormat="1" ht="13.5" customHeight="1" x14ac:dyDescent="0.25">
      <c r="B10" s="13"/>
      <c r="C10" s="1197"/>
      <c r="D10" s="1197"/>
      <c r="E10" s="1197"/>
      <c r="F10" s="1197"/>
      <c r="G10" s="1197"/>
      <c r="H10" s="1197"/>
      <c r="XDH10" s="61"/>
    </row>
    <row r="11" spans="2:9 16336:16378" s="4" customFormat="1" ht="18.75" customHeight="1" x14ac:dyDescent="0.25">
      <c r="B11" s="13"/>
      <c r="C11" s="1197"/>
      <c r="D11" s="1197"/>
      <c r="E11" s="1197"/>
      <c r="F11" s="1197"/>
      <c r="G11" s="1197"/>
      <c r="H11" s="1197"/>
    </row>
    <row r="12" spans="2:9 16336:16378" s="4" customFormat="1" ht="25.5" customHeight="1" x14ac:dyDescent="0.25">
      <c r="B12" s="13"/>
      <c r="C12" s="1197"/>
      <c r="D12" s="1197"/>
      <c r="E12" s="1197"/>
      <c r="F12" s="1197"/>
      <c r="G12" s="1197"/>
      <c r="H12" s="1197"/>
    </row>
    <row r="13" spans="2:9 16336:16378" s="4" customFormat="1" ht="14.25" customHeight="1" x14ac:dyDescent="0.25">
      <c r="B13" s="13"/>
      <c r="C13" s="24"/>
      <c r="D13" s="24"/>
      <c r="E13" s="24"/>
      <c r="F13" s="24"/>
      <c r="G13" s="24"/>
    </row>
    <row r="14" spans="2:9 16336:16378" s="4" customFormat="1" ht="14.25" customHeight="1" x14ac:dyDescent="0.25">
      <c r="B14"/>
      <c r="C14"/>
      <c r="D14"/>
      <c r="E14"/>
      <c r="F14"/>
      <c r="G14"/>
      <c r="H14" s="45"/>
      <c r="I14"/>
    </row>
    <row r="15" spans="2:9 16336:16378" ht="39" customHeight="1" x14ac:dyDescent="0.25">
      <c r="B15" s="87" t="s">
        <v>269</v>
      </c>
      <c r="C15" s="86" t="s">
        <v>1219</v>
      </c>
      <c r="D15" s="86" t="s">
        <v>270</v>
      </c>
      <c r="E15" s="86" t="s">
        <v>271</v>
      </c>
      <c r="F15" s="86" t="s">
        <v>272</v>
      </c>
      <c r="G15" s="88" t="s">
        <v>273</v>
      </c>
      <c r="H15" s="86" t="s">
        <v>274</v>
      </c>
      <c r="I15" s="86" t="s">
        <v>275</v>
      </c>
    </row>
    <row r="16" spans="2:9 16336:16378" ht="79.5" customHeight="1" x14ac:dyDescent="0.25">
      <c r="B16" s="1198" t="s">
        <v>1205</v>
      </c>
      <c r="C16" s="1200" t="s">
        <v>1208</v>
      </c>
      <c r="D16" s="355" t="s">
        <v>1220</v>
      </c>
      <c r="E16" s="356">
        <v>45292</v>
      </c>
      <c r="F16" s="356">
        <v>45657</v>
      </c>
      <c r="G16" s="357">
        <v>9.0899999999999995E-2</v>
      </c>
      <c r="H16" s="182" t="s">
        <v>1223</v>
      </c>
      <c r="I16" s="65" t="s">
        <v>1230</v>
      </c>
    </row>
    <row r="17" spans="2:9" ht="60" customHeight="1" x14ac:dyDescent="0.25">
      <c r="B17" s="1199"/>
      <c r="C17" s="1201" t="s">
        <v>1209</v>
      </c>
      <c r="D17" s="355" t="s">
        <v>1220</v>
      </c>
      <c r="E17" s="356">
        <v>45078</v>
      </c>
      <c r="F17" s="356">
        <v>45657</v>
      </c>
      <c r="G17" s="357">
        <v>9.0899999999999995E-2</v>
      </c>
      <c r="H17" s="182" t="s">
        <v>1223</v>
      </c>
      <c r="I17" s="65" t="s">
        <v>1230</v>
      </c>
    </row>
    <row r="18" spans="2:9" ht="69" customHeight="1" x14ac:dyDescent="0.25">
      <c r="B18" s="1198" t="s">
        <v>1206</v>
      </c>
      <c r="C18" s="1200" t="s">
        <v>1210</v>
      </c>
      <c r="D18" s="355" t="s">
        <v>1221</v>
      </c>
      <c r="E18" s="356">
        <v>45292</v>
      </c>
      <c r="F18" s="356">
        <v>45657</v>
      </c>
      <c r="G18" s="357">
        <v>9.0899999999999995E-2</v>
      </c>
      <c r="H18" s="182" t="s">
        <v>1224</v>
      </c>
      <c r="I18" s="65" t="s">
        <v>1230</v>
      </c>
    </row>
    <row r="19" spans="2:9" ht="69.75" customHeight="1" x14ac:dyDescent="0.25">
      <c r="B19" s="1199"/>
      <c r="C19" s="1201" t="s">
        <v>1211</v>
      </c>
      <c r="D19" s="355" t="s">
        <v>1222</v>
      </c>
      <c r="E19" s="356">
        <v>45292</v>
      </c>
      <c r="F19" s="356">
        <v>45657</v>
      </c>
      <c r="G19" s="357">
        <v>9.0899999999999995E-2</v>
      </c>
      <c r="H19" s="182" t="s">
        <v>1225</v>
      </c>
      <c r="I19" s="151" t="s">
        <v>1231</v>
      </c>
    </row>
    <row r="20" spans="2:9" ht="96.75" customHeight="1" x14ac:dyDescent="0.25">
      <c r="B20" s="1198" t="s">
        <v>113</v>
      </c>
      <c r="C20" s="1200" t="s">
        <v>1212</v>
      </c>
      <c r="D20" s="355" t="s">
        <v>1222</v>
      </c>
      <c r="E20" s="356">
        <v>45292</v>
      </c>
      <c r="F20" s="356">
        <v>45657</v>
      </c>
      <c r="G20" s="357">
        <v>9.0899999999999995E-2</v>
      </c>
      <c r="H20" s="182" t="s">
        <v>1226</v>
      </c>
      <c r="I20" s="151" t="s">
        <v>1232</v>
      </c>
    </row>
    <row r="21" spans="2:9" ht="73.5" customHeight="1" x14ac:dyDescent="0.25">
      <c r="B21" s="1202"/>
      <c r="C21" s="1201" t="s">
        <v>1213</v>
      </c>
      <c r="D21" s="355" t="s">
        <v>1220</v>
      </c>
      <c r="E21" s="356">
        <v>45292</v>
      </c>
      <c r="F21" s="356">
        <v>45657</v>
      </c>
      <c r="G21" s="357">
        <v>9.0899999999999995E-2</v>
      </c>
      <c r="H21" s="182" t="s">
        <v>1226</v>
      </c>
      <c r="I21" s="65" t="s">
        <v>1233</v>
      </c>
    </row>
    <row r="22" spans="2:9" ht="85.5" customHeight="1" x14ac:dyDescent="0.25">
      <c r="B22" s="1199"/>
      <c r="C22" s="1200" t="s">
        <v>1214</v>
      </c>
      <c r="D22" s="355" t="s">
        <v>1221</v>
      </c>
      <c r="E22" s="356">
        <v>45292</v>
      </c>
      <c r="F22" s="356">
        <v>45657</v>
      </c>
      <c r="G22" s="357">
        <v>9.0899999999999995E-2</v>
      </c>
      <c r="H22" s="182" t="s">
        <v>1227</v>
      </c>
      <c r="I22" s="65" t="s">
        <v>1234</v>
      </c>
    </row>
    <row r="23" spans="2:9" ht="43.15" customHeight="1" x14ac:dyDescent="0.25">
      <c r="B23" s="1198" t="s">
        <v>1207</v>
      </c>
      <c r="C23" s="1201" t="s">
        <v>1215</v>
      </c>
      <c r="D23" s="355" t="s">
        <v>1220</v>
      </c>
      <c r="E23" s="356">
        <v>45292</v>
      </c>
      <c r="F23" s="356">
        <v>45657</v>
      </c>
      <c r="G23" s="357">
        <v>9.0899999999999995E-2</v>
      </c>
      <c r="H23" s="182" t="s">
        <v>1228</v>
      </c>
      <c r="I23" s="65" t="s">
        <v>276</v>
      </c>
    </row>
    <row r="24" spans="2:9" ht="43.15" customHeight="1" x14ac:dyDescent="0.25">
      <c r="B24" s="1199"/>
      <c r="C24" s="1200" t="s">
        <v>1216</v>
      </c>
      <c r="D24" s="355" t="s">
        <v>1220</v>
      </c>
      <c r="E24" s="356">
        <v>45292</v>
      </c>
      <c r="F24" s="356">
        <v>45657</v>
      </c>
      <c r="G24" s="357">
        <v>9.0899999999999995E-2</v>
      </c>
      <c r="H24" s="182" t="s">
        <v>1228</v>
      </c>
      <c r="I24" s="65" t="s">
        <v>276</v>
      </c>
    </row>
    <row r="25" spans="2:9" ht="40.9" customHeight="1" x14ac:dyDescent="0.25">
      <c r="B25" s="1198" t="s">
        <v>114</v>
      </c>
      <c r="C25" s="1201" t="s">
        <v>1217</v>
      </c>
      <c r="D25" s="355" t="s">
        <v>1220</v>
      </c>
      <c r="E25" s="356">
        <v>45292</v>
      </c>
      <c r="F25" s="356">
        <v>45657</v>
      </c>
      <c r="G25" s="357">
        <v>9.0899999999999995E-2</v>
      </c>
      <c r="H25" s="182" t="s">
        <v>1229</v>
      </c>
      <c r="I25" s="65" t="s">
        <v>276</v>
      </c>
    </row>
    <row r="26" spans="2:9" ht="47.25" customHeight="1" x14ac:dyDescent="0.25">
      <c r="B26" s="1199"/>
      <c r="C26" s="358" t="s">
        <v>1218</v>
      </c>
      <c r="D26" s="355" t="s">
        <v>1220</v>
      </c>
      <c r="E26" s="356">
        <v>45292</v>
      </c>
      <c r="F26" s="356">
        <v>45657</v>
      </c>
      <c r="G26" s="357">
        <v>9.0899999999999995E-2</v>
      </c>
      <c r="H26" s="151" t="s">
        <v>1229</v>
      </c>
      <c r="I26" s="151" t="s">
        <v>276</v>
      </c>
    </row>
    <row r="27" spans="2:9" ht="18" x14ac:dyDescent="0.25">
      <c r="B27" s="1207" t="s">
        <v>115</v>
      </c>
      <c r="C27" s="1208"/>
      <c r="D27" s="1208"/>
      <c r="E27" s="1208"/>
      <c r="F27" s="1208"/>
      <c r="G27" s="1209"/>
      <c r="H27" s="1209"/>
      <c r="I27" s="1209"/>
    </row>
    <row r="28" spans="2:9" ht="16.5" x14ac:dyDescent="0.25">
      <c r="B28" s="1204" t="s">
        <v>116</v>
      </c>
      <c r="C28" s="1205"/>
      <c r="D28" s="1205"/>
      <c r="E28" s="1205"/>
      <c r="F28" s="1205"/>
      <c r="G28" s="1205"/>
      <c r="H28" s="1205"/>
      <c r="I28" s="1205"/>
    </row>
    <row r="29" spans="2:9" ht="152.25" customHeight="1" x14ac:dyDescent="0.25">
      <c r="B29" s="1206" t="s">
        <v>149</v>
      </c>
      <c r="C29" s="1206"/>
      <c r="D29" s="1206"/>
      <c r="E29" s="1206"/>
      <c r="F29" s="1206"/>
      <c r="G29" s="1206"/>
      <c r="H29" s="1206"/>
      <c r="I29" s="1206"/>
    </row>
    <row r="30" spans="2:9" ht="15.75" x14ac:dyDescent="0.25">
      <c r="B30" s="1210" t="s">
        <v>117</v>
      </c>
      <c r="C30" s="1211"/>
      <c r="D30" s="1211"/>
      <c r="E30" s="1211"/>
      <c r="F30" s="1211"/>
      <c r="G30" s="1211"/>
      <c r="H30" s="1211"/>
      <c r="I30" s="1211"/>
    </row>
    <row r="31" spans="2:9" ht="29.25" customHeight="1" x14ac:dyDescent="0.25">
      <c r="B31" s="44" t="s">
        <v>118</v>
      </c>
      <c r="C31" s="1203" t="s">
        <v>119</v>
      </c>
      <c r="D31" s="1203"/>
      <c r="E31" s="1203"/>
      <c r="F31" s="1203"/>
      <c r="G31" s="1203"/>
      <c r="H31" s="1203"/>
      <c r="I31" s="1203"/>
    </row>
  </sheetData>
  <mergeCells count="17">
    <mergeCell ref="C31:I31"/>
    <mergeCell ref="B28:I28"/>
    <mergeCell ref="B29:I29"/>
    <mergeCell ref="B27:F27"/>
    <mergeCell ref="G27:I27"/>
    <mergeCell ref="B30:I30"/>
    <mergeCell ref="C2:H12"/>
    <mergeCell ref="B25:B26"/>
    <mergeCell ref="C18:C19"/>
    <mergeCell ref="C20:C21"/>
    <mergeCell ref="C22:C23"/>
    <mergeCell ref="C24:C25"/>
    <mergeCell ref="C16:C17"/>
    <mergeCell ref="B16:B17"/>
    <mergeCell ref="B18:B19"/>
    <mergeCell ref="B20:B22"/>
    <mergeCell ref="B23:B24"/>
  </mergeCells>
  <pageMargins left="1.2736614173228347" right="0.70866141732283472" top="0.74803149606299213" bottom="0.74803149606299213" header="0.31496062992125984" footer="0.31496062992125984"/>
  <pageSetup paperSize="9" scale="47" orientation="landscape" r:id="rId1"/>
  <rowBreaks count="1" manualBreakCount="1">
    <brk id="26" max="16383" man="1"/>
  </rowBreaks>
  <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6600CC"/>
  </sheetPr>
  <dimension ref="A1:XEX110"/>
  <sheetViews>
    <sheetView showGridLines="0" tabSelected="1" view="pageBreakPreview" topLeftCell="A107" zoomScale="78" zoomScaleNormal="80" zoomScaleSheetLayoutView="78" workbookViewId="0">
      <selection activeCell="P26" sqref="P26"/>
    </sheetView>
  </sheetViews>
  <sheetFormatPr baseColWidth="10" defaultColWidth="11.42578125" defaultRowHeight="15.75" x14ac:dyDescent="0.25"/>
  <cols>
    <col min="1" max="1" width="8.140625" style="393" customWidth="1"/>
    <col min="2" max="2" width="29.85546875" style="393" customWidth="1"/>
    <col min="3" max="3" width="30.42578125" style="393" customWidth="1"/>
    <col min="4" max="4" width="27.5703125" style="393" customWidth="1"/>
    <col min="5" max="5" width="9.7109375" style="394" customWidth="1"/>
    <col min="6" max="6" width="60.85546875" style="394" customWidth="1"/>
    <col min="7" max="7" width="25.42578125" style="393" customWidth="1"/>
    <col min="8" max="8" width="23.7109375" style="393" customWidth="1"/>
    <col min="9" max="9" width="21.42578125" style="393" customWidth="1"/>
    <col min="10" max="16384" width="11.42578125" style="393"/>
  </cols>
  <sheetData>
    <row r="1" spans="2:9 16378:16378" s="391" customFormat="1" x14ac:dyDescent="0.25">
      <c r="E1" s="392"/>
      <c r="F1" s="392"/>
    </row>
    <row r="2" spans="2:9 16378:16378" s="391" customFormat="1" ht="15" customHeight="1" x14ac:dyDescent="0.25">
      <c r="B2" s="388"/>
      <c r="D2" s="1216" t="s">
        <v>148</v>
      </c>
      <c r="E2" s="1216"/>
      <c r="F2" s="1216"/>
      <c r="G2" s="1216"/>
      <c r="H2" s="1216"/>
      <c r="XEX2" s="1230" t="s">
        <v>1408</v>
      </c>
    </row>
    <row r="3" spans="2:9 16378:16378" s="391" customFormat="1" ht="13.5" customHeight="1" x14ac:dyDescent="0.25">
      <c r="B3" s="388"/>
      <c r="C3" s="388"/>
      <c r="D3" s="1216"/>
      <c r="E3" s="1216"/>
      <c r="F3" s="1216"/>
      <c r="G3" s="1216"/>
      <c r="H3" s="1216"/>
    </row>
    <row r="4" spans="2:9 16378:16378" s="391" customFormat="1" ht="13.5" customHeight="1" x14ac:dyDescent="0.25">
      <c r="B4" s="388"/>
      <c r="C4" s="388"/>
      <c r="D4" s="1216"/>
      <c r="E4" s="1216"/>
      <c r="F4" s="1216"/>
      <c r="G4" s="1216"/>
      <c r="H4" s="1216"/>
    </row>
    <row r="5" spans="2:9 16378:16378" s="391" customFormat="1" ht="13.5" customHeight="1" x14ac:dyDescent="0.25">
      <c r="B5" s="388"/>
      <c r="C5" s="388"/>
      <c r="D5" s="1216"/>
      <c r="E5" s="1216"/>
      <c r="F5" s="1216"/>
      <c r="G5" s="1216"/>
      <c r="H5" s="1216"/>
    </row>
    <row r="6" spans="2:9 16378:16378" s="391" customFormat="1" ht="13.5" customHeight="1" x14ac:dyDescent="0.25">
      <c r="B6" s="388"/>
      <c r="C6" s="388"/>
      <c r="D6" s="1216"/>
      <c r="E6" s="1216"/>
      <c r="F6" s="1216"/>
      <c r="G6" s="1216"/>
      <c r="H6" s="1216"/>
    </row>
    <row r="7" spans="2:9 16378:16378" s="391" customFormat="1" ht="13.5" customHeight="1" x14ac:dyDescent="0.25">
      <c r="B7" s="388"/>
      <c r="C7" s="388"/>
      <c r="D7" s="1216"/>
      <c r="E7" s="1216"/>
      <c r="F7" s="1216"/>
      <c r="G7" s="1216"/>
      <c r="H7" s="1216"/>
    </row>
    <row r="8" spans="2:9 16378:16378" s="391" customFormat="1" ht="13.5" customHeight="1" x14ac:dyDescent="0.25">
      <c r="B8" s="388"/>
      <c r="C8" s="388"/>
      <c r="D8" s="1216"/>
      <c r="E8" s="1216"/>
      <c r="F8" s="1216"/>
      <c r="G8" s="1216"/>
      <c r="H8" s="1216"/>
    </row>
    <row r="9" spans="2:9 16378:16378" s="391" customFormat="1" ht="13.5" customHeight="1" x14ac:dyDescent="0.25">
      <c r="B9" s="388"/>
      <c r="C9" s="388"/>
      <c r="D9" s="1216"/>
      <c r="E9" s="1216"/>
      <c r="F9" s="1216"/>
      <c r="G9" s="1216"/>
      <c r="H9" s="1216"/>
    </row>
    <row r="10" spans="2:9 16378:16378" s="391" customFormat="1" ht="13.5" customHeight="1" x14ac:dyDescent="0.25">
      <c r="B10" s="388"/>
      <c r="C10" s="388"/>
      <c r="D10" s="1216"/>
      <c r="E10" s="1216"/>
      <c r="F10" s="1216"/>
      <c r="G10" s="1216"/>
      <c r="H10" s="1216"/>
    </row>
    <row r="11" spans="2:9 16378:16378" s="391" customFormat="1" ht="18.75" customHeight="1" x14ac:dyDescent="0.25">
      <c r="B11" s="388"/>
      <c r="C11" s="388"/>
      <c r="D11" s="1216"/>
      <c r="E11" s="1216"/>
      <c r="F11" s="1216"/>
      <c r="G11" s="1216"/>
      <c r="H11" s="1216"/>
    </row>
    <row r="12" spans="2:9 16378:16378" s="391" customFormat="1" ht="25.5" customHeight="1" x14ac:dyDescent="0.25">
      <c r="B12" s="388"/>
      <c r="C12" s="388"/>
      <c r="D12" s="1216"/>
      <c r="E12" s="1216"/>
      <c r="F12" s="1216"/>
      <c r="G12" s="1216"/>
      <c r="H12" s="1216"/>
    </row>
    <row r="13" spans="2:9 16378:16378" s="391" customFormat="1" ht="14.25" customHeight="1" x14ac:dyDescent="0.25">
      <c r="B13" s="388"/>
      <c r="C13" s="388"/>
      <c r="D13" s="388"/>
      <c r="E13" s="399"/>
      <c r="F13" s="388"/>
      <c r="G13" s="388"/>
    </row>
    <row r="14" spans="2:9 16378:16378" ht="13.9" hidden="1" customHeight="1" x14ac:dyDescent="0.25">
      <c r="B14" s="389"/>
      <c r="C14" s="390"/>
      <c r="D14" s="390"/>
      <c r="E14" s="389"/>
      <c r="F14" s="389"/>
      <c r="G14" s="390"/>
      <c r="H14" s="389"/>
      <c r="I14" s="390"/>
    </row>
    <row r="15" spans="2:9 16378:16378" ht="13.9" hidden="1" customHeight="1" x14ac:dyDescent="0.25">
      <c r="B15" s="389"/>
      <c r="C15" s="390" t="s">
        <v>1219</v>
      </c>
      <c r="D15" s="390"/>
      <c r="E15" s="389"/>
      <c r="F15" s="389"/>
      <c r="G15" s="390"/>
      <c r="H15" s="389"/>
      <c r="I15" s="390"/>
    </row>
    <row r="16" spans="2:9 16378:16378" ht="13.5" hidden="1" customHeight="1" x14ac:dyDescent="0.25">
      <c r="B16" s="386"/>
      <c r="C16" s="387"/>
      <c r="D16" s="387"/>
      <c r="E16" s="386"/>
      <c r="F16" s="387"/>
      <c r="G16" s="387"/>
      <c r="H16" s="389"/>
      <c r="I16" s="390"/>
    </row>
    <row r="17" spans="2:9" ht="13.5" hidden="1" customHeight="1" x14ac:dyDescent="0.25">
      <c r="B17" s="386"/>
      <c r="C17" s="387"/>
      <c r="D17" s="387"/>
      <c r="E17" s="386"/>
      <c r="F17" s="387"/>
      <c r="G17" s="387"/>
      <c r="H17" s="389"/>
      <c r="I17" s="390"/>
    </row>
    <row r="18" spans="2:9" ht="13.5" hidden="1" customHeight="1" x14ac:dyDescent="0.25">
      <c r="B18" s="386"/>
      <c r="C18" s="387"/>
      <c r="D18" s="387"/>
      <c r="E18" s="386"/>
      <c r="F18" s="387"/>
      <c r="G18" s="387"/>
      <c r="H18" s="389"/>
      <c r="I18" s="390"/>
    </row>
    <row r="19" spans="2:9" ht="13.5" hidden="1" customHeight="1" x14ac:dyDescent="0.25">
      <c r="B19" s="386"/>
      <c r="C19" s="387"/>
      <c r="D19" s="387"/>
      <c r="E19" s="386"/>
      <c r="F19" s="387"/>
      <c r="G19" s="387"/>
      <c r="H19" s="389"/>
      <c r="I19" s="390"/>
    </row>
    <row r="20" spans="2:9" hidden="1" x14ac:dyDescent="0.25">
      <c r="B20" s="389"/>
      <c r="C20" s="390"/>
      <c r="D20" s="390"/>
      <c r="E20" s="389"/>
      <c r="F20" s="389"/>
      <c r="G20" s="390"/>
      <c r="H20" s="389"/>
      <c r="I20" s="390"/>
    </row>
    <row r="21" spans="2:9" hidden="1" x14ac:dyDescent="0.25">
      <c r="B21" s="389"/>
      <c r="C21" s="390"/>
      <c r="D21" s="390"/>
      <c r="E21" s="389"/>
      <c r="F21" s="389"/>
      <c r="G21" s="390"/>
      <c r="H21" s="389"/>
      <c r="I21" s="390"/>
    </row>
    <row r="22" spans="2:9" ht="315" hidden="1" x14ac:dyDescent="0.25">
      <c r="B22" s="389" t="s">
        <v>149</v>
      </c>
      <c r="C22" s="390"/>
      <c r="D22" s="390"/>
      <c r="E22" s="389"/>
      <c r="F22" s="389"/>
      <c r="G22" s="390"/>
      <c r="H22" s="389"/>
      <c r="I22" s="390"/>
    </row>
    <row r="23" spans="2:9" hidden="1" x14ac:dyDescent="0.25">
      <c r="B23" s="389"/>
      <c r="C23" s="390"/>
      <c r="D23" s="390"/>
      <c r="E23" s="389"/>
      <c r="F23" s="389"/>
      <c r="G23" s="390"/>
      <c r="H23" s="389"/>
      <c r="I23" s="390"/>
    </row>
    <row r="24" spans="2:9" hidden="1" x14ac:dyDescent="0.25">
      <c r="B24" s="389"/>
      <c r="C24" s="390"/>
      <c r="D24" s="390"/>
      <c r="E24" s="389"/>
      <c r="F24" s="389"/>
      <c r="G24" s="390"/>
      <c r="H24" s="389"/>
      <c r="I24" s="390"/>
    </row>
    <row r="25" spans="2:9" hidden="1" x14ac:dyDescent="0.25">
      <c r="B25" s="389"/>
      <c r="C25" s="390"/>
      <c r="D25" s="390"/>
      <c r="E25" s="389"/>
      <c r="F25" s="389"/>
      <c r="G25" s="390"/>
      <c r="H25" s="389"/>
      <c r="I25" s="390"/>
    </row>
    <row r="26" spans="2:9" hidden="1" x14ac:dyDescent="0.25">
      <c r="B26" s="389"/>
      <c r="C26" s="390"/>
      <c r="D26" s="390"/>
      <c r="E26" s="389"/>
      <c r="F26" s="389"/>
      <c r="G26" s="390"/>
      <c r="H26" s="389"/>
      <c r="I26" s="390"/>
    </row>
    <row r="27" spans="2:9" hidden="1" x14ac:dyDescent="0.25">
      <c r="B27" s="389"/>
      <c r="C27" s="390"/>
      <c r="D27" s="390"/>
      <c r="E27" s="389"/>
      <c r="F27" s="389"/>
      <c r="G27" s="390"/>
      <c r="H27" s="389"/>
      <c r="I27" s="390"/>
    </row>
    <row r="28" spans="2:9" hidden="1" x14ac:dyDescent="0.25">
      <c r="B28" s="389"/>
      <c r="C28" s="390"/>
      <c r="D28" s="390"/>
      <c r="E28" s="389"/>
      <c r="F28" s="389"/>
      <c r="G28" s="390"/>
      <c r="H28" s="389"/>
      <c r="I28" s="390"/>
    </row>
    <row r="29" spans="2:9" hidden="1" x14ac:dyDescent="0.25">
      <c r="B29" s="389"/>
      <c r="C29" s="390"/>
      <c r="D29" s="390"/>
      <c r="E29" s="389"/>
      <c r="F29" s="389"/>
      <c r="G29" s="390"/>
      <c r="H29" s="389"/>
      <c r="I29" s="390"/>
    </row>
    <row r="30" spans="2:9" hidden="1" x14ac:dyDescent="0.25">
      <c r="B30" s="389"/>
      <c r="C30" s="390"/>
      <c r="D30" s="390"/>
      <c r="E30" s="389"/>
      <c r="F30" s="389"/>
      <c r="G30" s="390"/>
      <c r="H30" s="389"/>
      <c r="I30" s="390"/>
    </row>
    <row r="31" spans="2:9" hidden="1" x14ac:dyDescent="0.25">
      <c r="B31" s="389"/>
      <c r="C31" s="390"/>
      <c r="D31" s="390"/>
      <c r="E31" s="389"/>
      <c r="F31" s="389"/>
      <c r="G31" s="390"/>
      <c r="H31" s="389"/>
      <c r="I31" s="390"/>
    </row>
    <row r="32" spans="2:9" hidden="1" x14ac:dyDescent="0.25">
      <c r="B32" s="389"/>
      <c r="C32" s="390"/>
      <c r="D32" s="390"/>
      <c r="E32" s="389"/>
      <c r="F32" s="389"/>
      <c r="G32" s="390"/>
      <c r="H32" s="389"/>
      <c r="I32" s="390"/>
    </row>
    <row r="33" spans="2:9" hidden="1" x14ac:dyDescent="0.25">
      <c r="B33" s="389"/>
      <c r="C33" s="390"/>
      <c r="D33" s="390"/>
      <c r="E33" s="389"/>
      <c r="F33" s="389"/>
      <c r="G33" s="390"/>
      <c r="H33" s="389"/>
      <c r="I33" s="390"/>
    </row>
    <row r="34" spans="2:9" hidden="1" x14ac:dyDescent="0.25">
      <c r="B34" s="389"/>
      <c r="C34" s="390"/>
      <c r="D34" s="390"/>
      <c r="E34" s="389"/>
      <c r="F34" s="389"/>
      <c r="G34" s="390"/>
      <c r="H34" s="389"/>
      <c r="I34" s="390"/>
    </row>
    <row r="35" spans="2:9" hidden="1" x14ac:dyDescent="0.25">
      <c r="B35" s="389"/>
      <c r="C35" s="390"/>
      <c r="D35" s="390"/>
      <c r="E35" s="389"/>
      <c r="F35" s="389"/>
      <c r="G35" s="390"/>
      <c r="H35" s="389"/>
      <c r="I35" s="390"/>
    </row>
    <row r="36" spans="2:9" hidden="1" x14ac:dyDescent="0.25">
      <c r="B36" s="389"/>
      <c r="C36" s="390"/>
      <c r="D36" s="390"/>
      <c r="E36" s="389"/>
      <c r="F36" s="389"/>
      <c r="G36" s="390"/>
      <c r="H36" s="389"/>
      <c r="I36" s="390"/>
    </row>
    <row r="37" spans="2:9" hidden="1" x14ac:dyDescent="0.25">
      <c r="B37" s="389"/>
      <c r="C37" s="390"/>
      <c r="D37" s="390"/>
      <c r="E37" s="389"/>
      <c r="F37" s="389"/>
      <c r="G37" s="390"/>
      <c r="H37" s="389"/>
      <c r="I37" s="390"/>
    </row>
    <row r="38" spans="2:9" hidden="1" x14ac:dyDescent="0.25">
      <c r="B38" s="389"/>
      <c r="C38" s="390"/>
      <c r="D38" s="390"/>
      <c r="E38" s="389"/>
      <c r="F38" s="389"/>
      <c r="G38" s="390"/>
      <c r="H38" s="389"/>
      <c r="I38" s="390"/>
    </row>
    <row r="39" spans="2:9" hidden="1" x14ac:dyDescent="0.25">
      <c r="B39" s="389"/>
      <c r="C39" s="390"/>
      <c r="D39" s="390"/>
      <c r="E39" s="389"/>
      <c r="F39" s="389"/>
      <c r="G39" s="390"/>
      <c r="H39" s="389"/>
      <c r="I39" s="390"/>
    </row>
    <row r="40" spans="2:9" hidden="1" x14ac:dyDescent="0.25">
      <c r="B40" s="389"/>
      <c r="C40" s="390"/>
      <c r="D40" s="390"/>
      <c r="E40" s="389"/>
      <c r="F40" s="389"/>
      <c r="G40" s="390"/>
      <c r="H40" s="389"/>
      <c r="I40" s="390"/>
    </row>
    <row r="41" spans="2:9" hidden="1" x14ac:dyDescent="0.25">
      <c r="B41" s="389"/>
      <c r="C41" s="390"/>
      <c r="D41" s="390"/>
      <c r="E41" s="389"/>
      <c r="F41" s="389"/>
      <c r="G41" s="390"/>
      <c r="H41" s="389"/>
      <c r="I41" s="390"/>
    </row>
    <row r="42" spans="2:9" hidden="1" x14ac:dyDescent="0.25">
      <c r="B42" s="389"/>
      <c r="C42" s="390"/>
      <c r="D42" s="390"/>
      <c r="E42" s="389"/>
      <c r="F42" s="389"/>
      <c r="G42" s="390"/>
      <c r="H42" s="389"/>
      <c r="I42" s="390"/>
    </row>
    <row r="43" spans="2:9" hidden="1" x14ac:dyDescent="0.25">
      <c r="B43" s="389"/>
      <c r="C43" s="390"/>
      <c r="D43" s="390"/>
      <c r="E43" s="389"/>
      <c r="F43" s="389"/>
      <c r="G43" s="390"/>
      <c r="H43" s="389"/>
      <c r="I43" s="390"/>
    </row>
    <row r="44" spans="2:9" hidden="1" x14ac:dyDescent="0.25">
      <c r="B44" s="389"/>
      <c r="C44" s="390"/>
      <c r="D44" s="390"/>
      <c r="E44" s="389"/>
      <c r="F44" s="389"/>
      <c r="G44" s="390"/>
      <c r="H44" s="389"/>
      <c r="I44" s="390"/>
    </row>
    <row r="45" spans="2:9" hidden="1" x14ac:dyDescent="0.25">
      <c r="B45" s="389"/>
      <c r="C45" s="390"/>
      <c r="D45" s="390"/>
      <c r="E45" s="389"/>
      <c r="F45" s="389"/>
      <c r="G45" s="390"/>
      <c r="H45" s="389"/>
      <c r="I45" s="390"/>
    </row>
    <row r="46" spans="2:9" hidden="1" x14ac:dyDescent="0.25">
      <c r="B46" s="389"/>
      <c r="C46" s="390"/>
      <c r="D46" s="390"/>
      <c r="E46" s="389"/>
      <c r="F46" s="389"/>
      <c r="G46" s="390"/>
      <c r="H46" s="389"/>
      <c r="I46" s="390"/>
    </row>
    <row r="47" spans="2:9" hidden="1" x14ac:dyDescent="0.25">
      <c r="B47" s="389"/>
      <c r="C47" s="390"/>
      <c r="D47" s="390"/>
      <c r="E47" s="389"/>
      <c r="F47" s="389"/>
      <c r="G47" s="390"/>
      <c r="H47" s="389"/>
      <c r="I47" s="390"/>
    </row>
    <row r="48" spans="2:9" hidden="1" x14ac:dyDescent="0.25">
      <c r="B48" s="389"/>
      <c r="C48" s="390"/>
      <c r="D48" s="390"/>
      <c r="E48" s="389"/>
      <c r="F48" s="389"/>
      <c r="G48" s="390"/>
      <c r="H48" s="389"/>
      <c r="I48" s="390"/>
    </row>
    <row r="49" spans="2:16" hidden="1" x14ac:dyDescent="0.25">
      <c r="B49" s="389"/>
      <c r="C49" s="390"/>
      <c r="D49" s="390"/>
      <c r="E49" s="389"/>
      <c r="F49" s="389"/>
      <c r="G49" s="390"/>
      <c r="H49" s="389"/>
      <c r="I49" s="390"/>
    </row>
    <row r="50" spans="2:16" hidden="1" x14ac:dyDescent="0.25">
      <c r="B50" s="389"/>
      <c r="C50" s="390"/>
      <c r="D50" s="390"/>
      <c r="E50" s="389"/>
      <c r="F50" s="389"/>
      <c r="G50" s="390"/>
      <c r="H50" s="389"/>
      <c r="I50" s="390"/>
    </row>
    <row r="51" spans="2:16" hidden="1" x14ac:dyDescent="0.25">
      <c r="B51" s="389"/>
      <c r="C51" s="390"/>
      <c r="D51" s="390"/>
      <c r="E51" s="389"/>
      <c r="F51" s="389"/>
      <c r="G51" s="390"/>
      <c r="H51" s="389"/>
      <c r="I51" s="390"/>
    </row>
    <row r="52" spans="2:16" hidden="1" x14ac:dyDescent="0.25">
      <c r="B52" s="389"/>
      <c r="C52" s="390"/>
      <c r="D52" s="390"/>
      <c r="E52" s="389"/>
      <c r="F52" s="389"/>
      <c r="G52" s="390"/>
      <c r="H52" s="389"/>
      <c r="I52" s="390"/>
    </row>
    <row r="53" spans="2:16" hidden="1" x14ac:dyDescent="0.25">
      <c r="B53" s="389"/>
      <c r="C53" s="390"/>
      <c r="D53" s="390"/>
      <c r="E53" s="389"/>
      <c r="F53" s="389"/>
      <c r="G53" s="390"/>
      <c r="H53" s="389"/>
      <c r="I53" s="390"/>
    </row>
    <row r="54" spans="2:16" hidden="1" x14ac:dyDescent="0.25">
      <c r="B54" s="389"/>
      <c r="C54" s="390"/>
      <c r="D54" s="390"/>
      <c r="E54" s="389"/>
      <c r="F54" s="389"/>
      <c r="G54" s="390"/>
      <c r="H54" s="389"/>
      <c r="I54" s="390"/>
    </row>
    <row r="55" spans="2:16" hidden="1" x14ac:dyDescent="0.25">
      <c r="B55" s="389"/>
      <c r="C55" s="390"/>
      <c r="D55" s="390"/>
      <c r="E55" s="389"/>
      <c r="F55" s="389"/>
      <c r="G55" s="390"/>
      <c r="H55" s="389"/>
      <c r="I55" s="390"/>
    </row>
    <row r="56" spans="2:16" hidden="1" x14ac:dyDescent="0.25">
      <c r="B56" s="389"/>
      <c r="C56" s="390"/>
      <c r="D56" s="390"/>
      <c r="E56" s="389"/>
      <c r="F56" s="389"/>
      <c r="G56" s="390"/>
      <c r="H56" s="389"/>
      <c r="I56" s="390"/>
    </row>
    <row r="57" spans="2:16" hidden="1" x14ac:dyDescent="0.25">
      <c r="B57" s="389"/>
      <c r="C57" s="390"/>
      <c r="D57" s="390"/>
      <c r="E57" s="389"/>
      <c r="F57" s="389"/>
      <c r="G57" s="390"/>
      <c r="H57" s="389"/>
      <c r="I57" s="390"/>
    </row>
    <row r="58" spans="2:16" hidden="1" x14ac:dyDescent="0.25">
      <c r="B58" s="389"/>
      <c r="C58" s="390"/>
      <c r="D58" s="390"/>
      <c r="E58" s="389"/>
      <c r="F58" s="389"/>
      <c r="G58" s="390"/>
      <c r="H58" s="389"/>
      <c r="I58" s="390"/>
      <c r="P58" s="393" t="s">
        <v>345</v>
      </c>
    </row>
    <row r="59" spans="2:16" ht="63" hidden="1" x14ac:dyDescent="0.25">
      <c r="B59" s="389"/>
      <c r="C59" s="390"/>
      <c r="D59" s="390"/>
      <c r="E59" s="389"/>
      <c r="F59" s="389"/>
      <c r="G59" s="390"/>
      <c r="H59" s="389"/>
      <c r="I59" s="390"/>
      <c r="O59" s="393" t="s">
        <v>974</v>
      </c>
      <c r="P59" s="393" t="s">
        <v>975</v>
      </c>
    </row>
    <row r="60" spans="2:16" hidden="1" x14ac:dyDescent="0.25">
      <c r="B60" s="389"/>
      <c r="C60" s="390"/>
      <c r="D60" s="390"/>
      <c r="E60" s="389"/>
      <c r="F60" s="389"/>
      <c r="G60" s="390"/>
      <c r="H60" s="389"/>
      <c r="I60" s="390"/>
    </row>
    <row r="61" spans="2:16" hidden="1" x14ac:dyDescent="0.25">
      <c r="B61" s="389"/>
      <c r="C61" s="390"/>
      <c r="D61" s="390"/>
      <c r="E61" s="389"/>
      <c r="F61" s="389"/>
      <c r="G61" s="390"/>
      <c r="H61" s="389"/>
      <c r="I61" s="390"/>
    </row>
    <row r="62" spans="2:16" hidden="1" x14ac:dyDescent="0.25">
      <c r="B62" s="389"/>
      <c r="C62" s="390"/>
      <c r="D62" s="390"/>
      <c r="E62" s="389"/>
      <c r="F62" s="389"/>
      <c r="G62" s="390"/>
      <c r="H62" s="389"/>
      <c r="I62" s="390"/>
    </row>
    <row r="63" spans="2:16" hidden="1" x14ac:dyDescent="0.25">
      <c r="B63" s="389"/>
      <c r="C63" s="390"/>
      <c r="D63" s="390"/>
      <c r="E63" s="389"/>
      <c r="F63" s="389"/>
      <c r="G63" s="390"/>
      <c r="H63" s="389"/>
      <c r="I63" s="390"/>
    </row>
    <row r="64" spans="2:16" hidden="1" x14ac:dyDescent="0.25">
      <c r="B64" s="389"/>
      <c r="C64" s="390"/>
      <c r="D64" s="390"/>
      <c r="E64" s="389"/>
      <c r="F64" s="389"/>
      <c r="G64" s="390"/>
      <c r="H64" s="389"/>
      <c r="I64" s="390"/>
    </row>
    <row r="65" spans="2:9" hidden="1" x14ac:dyDescent="0.25">
      <c r="B65" s="389"/>
      <c r="C65" s="390"/>
      <c r="D65" s="390"/>
      <c r="E65" s="389"/>
      <c r="F65" s="389"/>
      <c r="G65" s="390"/>
      <c r="H65" s="389"/>
      <c r="I65" s="390"/>
    </row>
    <row r="66" spans="2:9" hidden="1" x14ac:dyDescent="0.25">
      <c r="B66" s="389"/>
      <c r="C66" s="390"/>
      <c r="D66" s="390"/>
      <c r="E66" s="389"/>
      <c r="F66" s="389"/>
      <c r="G66" s="390"/>
      <c r="H66" s="389"/>
      <c r="I66" s="390"/>
    </row>
    <row r="67" spans="2:9" hidden="1" x14ac:dyDescent="0.25">
      <c r="B67" s="389"/>
      <c r="C67" s="390"/>
      <c r="D67" s="390"/>
      <c r="E67" s="389"/>
      <c r="F67" s="389"/>
      <c r="G67" s="390"/>
      <c r="H67" s="389"/>
      <c r="I67" s="390"/>
    </row>
    <row r="68" spans="2:9" hidden="1" x14ac:dyDescent="0.25">
      <c r="B68" s="389"/>
      <c r="C68" s="390"/>
      <c r="D68" s="390"/>
      <c r="E68" s="389"/>
      <c r="F68" s="389"/>
      <c r="G68" s="390"/>
      <c r="H68" s="389"/>
      <c r="I68" s="390"/>
    </row>
    <row r="69" spans="2:9" hidden="1" x14ac:dyDescent="0.25">
      <c r="B69" s="389"/>
      <c r="C69" s="390"/>
      <c r="D69" s="390"/>
      <c r="E69" s="389"/>
      <c r="F69" s="389"/>
      <c r="G69" s="390"/>
      <c r="H69" s="389"/>
      <c r="I69" s="390"/>
    </row>
    <row r="70" spans="2:9" hidden="1" x14ac:dyDescent="0.25">
      <c r="B70" s="389"/>
      <c r="C70" s="390"/>
      <c r="D70" s="390"/>
      <c r="E70" s="389"/>
      <c r="F70" s="389"/>
      <c r="G70" s="390"/>
      <c r="H70" s="389"/>
      <c r="I70" s="390"/>
    </row>
    <row r="71" spans="2:9" hidden="1" x14ac:dyDescent="0.25">
      <c r="B71" s="389"/>
      <c r="C71" s="390"/>
      <c r="D71" s="390"/>
      <c r="E71" s="389"/>
      <c r="F71" s="389"/>
      <c r="G71" s="390"/>
      <c r="H71" s="389"/>
      <c r="I71" s="390"/>
    </row>
    <row r="72" spans="2:9" hidden="1" x14ac:dyDescent="0.25">
      <c r="B72" s="389"/>
      <c r="C72" s="390"/>
      <c r="D72" s="390"/>
      <c r="E72" s="389"/>
      <c r="F72" s="389"/>
      <c r="G72" s="390"/>
      <c r="H72" s="389"/>
      <c r="I72" s="390"/>
    </row>
    <row r="73" spans="2:9" hidden="1" x14ac:dyDescent="0.25">
      <c r="B73" s="389"/>
      <c r="C73" s="390"/>
      <c r="D73" s="390"/>
      <c r="E73" s="389"/>
      <c r="F73" s="389"/>
      <c r="G73" s="390"/>
      <c r="H73" s="389"/>
      <c r="I73" s="390"/>
    </row>
    <row r="74" spans="2:9" hidden="1" x14ac:dyDescent="0.25">
      <c r="B74" s="389"/>
      <c r="C74" s="390"/>
      <c r="D74" s="390"/>
      <c r="E74" s="389"/>
      <c r="F74" s="389"/>
      <c r="G74" s="390"/>
      <c r="H74" s="389"/>
      <c r="I74" s="390"/>
    </row>
    <row r="75" spans="2:9" hidden="1" x14ac:dyDescent="0.25">
      <c r="B75" s="389"/>
      <c r="C75" s="390"/>
      <c r="D75" s="390"/>
      <c r="E75" s="389"/>
      <c r="F75" s="389"/>
      <c r="G75" s="390"/>
      <c r="H75" s="389"/>
      <c r="I75" s="390"/>
    </row>
    <row r="76" spans="2:9" hidden="1" x14ac:dyDescent="0.25">
      <c r="B76" s="389"/>
      <c r="C76" s="390"/>
      <c r="D76" s="390"/>
      <c r="E76" s="389"/>
      <c r="F76" s="389"/>
      <c r="G76" s="390"/>
      <c r="H76" s="389"/>
      <c r="I76" s="390"/>
    </row>
    <row r="77" spans="2:9" hidden="1" x14ac:dyDescent="0.25">
      <c r="B77" s="389"/>
      <c r="C77" s="390"/>
      <c r="D77" s="390"/>
      <c r="E77" s="389"/>
      <c r="F77" s="389"/>
      <c r="G77" s="390"/>
      <c r="H77" s="389"/>
      <c r="I77" s="390"/>
    </row>
    <row r="78" spans="2:9" hidden="1" x14ac:dyDescent="0.25">
      <c r="B78" s="389"/>
      <c r="C78" s="390"/>
      <c r="D78" s="390"/>
      <c r="E78" s="389"/>
      <c r="F78" s="389"/>
      <c r="G78" s="390"/>
      <c r="H78" s="389"/>
      <c r="I78" s="390"/>
    </row>
    <row r="79" spans="2:9" hidden="1" x14ac:dyDescent="0.25">
      <c r="B79" s="389"/>
      <c r="C79" s="390"/>
      <c r="D79" s="390"/>
      <c r="E79" s="389"/>
      <c r="F79" s="389"/>
      <c r="G79" s="390"/>
      <c r="H79" s="389"/>
      <c r="I79" s="390"/>
    </row>
    <row r="80" spans="2:9" hidden="1" x14ac:dyDescent="0.25">
      <c r="B80" s="389"/>
      <c r="C80" s="390"/>
      <c r="D80" s="390"/>
      <c r="E80" s="389"/>
      <c r="F80" s="389"/>
      <c r="G80" s="390"/>
      <c r="H80" s="389"/>
      <c r="I80" s="390"/>
    </row>
    <row r="81" spans="1:9" hidden="1" x14ac:dyDescent="0.25">
      <c r="B81" s="389"/>
      <c r="C81" s="390"/>
      <c r="D81" s="390"/>
      <c r="E81" s="389"/>
      <c r="F81" s="389"/>
      <c r="G81" s="390"/>
      <c r="H81" s="389"/>
      <c r="I81" s="390"/>
    </row>
    <row r="82" spans="1:9" hidden="1" x14ac:dyDescent="0.25">
      <c r="B82" s="389"/>
      <c r="C82" s="390"/>
      <c r="D82" s="390"/>
      <c r="E82" s="389"/>
      <c r="F82" s="389"/>
      <c r="G82" s="390"/>
      <c r="H82" s="389"/>
      <c r="I82" s="390"/>
    </row>
    <row r="83" spans="1:9" hidden="1" x14ac:dyDescent="0.25">
      <c r="B83" s="389"/>
      <c r="C83" s="390"/>
      <c r="D83" s="390"/>
      <c r="E83" s="389"/>
      <c r="F83" s="389"/>
      <c r="G83" s="390"/>
      <c r="H83" s="389"/>
      <c r="I83" s="390"/>
    </row>
    <row r="84" spans="1:9" hidden="1" x14ac:dyDescent="0.25">
      <c r="B84" s="389"/>
      <c r="C84" s="390"/>
      <c r="D84" s="390"/>
      <c r="E84" s="389"/>
      <c r="F84" s="389"/>
      <c r="G84" s="390"/>
      <c r="H84" s="389"/>
      <c r="I84" s="390"/>
    </row>
    <row r="85" spans="1:9" hidden="1" x14ac:dyDescent="0.25">
      <c r="B85" s="389"/>
      <c r="C85" s="390"/>
      <c r="D85" s="390"/>
      <c r="E85" s="389"/>
      <c r="F85" s="389"/>
      <c r="G85" s="390"/>
      <c r="H85" s="389"/>
      <c r="I85" s="390"/>
    </row>
    <row r="86" spans="1:9" hidden="1" x14ac:dyDescent="0.25">
      <c r="B86" s="389"/>
      <c r="C86" s="390"/>
      <c r="D86" s="390"/>
      <c r="E86" s="389"/>
      <c r="F86" s="389"/>
      <c r="G86" s="390"/>
      <c r="H86" s="389"/>
      <c r="I86" s="390"/>
    </row>
    <row r="87" spans="1:9" hidden="1" x14ac:dyDescent="0.25">
      <c r="B87" s="389"/>
      <c r="C87" s="390"/>
      <c r="D87" s="390"/>
      <c r="E87" s="389"/>
      <c r="F87" s="389"/>
      <c r="G87" s="390"/>
      <c r="H87" s="389"/>
      <c r="I87" s="390"/>
    </row>
    <row r="88" spans="1:9" hidden="1" x14ac:dyDescent="0.25">
      <c r="B88" s="389"/>
      <c r="C88" s="390"/>
      <c r="D88" s="390"/>
      <c r="E88" s="389"/>
      <c r="F88" s="389"/>
      <c r="G88" s="390"/>
      <c r="H88" s="389"/>
      <c r="I88" s="390"/>
    </row>
    <row r="89" spans="1:9" hidden="1" x14ac:dyDescent="0.25">
      <c r="B89" s="389"/>
      <c r="C89" s="390"/>
      <c r="D89" s="390"/>
      <c r="E89" s="389"/>
      <c r="F89" s="389"/>
      <c r="G89" s="390"/>
      <c r="H89" s="389"/>
      <c r="I89" s="390"/>
    </row>
    <row r="90" spans="1:9" hidden="1" x14ac:dyDescent="0.25"/>
    <row r="91" spans="1:9" hidden="1" x14ac:dyDescent="0.25"/>
    <row r="93" spans="1:9" ht="70.5" customHeight="1" x14ac:dyDescent="0.25">
      <c r="A93" s="395" t="s">
        <v>146</v>
      </c>
      <c r="B93" s="395" t="s">
        <v>7</v>
      </c>
      <c r="C93" s="395" t="s">
        <v>5</v>
      </c>
      <c r="D93" s="395" t="s">
        <v>610</v>
      </c>
      <c r="E93" s="395" t="s">
        <v>353</v>
      </c>
      <c r="F93" s="395" t="s">
        <v>164</v>
      </c>
      <c r="G93" s="395" t="s">
        <v>0</v>
      </c>
      <c r="H93" s="395" t="s">
        <v>252</v>
      </c>
      <c r="I93" s="395" t="s">
        <v>2</v>
      </c>
    </row>
    <row r="94" spans="1:9" ht="52.9" customHeight="1" x14ac:dyDescent="0.25">
      <c r="A94" s="1213">
        <v>1</v>
      </c>
      <c r="B94" s="1213" t="s">
        <v>1290</v>
      </c>
      <c r="C94" s="1212" t="s">
        <v>41</v>
      </c>
      <c r="D94" s="1214" t="s">
        <v>992</v>
      </c>
      <c r="E94" s="400">
        <v>1.1000000000000001</v>
      </c>
      <c r="F94" s="397" t="s">
        <v>993</v>
      </c>
      <c r="G94" s="401">
        <v>45323</v>
      </c>
      <c r="H94" s="401">
        <v>45596</v>
      </c>
      <c r="I94" s="1212" t="s">
        <v>1296</v>
      </c>
    </row>
    <row r="95" spans="1:9" ht="52.9" customHeight="1" x14ac:dyDescent="0.25">
      <c r="A95" s="1213"/>
      <c r="B95" s="1213"/>
      <c r="C95" s="1212"/>
      <c r="D95" s="1214"/>
      <c r="E95" s="400">
        <v>1.2</v>
      </c>
      <c r="F95" s="396" t="s">
        <v>994</v>
      </c>
      <c r="G95" s="401">
        <v>45323</v>
      </c>
      <c r="H95" s="401">
        <v>45596</v>
      </c>
      <c r="I95" s="1212"/>
    </row>
    <row r="96" spans="1:9" ht="52.9" customHeight="1" x14ac:dyDescent="0.25">
      <c r="A96" s="1213"/>
      <c r="B96" s="1213"/>
      <c r="C96" s="1212"/>
      <c r="D96" s="1214"/>
      <c r="E96" s="400">
        <v>1.3</v>
      </c>
      <c r="F96" s="396" t="s">
        <v>995</v>
      </c>
      <c r="G96" s="401">
        <v>45323</v>
      </c>
      <c r="H96" s="401">
        <v>45596</v>
      </c>
      <c r="I96" s="1212"/>
    </row>
    <row r="97" spans="1:9" ht="52.9" customHeight="1" x14ac:dyDescent="0.25">
      <c r="A97" s="1213"/>
      <c r="B97" s="1213"/>
      <c r="C97" s="1212"/>
      <c r="D97" s="1214"/>
      <c r="E97" s="400">
        <v>1.4</v>
      </c>
      <c r="F97" s="396" t="s">
        <v>996</v>
      </c>
      <c r="G97" s="401">
        <v>45323</v>
      </c>
      <c r="H97" s="401">
        <v>45596</v>
      </c>
      <c r="I97" s="1212"/>
    </row>
    <row r="98" spans="1:9" ht="52.9" customHeight="1" x14ac:dyDescent="0.25">
      <c r="A98" s="1213"/>
      <c r="B98" s="1213"/>
      <c r="C98" s="1212"/>
      <c r="D98" s="1214"/>
      <c r="E98" s="400">
        <v>1.5</v>
      </c>
      <c r="F98" s="396" t="s">
        <v>997</v>
      </c>
      <c r="G98" s="401">
        <v>45323</v>
      </c>
      <c r="H98" s="401">
        <v>45596</v>
      </c>
      <c r="I98" s="1212"/>
    </row>
    <row r="99" spans="1:9" ht="52.9" customHeight="1" x14ac:dyDescent="0.25">
      <c r="A99" s="1213">
        <v>2</v>
      </c>
      <c r="B99" s="1213" t="s">
        <v>1291</v>
      </c>
      <c r="C99" s="1212" t="s">
        <v>41</v>
      </c>
      <c r="D99" s="1214" t="s">
        <v>998</v>
      </c>
      <c r="E99" s="400">
        <v>2.1</v>
      </c>
      <c r="F99" s="396" t="s">
        <v>999</v>
      </c>
      <c r="G99" s="401">
        <v>45323</v>
      </c>
      <c r="H99" s="401">
        <v>45596</v>
      </c>
      <c r="I99" s="1212"/>
    </row>
    <row r="100" spans="1:9" ht="52.9" customHeight="1" x14ac:dyDescent="0.25">
      <c r="A100" s="1213"/>
      <c r="B100" s="1213"/>
      <c r="C100" s="1212"/>
      <c r="D100" s="1214"/>
      <c r="E100" s="400">
        <v>2.2000000000000002</v>
      </c>
      <c r="F100" s="396" t="s">
        <v>1000</v>
      </c>
      <c r="G100" s="401">
        <v>45323</v>
      </c>
      <c r="H100" s="401">
        <v>45596</v>
      </c>
      <c r="I100" s="1212"/>
    </row>
    <row r="101" spans="1:9" ht="52.9" customHeight="1" x14ac:dyDescent="0.25">
      <c r="A101" s="1213"/>
      <c r="B101" s="1213"/>
      <c r="C101" s="1212"/>
      <c r="D101" s="1214"/>
      <c r="E101" s="400">
        <v>2.2999999999999998</v>
      </c>
      <c r="F101" s="396" t="s">
        <v>1001</v>
      </c>
      <c r="G101" s="401">
        <v>45323</v>
      </c>
      <c r="H101" s="401">
        <v>45596</v>
      </c>
      <c r="I101" s="1212"/>
    </row>
    <row r="102" spans="1:9" ht="74.25" customHeight="1" x14ac:dyDescent="0.25">
      <c r="A102" s="1213"/>
      <c r="B102" s="1213"/>
      <c r="C102" s="1212"/>
      <c r="D102" s="1214"/>
      <c r="E102" s="400">
        <v>2.4</v>
      </c>
      <c r="F102" s="396" t="s">
        <v>621</v>
      </c>
      <c r="G102" s="401">
        <v>45323</v>
      </c>
      <c r="H102" s="401">
        <v>45596</v>
      </c>
      <c r="I102" s="1212"/>
    </row>
    <row r="103" spans="1:9" ht="74.25" customHeight="1" x14ac:dyDescent="0.25">
      <c r="A103" s="1213">
        <v>3</v>
      </c>
      <c r="B103" s="1213" t="s">
        <v>1292</v>
      </c>
      <c r="C103" s="1212" t="s">
        <v>1294</v>
      </c>
      <c r="D103" s="1214" t="s">
        <v>1002</v>
      </c>
      <c r="E103" s="400">
        <v>3.1</v>
      </c>
      <c r="F103" s="396" t="s">
        <v>1003</v>
      </c>
      <c r="G103" s="401">
        <v>45323</v>
      </c>
      <c r="H103" s="401">
        <v>45596</v>
      </c>
      <c r="I103" s="1212"/>
    </row>
    <row r="104" spans="1:9" ht="74.25" customHeight="1" x14ac:dyDescent="0.25">
      <c r="A104" s="1213"/>
      <c r="B104" s="1213"/>
      <c r="C104" s="1212"/>
      <c r="D104" s="1214"/>
      <c r="E104" s="400">
        <v>3.2</v>
      </c>
      <c r="F104" s="396" t="s">
        <v>1004</v>
      </c>
      <c r="G104" s="401">
        <v>45323</v>
      </c>
      <c r="H104" s="401">
        <v>45596</v>
      </c>
      <c r="I104" s="1212"/>
    </row>
    <row r="105" spans="1:9" ht="74.25" customHeight="1" x14ac:dyDescent="0.25">
      <c r="A105" s="1213"/>
      <c r="B105" s="1213"/>
      <c r="C105" s="1212"/>
      <c r="D105" s="1214"/>
      <c r="E105" s="400">
        <v>3.3</v>
      </c>
      <c r="F105" s="396" t="s">
        <v>1295</v>
      </c>
      <c r="G105" s="401">
        <v>45323</v>
      </c>
      <c r="H105" s="401">
        <v>45596</v>
      </c>
      <c r="I105" s="1212"/>
    </row>
    <row r="106" spans="1:9" ht="74.25" customHeight="1" x14ac:dyDescent="0.25">
      <c r="A106" s="1213"/>
      <c r="B106" s="1213"/>
      <c r="C106" s="1212"/>
      <c r="D106" s="1214"/>
      <c r="E106" s="400">
        <v>3.4</v>
      </c>
      <c r="F106" s="396" t="s">
        <v>1005</v>
      </c>
      <c r="G106" s="401">
        <v>45323</v>
      </c>
      <c r="H106" s="401">
        <v>45596</v>
      </c>
      <c r="I106" s="1212"/>
    </row>
    <row r="107" spans="1:9" ht="71.25" customHeight="1" x14ac:dyDescent="0.25">
      <c r="A107" s="1215">
        <v>4</v>
      </c>
      <c r="B107" s="1215" t="s">
        <v>1293</v>
      </c>
      <c r="C107" s="1215" t="s">
        <v>1294</v>
      </c>
      <c r="D107" s="1214" t="s">
        <v>1006</v>
      </c>
      <c r="E107" s="400">
        <v>4.0999999999999996</v>
      </c>
      <c r="F107" s="397" t="s">
        <v>1007</v>
      </c>
      <c r="G107" s="401">
        <v>45323</v>
      </c>
      <c r="H107" s="401">
        <v>45596</v>
      </c>
      <c r="I107" s="1212"/>
    </row>
    <row r="108" spans="1:9" ht="67.5" customHeight="1" x14ac:dyDescent="0.25">
      <c r="A108" s="1215"/>
      <c r="B108" s="1215"/>
      <c r="C108" s="1215"/>
      <c r="D108" s="1214"/>
      <c r="E108" s="400">
        <v>4.2</v>
      </c>
      <c r="F108" s="397" t="s">
        <v>1008</v>
      </c>
      <c r="G108" s="401">
        <v>45323</v>
      </c>
      <c r="H108" s="401">
        <v>45596</v>
      </c>
      <c r="I108" s="1212"/>
    </row>
    <row r="109" spans="1:9" ht="67.5" customHeight="1" x14ac:dyDescent="0.25">
      <c r="A109" s="1215"/>
      <c r="B109" s="1215"/>
      <c r="C109" s="1215"/>
      <c r="D109" s="1214"/>
      <c r="E109" s="400">
        <v>4.3</v>
      </c>
      <c r="F109" s="397" t="s">
        <v>1009</v>
      </c>
      <c r="G109" s="401">
        <v>45323</v>
      </c>
      <c r="H109" s="401">
        <v>45596</v>
      </c>
      <c r="I109" s="1212"/>
    </row>
    <row r="110" spans="1:9" ht="160.5" customHeight="1" x14ac:dyDescent="0.25">
      <c r="A110" s="1215"/>
      <c r="B110" s="1215"/>
      <c r="C110" s="1215"/>
      <c r="D110" s="1214"/>
      <c r="E110" s="400">
        <v>4.4000000000000004</v>
      </c>
      <c r="F110" s="397" t="s">
        <v>1010</v>
      </c>
      <c r="G110" s="401">
        <v>45323</v>
      </c>
      <c r="H110" s="401">
        <v>45596</v>
      </c>
      <c r="I110" s="1212"/>
    </row>
  </sheetData>
  <mergeCells count="18">
    <mergeCell ref="D2:H12"/>
    <mergeCell ref="A94:A98"/>
    <mergeCell ref="B94:B98"/>
    <mergeCell ref="C94:C98"/>
    <mergeCell ref="D94:D98"/>
    <mergeCell ref="I94:I110"/>
    <mergeCell ref="A99:A102"/>
    <mergeCell ref="B99:B102"/>
    <mergeCell ref="C99:C102"/>
    <mergeCell ref="D99:D102"/>
    <mergeCell ref="A107:A110"/>
    <mergeCell ref="B107:B110"/>
    <mergeCell ref="C107:C110"/>
    <mergeCell ref="D107:D110"/>
    <mergeCell ref="B103:B106"/>
    <mergeCell ref="A103:A106"/>
    <mergeCell ref="C103:C106"/>
    <mergeCell ref="D103:D106"/>
  </mergeCells>
  <dataValidations count="2">
    <dataValidation errorStyle="warning" allowBlank="1" showInputMessage="1" showErrorMessage="1" errorTitle="NO MODIFICAR FORMULA" error="no debe cambiar la formula.  No digite nada aquí" promptTitle="NO TOCAR" prompt="Diligencie esta casilla desde la hoja &quot;Reprogramación&quot;" sqref="G94:G110"/>
    <dataValidation errorStyle="warning" allowBlank="1" showInputMessage="1" showErrorMessage="1" errorTitle="NO MODIFICAR FORMULA" error="no debe cambiar la formula.  No digite nada aquí" sqref="H94:H110"/>
  </dataValidations>
  <pageMargins left="1.2736614173228347" right="0.70866141732283472" top="0.74803149606299213" bottom="0.74803149606299213" header="0.31496062992125984" footer="0.31496062992125984"/>
  <pageSetup paperSize="9" scale="52" orientation="landscape" r:id="rId1"/>
  <drawing r:id="rId2"/>
  <legacyDrawing r:id="rId3"/>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0">
    <tabColor rgb="FF6600CC"/>
  </sheetPr>
  <dimension ref="A1:XEX107"/>
  <sheetViews>
    <sheetView showGridLines="0" tabSelected="1" view="pageBreakPreview" zoomScale="78" zoomScaleNormal="80" zoomScaleSheetLayoutView="78" workbookViewId="0">
      <selection activeCell="P26" sqref="P26"/>
    </sheetView>
  </sheetViews>
  <sheetFormatPr baseColWidth="10" defaultColWidth="11.42578125" defaultRowHeight="15.75" x14ac:dyDescent="0.25"/>
  <cols>
    <col min="1" max="1" width="8.140625" style="393" customWidth="1"/>
    <col min="2" max="2" width="29.85546875" style="393" customWidth="1"/>
    <col min="3" max="3" width="30.42578125" style="393" customWidth="1"/>
    <col min="4" max="4" width="27.5703125" style="393" customWidth="1"/>
    <col min="5" max="5" width="9.7109375" style="394" customWidth="1"/>
    <col min="6" max="6" width="60.85546875" style="394" customWidth="1"/>
    <col min="7" max="7" width="20.42578125" style="393" customWidth="1"/>
    <col min="8" max="8" width="42.140625" style="393" customWidth="1"/>
    <col min="9" max="9" width="21.42578125" style="393" customWidth="1"/>
    <col min="10" max="16384" width="11.42578125" style="393"/>
  </cols>
  <sheetData>
    <row r="1" spans="2:9 16378:16378" s="391" customFormat="1" x14ac:dyDescent="0.25">
      <c r="E1" s="392"/>
      <c r="F1" s="392"/>
    </row>
    <row r="2" spans="2:9 16378:16378" s="391" customFormat="1" ht="15" customHeight="1" x14ac:dyDescent="0.25">
      <c r="B2" s="388"/>
      <c r="C2" s="1216" t="s">
        <v>148</v>
      </c>
      <c r="D2" s="1216"/>
      <c r="E2" s="1216"/>
      <c r="F2" s="1216"/>
      <c r="G2" s="1216"/>
      <c r="H2" s="1216"/>
      <c r="XEX2" s="1230" t="s">
        <v>1408</v>
      </c>
    </row>
    <row r="3" spans="2:9 16378:16378" s="391" customFormat="1" ht="13.5" customHeight="1" x14ac:dyDescent="0.25">
      <c r="B3" s="388"/>
      <c r="C3" s="1216"/>
      <c r="D3" s="1216"/>
      <c r="E3" s="1216"/>
      <c r="F3" s="1216"/>
      <c r="G3" s="1216"/>
      <c r="H3" s="1216"/>
    </row>
    <row r="4" spans="2:9 16378:16378" s="391" customFormat="1" ht="13.5" customHeight="1" x14ac:dyDescent="0.25">
      <c r="B4" s="388"/>
      <c r="C4" s="1216"/>
      <c r="D4" s="1216"/>
      <c r="E4" s="1216"/>
      <c r="F4" s="1216"/>
      <c r="G4" s="1216"/>
      <c r="H4" s="1216"/>
    </row>
    <row r="5" spans="2:9 16378:16378" s="391" customFormat="1" ht="13.5" customHeight="1" x14ac:dyDescent="0.25">
      <c r="B5" s="388"/>
      <c r="C5" s="1216"/>
      <c r="D5" s="1216"/>
      <c r="E5" s="1216"/>
      <c r="F5" s="1216"/>
      <c r="G5" s="1216"/>
      <c r="H5" s="1216"/>
    </row>
    <row r="6" spans="2:9 16378:16378" s="391" customFormat="1" ht="13.5" customHeight="1" x14ac:dyDescent="0.25">
      <c r="B6" s="388"/>
      <c r="C6" s="1216"/>
      <c r="D6" s="1216"/>
      <c r="E6" s="1216"/>
      <c r="F6" s="1216"/>
      <c r="G6" s="1216"/>
      <c r="H6" s="1216"/>
    </row>
    <row r="7" spans="2:9 16378:16378" s="391" customFormat="1" ht="13.5" customHeight="1" x14ac:dyDescent="0.25">
      <c r="B7" s="388"/>
      <c r="C7" s="1216"/>
      <c r="D7" s="1216"/>
      <c r="E7" s="1216"/>
      <c r="F7" s="1216"/>
      <c r="G7" s="1216"/>
      <c r="H7" s="1216"/>
    </row>
    <row r="8" spans="2:9 16378:16378" s="391" customFormat="1" ht="13.5" customHeight="1" x14ac:dyDescent="0.25">
      <c r="B8" s="388"/>
      <c r="C8" s="1216"/>
      <c r="D8" s="1216"/>
      <c r="E8" s="1216"/>
      <c r="F8" s="1216"/>
      <c r="G8" s="1216"/>
      <c r="H8" s="1216"/>
    </row>
    <row r="9" spans="2:9 16378:16378" s="391" customFormat="1" ht="13.5" customHeight="1" x14ac:dyDescent="0.25">
      <c r="B9" s="388"/>
      <c r="C9" s="1216"/>
      <c r="D9" s="1216"/>
      <c r="E9" s="1216"/>
      <c r="F9" s="1216"/>
      <c r="G9" s="1216"/>
      <c r="H9" s="1216"/>
    </row>
    <row r="10" spans="2:9 16378:16378" s="391" customFormat="1" ht="13.5" customHeight="1" x14ac:dyDescent="0.25">
      <c r="B10" s="388"/>
      <c r="C10" s="1216"/>
      <c r="D10" s="1216"/>
      <c r="E10" s="1216"/>
      <c r="F10" s="1216"/>
      <c r="G10" s="1216"/>
      <c r="H10" s="1216"/>
    </row>
    <row r="11" spans="2:9 16378:16378" s="391" customFormat="1" ht="18.75" customHeight="1" x14ac:dyDescent="0.25">
      <c r="B11" s="388"/>
      <c r="C11" s="1216"/>
      <c r="D11" s="1216"/>
      <c r="E11" s="1216"/>
      <c r="F11" s="1216"/>
      <c r="G11" s="1216"/>
      <c r="H11" s="1216"/>
    </row>
    <row r="12" spans="2:9 16378:16378" s="391" customFormat="1" ht="25.5" customHeight="1" x14ac:dyDescent="0.25">
      <c r="B12" s="388"/>
      <c r="C12" s="1216"/>
      <c r="D12" s="1216"/>
      <c r="E12" s="1216"/>
      <c r="F12" s="1216"/>
      <c r="G12" s="1216"/>
      <c r="H12" s="1216"/>
    </row>
    <row r="13" spans="2:9 16378:16378" s="391" customFormat="1" ht="14.25" customHeight="1" x14ac:dyDescent="0.25">
      <c r="B13" s="388"/>
      <c r="C13" s="388"/>
      <c r="D13" s="388"/>
      <c r="E13" s="399"/>
      <c r="F13" s="388"/>
      <c r="G13" s="388"/>
    </row>
    <row r="14" spans="2:9 16378:16378" ht="13.9" hidden="1" customHeight="1" x14ac:dyDescent="0.25">
      <c r="B14" s="389"/>
      <c r="C14" s="390"/>
      <c r="D14" s="390"/>
      <c r="E14" s="389"/>
      <c r="F14" s="389"/>
      <c r="G14" s="390"/>
      <c r="H14" s="389"/>
      <c r="I14" s="390"/>
    </row>
    <row r="15" spans="2:9 16378:16378" ht="13.9" hidden="1" customHeight="1" x14ac:dyDescent="0.25">
      <c r="B15" s="389"/>
      <c r="C15" s="390" t="s">
        <v>1219</v>
      </c>
      <c r="D15" s="390"/>
      <c r="E15" s="389"/>
      <c r="F15" s="389"/>
      <c r="G15" s="390"/>
      <c r="H15" s="389"/>
      <c r="I15" s="390"/>
    </row>
    <row r="16" spans="2:9 16378:16378" ht="13.5" hidden="1" customHeight="1" x14ac:dyDescent="0.25">
      <c r="B16" s="386"/>
      <c r="C16" s="387"/>
      <c r="D16" s="387"/>
      <c r="E16" s="386"/>
      <c r="F16" s="387"/>
      <c r="G16" s="387"/>
      <c r="H16" s="389"/>
      <c r="I16" s="390"/>
    </row>
    <row r="17" spans="2:9" ht="13.5" hidden="1" customHeight="1" x14ac:dyDescent="0.25">
      <c r="B17" s="386"/>
      <c r="C17" s="387"/>
      <c r="D17" s="387"/>
      <c r="E17" s="386"/>
      <c r="F17" s="387"/>
      <c r="G17" s="387"/>
      <c r="H17" s="389"/>
      <c r="I17" s="390"/>
    </row>
    <row r="18" spans="2:9" ht="13.5" hidden="1" customHeight="1" x14ac:dyDescent="0.25">
      <c r="B18" s="386"/>
      <c r="C18" s="387"/>
      <c r="D18" s="387"/>
      <c r="E18" s="386"/>
      <c r="F18" s="387"/>
      <c r="G18" s="387"/>
      <c r="H18" s="389"/>
      <c r="I18" s="390"/>
    </row>
    <row r="19" spans="2:9" ht="13.5" hidden="1" customHeight="1" x14ac:dyDescent="0.25">
      <c r="B19" s="386"/>
      <c r="C19" s="387"/>
      <c r="D19" s="387"/>
      <c r="E19" s="386"/>
      <c r="F19" s="387"/>
      <c r="G19" s="387"/>
      <c r="H19" s="389"/>
      <c r="I19" s="390"/>
    </row>
    <row r="20" spans="2:9" hidden="1" x14ac:dyDescent="0.25">
      <c r="B20" s="389"/>
      <c r="C20" s="390"/>
      <c r="D20" s="390"/>
      <c r="E20" s="389"/>
      <c r="F20" s="389"/>
      <c r="G20" s="390"/>
      <c r="H20" s="389"/>
      <c r="I20" s="390"/>
    </row>
    <row r="21" spans="2:9" hidden="1" x14ac:dyDescent="0.25">
      <c r="B21" s="389"/>
      <c r="C21" s="390"/>
      <c r="D21" s="390"/>
      <c r="E21" s="389"/>
      <c r="F21" s="389"/>
      <c r="G21" s="390"/>
      <c r="H21" s="389"/>
      <c r="I21" s="390"/>
    </row>
    <row r="22" spans="2:9" ht="315" hidden="1" x14ac:dyDescent="0.25">
      <c r="B22" s="389" t="s">
        <v>149</v>
      </c>
      <c r="C22" s="390"/>
      <c r="D22" s="390"/>
      <c r="E22" s="389"/>
      <c r="F22" s="389"/>
      <c r="G22" s="390"/>
      <c r="H22" s="389"/>
      <c r="I22" s="390"/>
    </row>
    <row r="23" spans="2:9" hidden="1" x14ac:dyDescent="0.25">
      <c r="B23" s="389"/>
      <c r="C23" s="390"/>
      <c r="D23" s="390"/>
      <c r="E23" s="389"/>
      <c r="F23" s="389"/>
      <c r="G23" s="390"/>
      <c r="H23" s="389"/>
      <c r="I23" s="390"/>
    </row>
    <row r="24" spans="2:9" hidden="1" x14ac:dyDescent="0.25">
      <c r="B24" s="389"/>
      <c r="C24" s="390"/>
      <c r="D24" s="390"/>
      <c r="E24" s="389"/>
      <c r="F24" s="389"/>
      <c r="G24" s="390"/>
      <c r="H24" s="389"/>
      <c r="I24" s="390"/>
    </row>
    <row r="25" spans="2:9" hidden="1" x14ac:dyDescent="0.25">
      <c r="B25" s="389"/>
      <c r="C25" s="390"/>
      <c r="D25" s="390"/>
      <c r="E25" s="389"/>
      <c r="F25" s="389"/>
      <c r="G25" s="390"/>
      <c r="H25" s="389"/>
      <c r="I25" s="390"/>
    </row>
    <row r="26" spans="2:9" hidden="1" x14ac:dyDescent="0.25">
      <c r="B26" s="389"/>
      <c r="C26" s="390"/>
      <c r="D26" s="390"/>
      <c r="E26" s="389"/>
      <c r="F26" s="389"/>
      <c r="G26" s="390"/>
      <c r="H26" s="389"/>
      <c r="I26" s="390"/>
    </row>
    <row r="27" spans="2:9" hidden="1" x14ac:dyDescent="0.25">
      <c r="B27" s="389"/>
      <c r="C27" s="390"/>
      <c r="D27" s="390"/>
      <c r="E27" s="389"/>
      <c r="F27" s="389"/>
      <c r="G27" s="390"/>
      <c r="H27" s="389"/>
      <c r="I27" s="390"/>
    </row>
    <row r="28" spans="2:9" hidden="1" x14ac:dyDescent="0.25">
      <c r="B28" s="389"/>
      <c r="C28" s="390"/>
      <c r="D28" s="390"/>
      <c r="E28" s="389"/>
      <c r="F28" s="389"/>
      <c r="G28" s="390"/>
      <c r="H28" s="389"/>
      <c r="I28" s="390"/>
    </row>
    <row r="29" spans="2:9" hidden="1" x14ac:dyDescent="0.25">
      <c r="B29" s="389"/>
      <c r="C29" s="390"/>
      <c r="D29" s="390"/>
      <c r="E29" s="389"/>
      <c r="F29" s="389"/>
      <c r="G29" s="390"/>
      <c r="H29" s="389"/>
      <c r="I29" s="390"/>
    </row>
    <row r="30" spans="2:9" hidden="1" x14ac:dyDescent="0.25">
      <c r="B30" s="389"/>
      <c r="C30" s="390"/>
      <c r="D30" s="390"/>
      <c r="E30" s="389"/>
      <c r="F30" s="389"/>
      <c r="G30" s="390"/>
      <c r="H30" s="389"/>
      <c r="I30" s="390"/>
    </row>
    <row r="31" spans="2:9" hidden="1" x14ac:dyDescent="0.25">
      <c r="B31" s="389"/>
      <c r="C31" s="390"/>
      <c r="D31" s="390"/>
      <c r="E31" s="389"/>
      <c r="F31" s="389"/>
      <c r="G31" s="390"/>
      <c r="H31" s="389"/>
      <c r="I31" s="390"/>
    </row>
    <row r="32" spans="2:9" hidden="1" x14ac:dyDescent="0.25">
      <c r="B32" s="389"/>
      <c r="C32" s="390"/>
      <c r="D32" s="390"/>
      <c r="E32" s="389"/>
      <c r="F32" s="389"/>
      <c r="G32" s="390"/>
      <c r="H32" s="389"/>
      <c r="I32" s="390"/>
    </row>
    <row r="33" spans="2:9" hidden="1" x14ac:dyDescent="0.25">
      <c r="B33" s="389"/>
      <c r="C33" s="390"/>
      <c r="D33" s="390"/>
      <c r="E33" s="389"/>
      <c r="F33" s="389"/>
      <c r="G33" s="390"/>
      <c r="H33" s="389"/>
      <c r="I33" s="390"/>
    </row>
    <row r="34" spans="2:9" hidden="1" x14ac:dyDescent="0.25">
      <c r="B34" s="389"/>
      <c r="C34" s="390"/>
      <c r="D34" s="390"/>
      <c r="E34" s="389"/>
      <c r="F34" s="389"/>
      <c r="G34" s="390"/>
      <c r="H34" s="389"/>
      <c r="I34" s="390"/>
    </row>
    <row r="35" spans="2:9" hidden="1" x14ac:dyDescent="0.25">
      <c r="B35" s="389"/>
      <c r="C35" s="390"/>
      <c r="D35" s="390"/>
      <c r="E35" s="389"/>
      <c r="F35" s="389"/>
      <c r="G35" s="390"/>
      <c r="H35" s="389"/>
      <c r="I35" s="390"/>
    </row>
    <row r="36" spans="2:9" hidden="1" x14ac:dyDescent="0.25">
      <c r="B36" s="389"/>
      <c r="C36" s="390"/>
      <c r="D36" s="390"/>
      <c r="E36" s="389"/>
      <c r="F36" s="389"/>
      <c r="G36" s="390"/>
      <c r="H36" s="389"/>
      <c r="I36" s="390"/>
    </row>
    <row r="37" spans="2:9" hidden="1" x14ac:dyDescent="0.25">
      <c r="B37" s="389"/>
      <c r="C37" s="390"/>
      <c r="D37" s="390"/>
      <c r="E37" s="389"/>
      <c r="F37" s="389"/>
      <c r="G37" s="390"/>
      <c r="H37" s="389"/>
      <c r="I37" s="390"/>
    </row>
    <row r="38" spans="2:9" hidden="1" x14ac:dyDescent="0.25">
      <c r="B38" s="389"/>
      <c r="C38" s="390"/>
      <c r="D38" s="390"/>
      <c r="E38" s="389"/>
      <c r="F38" s="389"/>
      <c r="G38" s="390"/>
      <c r="H38" s="389"/>
      <c r="I38" s="390"/>
    </row>
    <row r="39" spans="2:9" hidden="1" x14ac:dyDescent="0.25">
      <c r="B39" s="389"/>
      <c r="C39" s="390"/>
      <c r="D39" s="390"/>
      <c r="E39" s="389"/>
      <c r="F39" s="389"/>
      <c r="G39" s="390"/>
      <c r="H39" s="389"/>
      <c r="I39" s="390"/>
    </row>
    <row r="40" spans="2:9" hidden="1" x14ac:dyDescent="0.25">
      <c r="B40" s="389"/>
      <c r="C40" s="390"/>
      <c r="D40" s="390"/>
      <c r="E40" s="389"/>
      <c r="F40" s="389"/>
      <c r="G40" s="390"/>
      <c r="H40" s="389"/>
      <c r="I40" s="390"/>
    </row>
    <row r="41" spans="2:9" hidden="1" x14ac:dyDescent="0.25">
      <c r="B41" s="389"/>
      <c r="C41" s="390"/>
      <c r="D41" s="390"/>
      <c r="E41" s="389"/>
      <c r="F41" s="389"/>
      <c r="G41" s="390"/>
      <c r="H41" s="389"/>
      <c r="I41" s="390"/>
    </row>
    <row r="42" spans="2:9" hidden="1" x14ac:dyDescent="0.25">
      <c r="B42" s="389"/>
      <c r="C42" s="390"/>
      <c r="D42" s="390"/>
      <c r="E42" s="389"/>
      <c r="F42" s="389"/>
      <c r="G42" s="390"/>
      <c r="H42" s="389"/>
      <c r="I42" s="390"/>
    </row>
    <row r="43" spans="2:9" hidden="1" x14ac:dyDescent="0.25">
      <c r="B43" s="389"/>
      <c r="C43" s="390"/>
      <c r="D43" s="390"/>
      <c r="E43" s="389"/>
      <c r="F43" s="389"/>
      <c r="G43" s="390"/>
      <c r="H43" s="389"/>
      <c r="I43" s="390"/>
    </row>
    <row r="44" spans="2:9" hidden="1" x14ac:dyDescent="0.25">
      <c r="B44" s="389"/>
      <c r="C44" s="390"/>
      <c r="D44" s="390"/>
      <c r="E44" s="389"/>
      <c r="F44" s="389"/>
      <c r="G44" s="390"/>
      <c r="H44" s="389"/>
      <c r="I44" s="390"/>
    </row>
    <row r="45" spans="2:9" hidden="1" x14ac:dyDescent="0.25">
      <c r="B45" s="389"/>
      <c r="C45" s="390"/>
      <c r="D45" s="390"/>
      <c r="E45" s="389"/>
      <c r="F45" s="389"/>
      <c r="G45" s="390"/>
      <c r="H45" s="389"/>
      <c r="I45" s="390"/>
    </row>
    <row r="46" spans="2:9" hidden="1" x14ac:dyDescent="0.25">
      <c r="B46" s="389"/>
      <c r="C46" s="390"/>
      <c r="D46" s="390"/>
      <c r="E46" s="389"/>
      <c r="F46" s="389"/>
      <c r="G46" s="390"/>
      <c r="H46" s="389"/>
      <c r="I46" s="390"/>
    </row>
    <row r="47" spans="2:9" hidden="1" x14ac:dyDescent="0.25">
      <c r="B47" s="389"/>
      <c r="C47" s="390"/>
      <c r="D47" s="390"/>
      <c r="E47" s="389"/>
      <c r="F47" s="389"/>
      <c r="G47" s="390"/>
      <c r="H47" s="389"/>
      <c r="I47" s="390"/>
    </row>
    <row r="48" spans="2:9" hidden="1" x14ac:dyDescent="0.25">
      <c r="B48" s="389"/>
      <c r="C48" s="390"/>
      <c r="D48" s="390"/>
      <c r="E48" s="389"/>
      <c r="F48" s="389"/>
      <c r="G48" s="390"/>
      <c r="H48" s="389"/>
      <c r="I48" s="390"/>
    </row>
    <row r="49" spans="2:16" hidden="1" x14ac:dyDescent="0.25">
      <c r="B49" s="389"/>
      <c r="C49" s="390"/>
      <c r="D49" s="390"/>
      <c r="E49" s="389"/>
      <c r="F49" s="389"/>
      <c r="G49" s="390"/>
      <c r="H49" s="389"/>
      <c r="I49" s="390"/>
    </row>
    <row r="50" spans="2:16" hidden="1" x14ac:dyDescent="0.25">
      <c r="B50" s="389"/>
      <c r="C50" s="390"/>
      <c r="D50" s="390"/>
      <c r="E50" s="389"/>
      <c r="F50" s="389"/>
      <c r="G50" s="390"/>
      <c r="H50" s="389"/>
      <c r="I50" s="390"/>
    </row>
    <row r="51" spans="2:16" hidden="1" x14ac:dyDescent="0.25">
      <c r="B51" s="389"/>
      <c r="C51" s="390"/>
      <c r="D51" s="390"/>
      <c r="E51" s="389"/>
      <c r="F51" s="389"/>
      <c r="G51" s="390"/>
      <c r="H51" s="389"/>
      <c r="I51" s="390"/>
    </row>
    <row r="52" spans="2:16" hidden="1" x14ac:dyDescent="0.25">
      <c r="B52" s="389"/>
      <c r="C52" s="390"/>
      <c r="D52" s="390"/>
      <c r="E52" s="389"/>
      <c r="F52" s="389"/>
      <c r="G52" s="390"/>
      <c r="H52" s="389"/>
      <c r="I52" s="390"/>
    </row>
    <row r="53" spans="2:16" hidden="1" x14ac:dyDescent="0.25">
      <c r="B53" s="389"/>
      <c r="C53" s="390"/>
      <c r="D53" s="390"/>
      <c r="E53" s="389"/>
      <c r="F53" s="389"/>
      <c r="G53" s="390"/>
      <c r="H53" s="389"/>
      <c r="I53" s="390"/>
    </row>
    <row r="54" spans="2:16" hidden="1" x14ac:dyDescent="0.25">
      <c r="B54" s="389"/>
      <c r="C54" s="390"/>
      <c r="D54" s="390"/>
      <c r="E54" s="389"/>
      <c r="F54" s="389"/>
      <c r="G54" s="390"/>
      <c r="H54" s="389"/>
      <c r="I54" s="390"/>
    </row>
    <row r="55" spans="2:16" hidden="1" x14ac:dyDescent="0.25">
      <c r="B55" s="389"/>
      <c r="C55" s="390"/>
      <c r="D55" s="390"/>
      <c r="E55" s="389"/>
      <c r="F55" s="389"/>
      <c r="G55" s="390"/>
      <c r="H55" s="389"/>
      <c r="I55" s="390"/>
    </row>
    <row r="56" spans="2:16" hidden="1" x14ac:dyDescent="0.25">
      <c r="B56" s="389"/>
      <c r="C56" s="390"/>
      <c r="D56" s="390"/>
      <c r="E56" s="389"/>
      <c r="F56" s="389"/>
      <c r="G56" s="390"/>
      <c r="H56" s="389"/>
      <c r="I56" s="390"/>
    </row>
    <row r="57" spans="2:16" hidden="1" x14ac:dyDescent="0.25">
      <c r="B57" s="389"/>
      <c r="C57" s="390"/>
      <c r="D57" s="390"/>
      <c r="E57" s="389"/>
      <c r="F57" s="389"/>
      <c r="G57" s="390"/>
      <c r="H57" s="389"/>
      <c r="I57" s="390"/>
    </row>
    <row r="58" spans="2:16" hidden="1" x14ac:dyDescent="0.25">
      <c r="B58" s="389"/>
      <c r="C58" s="390"/>
      <c r="D58" s="390"/>
      <c r="E58" s="389"/>
      <c r="F58" s="389"/>
      <c r="G58" s="390"/>
      <c r="H58" s="389"/>
      <c r="I58" s="390"/>
      <c r="P58" s="393" t="s">
        <v>345</v>
      </c>
    </row>
    <row r="59" spans="2:16" ht="63" hidden="1" x14ac:dyDescent="0.25">
      <c r="B59" s="389"/>
      <c r="C59" s="390"/>
      <c r="D59" s="390"/>
      <c r="E59" s="389"/>
      <c r="F59" s="389"/>
      <c r="G59" s="390"/>
      <c r="H59" s="389"/>
      <c r="I59" s="390"/>
      <c r="O59" s="393" t="s">
        <v>974</v>
      </c>
      <c r="P59" s="393" t="s">
        <v>975</v>
      </c>
    </row>
    <row r="60" spans="2:16" hidden="1" x14ac:dyDescent="0.25">
      <c r="B60" s="389"/>
      <c r="C60" s="390"/>
      <c r="D60" s="390"/>
      <c r="E60" s="389"/>
      <c r="F60" s="389"/>
      <c r="G60" s="390"/>
      <c r="H60" s="389"/>
      <c r="I60" s="390"/>
    </row>
    <row r="61" spans="2:16" hidden="1" x14ac:dyDescent="0.25">
      <c r="B61" s="389"/>
      <c r="C61" s="390"/>
      <c r="D61" s="390"/>
      <c r="E61" s="389"/>
      <c r="F61" s="389"/>
      <c r="G61" s="390"/>
      <c r="H61" s="389"/>
      <c r="I61" s="390"/>
    </row>
    <row r="62" spans="2:16" hidden="1" x14ac:dyDescent="0.25">
      <c r="B62" s="389"/>
      <c r="C62" s="390"/>
      <c r="D62" s="390"/>
      <c r="E62" s="389"/>
      <c r="F62" s="389"/>
      <c r="G62" s="390"/>
      <c r="H62" s="389"/>
      <c r="I62" s="390"/>
    </row>
    <row r="63" spans="2:16" hidden="1" x14ac:dyDescent="0.25">
      <c r="B63" s="389"/>
      <c r="C63" s="390"/>
      <c r="D63" s="390"/>
      <c r="E63" s="389"/>
      <c r="F63" s="389"/>
      <c r="G63" s="390"/>
      <c r="H63" s="389"/>
      <c r="I63" s="390"/>
    </row>
    <row r="64" spans="2:16" hidden="1" x14ac:dyDescent="0.25">
      <c r="B64" s="389"/>
      <c r="C64" s="390"/>
      <c r="D64" s="390"/>
      <c r="E64" s="389"/>
      <c r="F64" s="389"/>
      <c r="G64" s="390"/>
      <c r="H64" s="389"/>
      <c r="I64" s="390"/>
    </row>
    <row r="65" spans="2:9" hidden="1" x14ac:dyDescent="0.25">
      <c r="B65" s="389"/>
      <c r="C65" s="390"/>
      <c r="D65" s="390"/>
      <c r="E65" s="389"/>
      <c r="F65" s="389"/>
      <c r="G65" s="390"/>
      <c r="H65" s="389"/>
      <c r="I65" s="390"/>
    </row>
    <row r="66" spans="2:9" hidden="1" x14ac:dyDescent="0.25">
      <c r="B66" s="389"/>
      <c r="C66" s="390"/>
      <c r="D66" s="390"/>
      <c r="E66" s="389"/>
      <c r="F66" s="389"/>
      <c r="G66" s="390"/>
      <c r="H66" s="389"/>
      <c r="I66" s="390"/>
    </row>
    <row r="67" spans="2:9" hidden="1" x14ac:dyDescent="0.25">
      <c r="B67" s="389"/>
      <c r="C67" s="390"/>
      <c r="D67" s="390"/>
      <c r="E67" s="389"/>
      <c r="F67" s="389"/>
      <c r="G67" s="390"/>
      <c r="H67" s="389"/>
      <c r="I67" s="390"/>
    </row>
    <row r="68" spans="2:9" hidden="1" x14ac:dyDescent="0.25">
      <c r="B68" s="389"/>
      <c r="C68" s="390"/>
      <c r="D68" s="390"/>
      <c r="E68" s="389"/>
      <c r="F68" s="389"/>
      <c r="G68" s="390"/>
      <c r="H68" s="389"/>
      <c r="I68" s="390"/>
    </row>
    <row r="69" spans="2:9" hidden="1" x14ac:dyDescent="0.25">
      <c r="B69" s="389"/>
      <c r="C69" s="390"/>
      <c r="D69" s="390"/>
      <c r="E69" s="389"/>
      <c r="F69" s="389"/>
      <c r="G69" s="390"/>
      <c r="H69" s="389"/>
      <c r="I69" s="390"/>
    </row>
    <row r="70" spans="2:9" hidden="1" x14ac:dyDescent="0.25">
      <c r="B70" s="389"/>
      <c r="C70" s="390"/>
      <c r="D70" s="390"/>
      <c r="E70" s="389"/>
      <c r="F70" s="389"/>
      <c r="G70" s="390"/>
      <c r="H70" s="389"/>
      <c r="I70" s="390"/>
    </row>
    <row r="71" spans="2:9" hidden="1" x14ac:dyDescent="0.25">
      <c r="B71" s="389"/>
      <c r="C71" s="390"/>
      <c r="D71" s="390"/>
      <c r="E71" s="389"/>
      <c r="F71" s="389"/>
      <c r="G71" s="390"/>
      <c r="H71" s="389"/>
      <c r="I71" s="390"/>
    </row>
    <row r="72" spans="2:9" hidden="1" x14ac:dyDescent="0.25">
      <c r="B72" s="389"/>
      <c r="C72" s="390"/>
      <c r="D72" s="390"/>
      <c r="E72" s="389"/>
      <c r="F72" s="389"/>
      <c r="G72" s="390"/>
      <c r="H72" s="389"/>
      <c r="I72" s="390"/>
    </row>
    <row r="73" spans="2:9" hidden="1" x14ac:dyDescent="0.25">
      <c r="B73" s="389"/>
      <c r="C73" s="390"/>
      <c r="D73" s="390"/>
      <c r="E73" s="389"/>
      <c r="F73" s="389"/>
      <c r="G73" s="390"/>
      <c r="H73" s="389"/>
      <c r="I73" s="390"/>
    </row>
    <row r="74" spans="2:9" hidden="1" x14ac:dyDescent="0.25">
      <c r="B74" s="389"/>
      <c r="C74" s="390"/>
      <c r="D74" s="390"/>
      <c r="E74" s="389"/>
      <c r="F74" s="389"/>
      <c r="G74" s="390"/>
      <c r="H74" s="389"/>
      <c r="I74" s="390"/>
    </row>
    <row r="75" spans="2:9" hidden="1" x14ac:dyDescent="0.25">
      <c r="B75" s="389"/>
      <c r="C75" s="390"/>
      <c r="D75" s="390"/>
      <c r="E75" s="389"/>
      <c r="F75" s="389"/>
      <c r="G75" s="390"/>
      <c r="H75" s="389"/>
      <c r="I75" s="390"/>
    </row>
    <row r="76" spans="2:9" hidden="1" x14ac:dyDescent="0.25">
      <c r="B76" s="389"/>
      <c r="C76" s="390"/>
      <c r="D76" s="390"/>
      <c r="E76" s="389"/>
      <c r="F76" s="389"/>
      <c r="G76" s="390"/>
      <c r="H76" s="389"/>
      <c r="I76" s="390"/>
    </row>
    <row r="77" spans="2:9" hidden="1" x14ac:dyDescent="0.25">
      <c r="B77" s="389"/>
      <c r="C77" s="390"/>
      <c r="D77" s="390"/>
      <c r="E77" s="389"/>
      <c r="F77" s="389"/>
      <c r="G77" s="390"/>
      <c r="H77" s="389"/>
      <c r="I77" s="390"/>
    </row>
    <row r="78" spans="2:9" hidden="1" x14ac:dyDescent="0.25">
      <c r="B78" s="389"/>
      <c r="C78" s="390"/>
      <c r="D78" s="390"/>
      <c r="E78" s="389"/>
      <c r="F78" s="389"/>
      <c r="G78" s="390"/>
      <c r="H78" s="389"/>
      <c r="I78" s="390"/>
    </row>
    <row r="79" spans="2:9" hidden="1" x14ac:dyDescent="0.25">
      <c r="B79" s="389"/>
      <c r="C79" s="390"/>
      <c r="D79" s="390"/>
      <c r="E79" s="389"/>
      <c r="F79" s="389"/>
      <c r="G79" s="390"/>
      <c r="H79" s="389"/>
      <c r="I79" s="390"/>
    </row>
    <row r="80" spans="2:9" hidden="1" x14ac:dyDescent="0.25">
      <c r="B80" s="389"/>
      <c r="C80" s="390"/>
      <c r="D80" s="390"/>
      <c r="E80" s="389"/>
      <c r="F80" s="389"/>
      <c r="G80" s="390"/>
      <c r="H80" s="389"/>
      <c r="I80" s="390"/>
    </row>
    <row r="81" spans="1:9" hidden="1" x14ac:dyDescent="0.25">
      <c r="B81" s="389"/>
      <c r="C81" s="390"/>
      <c r="D81" s="390"/>
      <c r="E81" s="389"/>
      <c r="F81" s="389"/>
      <c r="G81" s="390"/>
      <c r="H81" s="389"/>
      <c r="I81" s="390"/>
    </row>
    <row r="82" spans="1:9" hidden="1" x14ac:dyDescent="0.25">
      <c r="B82" s="389"/>
      <c r="C82" s="390"/>
      <c r="D82" s="390"/>
      <c r="E82" s="389"/>
      <c r="F82" s="389"/>
      <c r="G82" s="390"/>
      <c r="H82" s="389"/>
      <c r="I82" s="390"/>
    </row>
    <row r="83" spans="1:9" hidden="1" x14ac:dyDescent="0.25">
      <c r="B83" s="389"/>
      <c r="C83" s="390"/>
      <c r="D83" s="390"/>
      <c r="E83" s="389"/>
      <c r="F83" s="389"/>
      <c r="G83" s="390"/>
      <c r="H83" s="389"/>
      <c r="I83" s="390"/>
    </row>
    <row r="84" spans="1:9" hidden="1" x14ac:dyDescent="0.25">
      <c r="B84" s="389"/>
      <c r="C84" s="390"/>
      <c r="D84" s="390"/>
      <c r="E84" s="389"/>
      <c r="F84" s="389"/>
      <c r="G84" s="390"/>
      <c r="H84" s="389"/>
      <c r="I84" s="390"/>
    </row>
    <row r="85" spans="1:9" hidden="1" x14ac:dyDescent="0.25">
      <c r="B85" s="389"/>
      <c r="C85" s="390"/>
      <c r="D85" s="390"/>
      <c r="E85" s="389"/>
      <c r="F85" s="389"/>
      <c r="G85" s="390"/>
      <c r="H85" s="389"/>
      <c r="I85" s="390"/>
    </row>
    <row r="86" spans="1:9" hidden="1" x14ac:dyDescent="0.25">
      <c r="B86" s="389"/>
      <c r="C86" s="390"/>
      <c r="D86" s="390"/>
      <c r="E86" s="389"/>
      <c r="F86" s="389"/>
      <c r="G86" s="390"/>
      <c r="H86" s="389"/>
      <c r="I86" s="390"/>
    </row>
    <row r="87" spans="1:9" hidden="1" x14ac:dyDescent="0.25">
      <c r="B87" s="389"/>
      <c r="C87" s="390"/>
      <c r="D87" s="390"/>
      <c r="E87" s="389"/>
      <c r="F87" s="389"/>
      <c r="G87" s="390"/>
      <c r="H87" s="389"/>
      <c r="I87" s="390"/>
    </row>
    <row r="88" spans="1:9" hidden="1" x14ac:dyDescent="0.25">
      <c r="B88" s="389"/>
      <c r="C88" s="390"/>
      <c r="D88" s="390"/>
      <c r="E88" s="389"/>
      <c r="F88" s="389"/>
      <c r="G88" s="390"/>
      <c r="H88" s="389"/>
      <c r="I88" s="390"/>
    </row>
    <row r="89" spans="1:9" hidden="1" x14ac:dyDescent="0.25">
      <c r="B89" s="389"/>
      <c r="C89" s="390"/>
      <c r="D89" s="390"/>
      <c r="E89" s="389"/>
      <c r="F89" s="389"/>
      <c r="G89" s="390"/>
      <c r="H89" s="389"/>
      <c r="I89" s="390"/>
    </row>
    <row r="90" spans="1:9" hidden="1" x14ac:dyDescent="0.25"/>
    <row r="91" spans="1:9" hidden="1" x14ac:dyDescent="0.25"/>
    <row r="93" spans="1:9" ht="70.5" customHeight="1" x14ac:dyDescent="0.25">
      <c r="A93" s="395" t="s">
        <v>146</v>
      </c>
      <c r="B93" s="395" t="s">
        <v>7</v>
      </c>
      <c r="C93" s="395" t="s">
        <v>5</v>
      </c>
      <c r="D93" s="395" t="s">
        <v>610</v>
      </c>
      <c r="E93" s="395" t="s">
        <v>353</v>
      </c>
      <c r="F93" s="395" t="s">
        <v>164</v>
      </c>
      <c r="G93" s="395" t="s">
        <v>0</v>
      </c>
      <c r="H93" s="395" t="s">
        <v>252</v>
      </c>
      <c r="I93" s="395" t="s">
        <v>2</v>
      </c>
    </row>
    <row r="94" spans="1:9" ht="52.9" customHeight="1" x14ac:dyDescent="0.25">
      <c r="A94" s="1226"/>
      <c r="B94" s="1223" t="s">
        <v>147</v>
      </c>
      <c r="C94" s="498" t="s">
        <v>41</v>
      </c>
      <c r="D94" s="1214" t="s">
        <v>1274</v>
      </c>
      <c r="E94" s="400" t="s">
        <v>74</v>
      </c>
      <c r="F94" s="397" t="s">
        <v>1277</v>
      </c>
      <c r="G94" s="398">
        <v>45323</v>
      </c>
      <c r="H94" s="398">
        <v>45596</v>
      </c>
      <c r="I94" s="498" t="s">
        <v>191</v>
      </c>
    </row>
    <row r="95" spans="1:9" ht="52.9" customHeight="1" x14ac:dyDescent="0.25">
      <c r="A95" s="1227"/>
      <c r="B95" s="1224"/>
      <c r="C95" s="499"/>
      <c r="D95" s="1214"/>
      <c r="E95" s="400" t="s">
        <v>76</v>
      </c>
      <c r="F95" s="396" t="s">
        <v>1278</v>
      </c>
      <c r="G95" s="398">
        <v>45323</v>
      </c>
      <c r="H95" s="398">
        <v>45596</v>
      </c>
      <c r="I95" s="499"/>
    </row>
    <row r="96" spans="1:9" ht="52.9" customHeight="1" x14ac:dyDescent="0.25">
      <c r="A96" s="1227"/>
      <c r="B96" s="1224"/>
      <c r="C96" s="499"/>
      <c r="D96" s="1214"/>
      <c r="E96" s="400" t="s">
        <v>91</v>
      </c>
      <c r="F96" s="396" t="s">
        <v>1279</v>
      </c>
      <c r="G96" s="398">
        <v>45323</v>
      </c>
      <c r="H96" s="398">
        <v>45596</v>
      </c>
      <c r="I96" s="499"/>
    </row>
    <row r="97" spans="1:9" ht="52.9" customHeight="1" x14ac:dyDescent="0.25">
      <c r="A97" s="1227"/>
      <c r="B97" s="1224"/>
      <c r="C97" s="499"/>
      <c r="D97" s="1214"/>
      <c r="E97" s="400" t="s">
        <v>614</v>
      </c>
      <c r="F97" s="396" t="s">
        <v>1280</v>
      </c>
      <c r="G97" s="398">
        <v>45323</v>
      </c>
      <c r="H97" s="398">
        <v>45596</v>
      </c>
      <c r="I97" s="499"/>
    </row>
    <row r="98" spans="1:9" ht="52.9" customHeight="1" x14ac:dyDescent="0.25">
      <c r="A98" s="1228"/>
      <c r="B98" s="1225"/>
      <c r="C98" s="548"/>
      <c r="D98" s="1214"/>
      <c r="E98" s="400" t="s">
        <v>615</v>
      </c>
      <c r="F98" s="396" t="s">
        <v>1281</v>
      </c>
      <c r="G98" s="398">
        <v>45323</v>
      </c>
      <c r="H98" s="398">
        <v>45596</v>
      </c>
      <c r="I98" s="499"/>
    </row>
    <row r="99" spans="1:9" ht="52.9" customHeight="1" x14ac:dyDescent="0.25">
      <c r="A99" s="1226"/>
      <c r="B99" s="1223" t="s">
        <v>1272</v>
      </c>
      <c r="C99" s="498" t="s">
        <v>41</v>
      </c>
      <c r="D99" s="1214" t="s">
        <v>1275</v>
      </c>
      <c r="E99" s="400" t="s">
        <v>77</v>
      </c>
      <c r="F99" s="396" t="s">
        <v>1282</v>
      </c>
      <c r="G99" s="398">
        <v>45323</v>
      </c>
      <c r="H99" s="398">
        <v>45596</v>
      </c>
      <c r="I99" s="499"/>
    </row>
    <row r="100" spans="1:9" ht="52.9" customHeight="1" x14ac:dyDescent="0.25">
      <c r="A100" s="1227"/>
      <c r="B100" s="1224"/>
      <c r="C100" s="499"/>
      <c r="D100" s="1214"/>
      <c r="E100" s="400" t="s">
        <v>78</v>
      </c>
      <c r="F100" s="396" t="s">
        <v>1283</v>
      </c>
      <c r="G100" s="398">
        <v>45323</v>
      </c>
      <c r="H100" s="398">
        <v>45596</v>
      </c>
      <c r="I100" s="499"/>
    </row>
    <row r="101" spans="1:9" ht="52.9" customHeight="1" x14ac:dyDescent="0.25">
      <c r="A101" s="1227"/>
      <c r="B101" s="1224"/>
      <c r="C101" s="499"/>
      <c r="D101" s="1214"/>
      <c r="E101" s="400" t="s">
        <v>79</v>
      </c>
      <c r="F101" s="396" t="s">
        <v>207</v>
      </c>
      <c r="G101" s="398">
        <v>45323</v>
      </c>
      <c r="H101" s="398">
        <v>45596</v>
      </c>
      <c r="I101" s="499"/>
    </row>
    <row r="102" spans="1:9" ht="74.25" customHeight="1" x14ac:dyDescent="0.25">
      <c r="A102" s="1228"/>
      <c r="B102" s="1225"/>
      <c r="C102" s="548"/>
      <c r="D102" s="1214"/>
      <c r="E102" s="400" t="s">
        <v>616</v>
      </c>
      <c r="F102" s="396" t="s">
        <v>1284</v>
      </c>
      <c r="G102" s="398">
        <v>45323</v>
      </c>
      <c r="H102" s="398">
        <v>45596</v>
      </c>
      <c r="I102" s="499"/>
    </row>
    <row r="103" spans="1:9" ht="71.25" customHeight="1" x14ac:dyDescent="0.25">
      <c r="A103" s="1220"/>
      <c r="B103" s="1217" t="s">
        <v>1273</v>
      </c>
      <c r="C103" s="1217" t="s">
        <v>41</v>
      </c>
      <c r="D103" s="1214" t="s">
        <v>1276</v>
      </c>
      <c r="E103" s="400" t="s">
        <v>80</v>
      </c>
      <c r="F103" s="397" t="s">
        <v>1285</v>
      </c>
      <c r="G103" s="398">
        <v>45323</v>
      </c>
      <c r="H103" s="398">
        <v>45596</v>
      </c>
      <c r="I103" s="499"/>
    </row>
    <row r="104" spans="1:9" ht="67.5" customHeight="1" x14ac:dyDescent="0.25">
      <c r="A104" s="1221"/>
      <c r="B104" s="1218"/>
      <c r="C104" s="1218"/>
      <c r="D104" s="1214"/>
      <c r="E104" s="400" t="s">
        <v>88</v>
      </c>
      <c r="F104" s="397" t="s">
        <v>1286</v>
      </c>
      <c r="G104" s="398">
        <v>45323</v>
      </c>
      <c r="H104" s="398">
        <v>45596</v>
      </c>
      <c r="I104" s="499"/>
    </row>
    <row r="105" spans="1:9" ht="67.5" customHeight="1" x14ac:dyDescent="0.25">
      <c r="A105" s="1221"/>
      <c r="B105" s="1218"/>
      <c r="C105" s="1218"/>
      <c r="D105" s="1214"/>
      <c r="E105" s="400" t="s">
        <v>89</v>
      </c>
      <c r="F105" s="397" t="s">
        <v>1287</v>
      </c>
      <c r="G105" s="398">
        <v>45323</v>
      </c>
      <c r="H105" s="398">
        <v>45596</v>
      </c>
      <c r="I105" s="499"/>
    </row>
    <row r="106" spans="1:9" ht="67.5" customHeight="1" x14ac:dyDescent="0.25">
      <c r="A106" s="1221"/>
      <c r="B106" s="1218"/>
      <c r="C106" s="1218"/>
      <c r="D106" s="1214"/>
      <c r="E106" s="400" t="s">
        <v>243</v>
      </c>
      <c r="F106" s="397" t="s">
        <v>1288</v>
      </c>
      <c r="G106" s="398">
        <v>45323</v>
      </c>
      <c r="H106" s="398">
        <v>45596</v>
      </c>
      <c r="I106" s="499"/>
    </row>
    <row r="107" spans="1:9" ht="48" customHeight="1" x14ac:dyDescent="0.25">
      <c r="A107" s="1222"/>
      <c r="B107" s="1219"/>
      <c r="C107" s="1219"/>
      <c r="D107" s="1214"/>
      <c r="E107" s="400">
        <v>3.5</v>
      </c>
      <c r="F107" s="397" t="s">
        <v>1289</v>
      </c>
      <c r="G107" s="398">
        <v>45323</v>
      </c>
      <c r="H107" s="398">
        <v>45596</v>
      </c>
      <c r="I107" s="548"/>
    </row>
  </sheetData>
  <mergeCells count="14">
    <mergeCell ref="I94:I107"/>
    <mergeCell ref="C103:C107"/>
    <mergeCell ref="B103:B107"/>
    <mergeCell ref="C2:H12"/>
    <mergeCell ref="A103:A107"/>
    <mergeCell ref="D103:D107"/>
    <mergeCell ref="D99:D102"/>
    <mergeCell ref="C94:C98"/>
    <mergeCell ref="B94:B98"/>
    <mergeCell ref="A94:A98"/>
    <mergeCell ref="C99:C102"/>
    <mergeCell ref="B99:B102"/>
    <mergeCell ref="A99:A102"/>
    <mergeCell ref="D94:D98"/>
  </mergeCells>
  <dataValidations count="2">
    <dataValidation errorStyle="warning" allowBlank="1" showInputMessage="1" showErrorMessage="1" errorTitle="NO MODIFICAR FORMULA" error="no debe cambiar la formula.  No digite nada aquí" sqref="H94"/>
    <dataValidation errorStyle="warning" allowBlank="1" showInputMessage="1" showErrorMessage="1" errorTitle="NO MODIFICAR FORMULA" error="no debe cambiar la formula.  No digite nada aquí" promptTitle="NO TOCAR" prompt="Diligencie esta casilla desde la hoja &quot;Reprogramación&quot;" sqref="G94"/>
  </dataValidations>
  <pageMargins left="1.2736614173228347" right="0.70866141732283472" top="0.74803149606299213" bottom="0.74803149606299213" header="0.31496062992125984" footer="0.31496062992125984"/>
  <pageSetup paperSize="9" scale="49" orientation="landscape" r:id="rId1"/>
  <rowBreaks count="1" manualBreakCount="1">
    <brk id="102" max="16383" man="1"/>
  </rowBreaks>
  <drawing r:id="rId2"/>
  <legacyDrawing r:id="rId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P139"/>
  <sheetViews>
    <sheetView topLeftCell="A10" zoomScale="80" zoomScaleNormal="80" workbookViewId="0"/>
  </sheetViews>
  <sheetFormatPr baseColWidth="10" defaultColWidth="11.42578125" defaultRowHeight="15" x14ac:dyDescent="0.25"/>
  <cols>
    <col min="1" max="1" width="1.42578125" style="26" customWidth="1"/>
    <col min="2" max="2" width="23" customWidth="1"/>
    <col min="3" max="3" width="50.42578125" customWidth="1"/>
    <col min="4" max="5" width="44.7109375" style="4" customWidth="1"/>
    <col min="6" max="6" width="26" style="4" customWidth="1"/>
    <col min="7" max="7" width="39.5703125" style="4" customWidth="1"/>
    <col min="8" max="8" width="41.28515625" style="4" customWidth="1"/>
    <col min="9" max="9" width="58.85546875" style="4" customWidth="1"/>
    <col min="10" max="10" width="29.7109375" style="4" customWidth="1"/>
    <col min="11" max="11" width="30.28515625" style="4" customWidth="1"/>
    <col min="12" max="12" width="13.42578125" style="1" customWidth="1"/>
    <col min="13" max="13" width="13.28515625" style="4" customWidth="1"/>
    <col min="14" max="14" width="19.7109375" style="4" customWidth="1"/>
    <col min="15" max="15" width="30" style="3" customWidth="1"/>
    <col min="16" max="16" width="36" style="3" customWidth="1"/>
    <col min="17" max="17" width="18.7109375" style="3" customWidth="1"/>
    <col min="18" max="18" width="46.28515625" style="4" customWidth="1"/>
    <col min="19" max="21" width="11.42578125" style="26"/>
    <col min="22" max="42" width="11.42578125" style="28"/>
    <col min="43" max="16384" width="11.42578125" style="4"/>
  </cols>
  <sheetData>
    <row r="1" spans="1:21" s="28" customFormat="1" x14ac:dyDescent="0.25">
      <c r="A1" s="26"/>
      <c r="B1" s="26"/>
      <c r="C1" s="26"/>
      <c r="O1" s="31"/>
      <c r="P1" s="31"/>
      <c r="Q1" s="31"/>
      <c r="S1" s="26"/>
      <c r="T1" s="26"/>
      <c r="U1" s="26"/>
    </row>
    <row r="2" spans="1:21" ht="18.75" customHeight="1" x14ac:dyDescent="0.25">
      <c r="B2" s="1229"/>
      <c r="C2" s="1229"/>
      <c r="D2" s="1081" t="s">
        <v>8</v>
      </c>
      <c r="E2" s="1081"/>
      <c r="F2" s="1081"/>
      <c r="G2" s="1081"/>
      <c r="H2" s="1081"/>
      <c r="I2" s="1081"/>
      <c r="J2" s="1081"/>
      <c r="K2" s="1081"/>
      <c r="L2" s="1081"/>
      <c r="M2" s="1081"/>
      <c r="N2" s="1081"/>
      <c r="O2" s="1081"/>
      <c r="P2" s="1081"/>
      <c r="Q2" s="1081"/>
      <c r="R2" s="1081"/>
    </row>
    <row r="3" spans="1:21" ht="37.5" customHeight="1" x14ac:dyDescent="0.25">
      <c r="B3" s="1229"/>
      <c r="C3" s="1229"/>
      <c r="D3" s="1081"/>
      <c r="E3" s="1081"/>
      <c r="F3" s="1081"/>
      <c r="G3" s="1081"/>
      <c r="H3" s="1081"/>
      <c r="I3" s="1081"/>
      <c r="J3" s="1081"/>
      <c r="K3" s="1081"/>
      <c r="L3" s="1081"/>
      <c r="M3" s="1081"/>
      <c r="N3" s="1081"/>
      <c r="O3" s="1081"/>
      <c r="P3" s="1081"/>
      <c r="Q3" s="1081"/>
      <c r="R3" s="1081"/>
    </row>
    <row r="4" spans="1:21" ht="59.25" customHeight="1" x14ac:dyDescent="0.25">
      <c r="B4" s="1229"/>
      <c r="C4" s="1229"/>
      <c r="D4" s="1081"/>
      <c r="E4" s="1081"/>
      <c r="F4" s="1081"/>
      <c r="G4" s="1081"/>
      <c r="H4" s="1081"/>
      <c r="I4" s="1081"/>
      <c r="J4" s="1081"/>
      <c r="K4" s="1081"/>
      <c r="L4" s="1081"/>
      <c r="M4" s="1081"/>
      <c r="N4" s="1081"/>
      <c r="O4" s="1081"/>
      <c r="P4" s="1081"/>
      <c r="Q4" s="1081"/>
      <c r="R4" s="1081"/>
    </row>
    <row r="5" spans="1:21" s="28" customFormat="1" ht="19.5" customHeight="1" x14ac:dyDescent="0.25">
      <c r="A5" s="26"/>
      <c r="B5" s="26"/>
      <c r="C5" s="26"/>
      <c r="D5" s="27"/>
      <c r="E5" s="27"/>
      <c r="F5" s="27"/>
      <c r="G5" s="27"/>
      <c r="I5" s="29"/>
      <c r="J5" s="29"/>
      <c r="K5" s="29"/>
      <c r="L5" s="29"/>
      <c r="M5" s="29"/>
      <c r="N5" s="29"/>
      <c r="O5" s="30"/>
      <c r="P5" s="30"/>
      <c r="Q5" s="30"/>
      <c r="R5" s="29"/>
      <c r="S5" s="26"/>
      <c r="T5" s="26"/>
      <c r="U5" s="26"/>
    </row>
    <row r="6" spans="1:21" s="28" customFormat="1" x14ac:dyDescent="0.25">
      <c r="A6" s="26"/>
      <c r="B6" s="26"/>
      <c r="C6" s="26"/>
      <c r="O6" s="31"/>
      <c r="P6" s="31"/>
      <c r="Q6" s="31"/>
      <c r="S6" s="26"/>
      <c r="T6" s="26"/>
      <c r="U6" s="26"/>
    </row>
    <row r="7" spans="1:21" s="28" customFormat="1" x14ac:dyDescent="0.25">
      <c r="A7" s="26"/>
      <c r="B7" s="26"/>
      <c r="C7" s="26"/>
      <c r="O7" s="31"/>
      <c r="P7" s="31"/>
      <c r="Q7" s="31"/>
      <c r="S7" s="26"/>
      <c r="T7" s="26"/>
      <c r="U7" s="26"/>
    </row>
    <row r="8" spans="1:21" s="28" customFormat="1" x14ac:dyDescent="0.25">
      <c r="A8" s="26"/>
      <c r="B8" s="26"/>
      <c r="C8" s="26"/>
      <c r="O8" s="31"/>
      <c r="P8" s="31"/>
      <c r="Q8" s="31"/>
      <c r="S8" s="26"/>
      <c r="T8" s="26"/>
      <c r="U8" s="26"/>
    </row>
    <row r="9" spans="1:21" s="28" customFormat="1" x14ac:dyDescent="0.25">
      <c r="A9" s="26"/>
      <c r="B9" s="26"/>
      <c r="C9" s="26"/>
      <c r="O9" s="31"/>
      <c r="P9" s="31"/>
      <c r="Q9" s="31"/>
      <c r="S9" s="26"/>
      <c r="T9" s="26"/>
      <c r="U9" s="26"/>
    </row>
    <row r="10" spans="1:21" s="28" customFormat="1" x14ac:dyDescent="0.25">
      <c r="A10" s="26"/>
      <c r="B10" s="26"/>
      <c r="C10" s="26"/>
      <c r="O10" s="31"/>
      <c r="P10" s="31"/>
      <c r="Q10" s="31"/>
      <c r="S10" s="26"/>
      <c r="T10" s="26"/>
      <c r="U10" s="26"/>
    </row>
    <row r="11" spans="1:21" s="28" customFormat="1" x14ac:dyDescent="0.25">
      <c r="A11" s="26"/>
      <c r="B11" s="26"/>
      <c r="C11" s="26"/>
      <c r="O11" s="31"/>
      <c r="P11" s="31"/>
      <c r="Q11" s="31"/>
      <c r="S11" s="26"/>
      <c r="T11" s="26"/>
      <c r="U11" s="26"/>
    </row>
    <row r="12" spans="1:21" s="28" customFormat="1" x14ac:dyDescent="0.25">
      <c r="A12" s="26"/>
      <c r="B12" s="26"/>
      <c r="C12" s="26"/>
      <c r="O12" s="31"/>
      <c r="P12" s="31"/>
      <c r="Q12" s="31"/>
      <c r="S12" s="26"/>
      <c r="T12" s="26"/>
      <c r="U12" s="26"/>
    </row>
    <row r="13" spans="1:21" s="28" customFormat="1" x14ac:dyDescent="0.25">
      <c r="A13" s="26"/>
      <c r="B13" s="26"/>
      <c r="C13" s="26"/>
      <c r="O13" s="31"/>
      <c r="P13" s="31"/>
      <c r="Q13" s="31"/>
      <c r="S13" s="26"/>
      <c r="T13" s="26"/>
      <c r="U13" s="26"/>
    </row>
    <row r="14" spans="1:21" s="28" customFormat="1" x14ac:dyDescent="0.25">
      <c r="A14" s="26"/>
      <c r="B14" s="26"/>
      <c r="C14" s="26"/>
      <c r="O14" s="31"/>
      <c r="P14" s="31"/>
      <c r="Q14" s="31"/>
      <c r="S14" s="26"/>
      <c r="T14" s="26"/>
      <c r="U14" s="26"/>
    </row>
    <row r="15" spans="1:21" s="28" customFormat="1" x14ac:dyDescent="0.25">
      <c r="A15" s="26"/>
      <c r="B15" s="26"/>
      <c r="C15" s="26"/>
      <c r="O15" s="31"/>
      <c r="P15" s="31"/>
      <c r="Q15" s="31"/>
      <c r="S15" s="26"/>
      <c r="T15" s="26"/>
      <c r="U15" s="26"/>
    </row>
    <row r="16" spans="1:21" s="28" customFormat="1" x14ac:dyDescent="0.25">
      <c r="A16" s="26"/>
      <c r="B16" s="26"/>
      <c r="C16" s="26"/>
      <c r="O16" s="31"/>
      <c r="P16" s="31"/>
      <c r="Q16" s="31"/>
      <c r="S16" s="26"/>
      <c r="T16" s="26"/>
      <c r="U16" s="26"/>
    </row>
    <row r="17" spans="1:21" s="28" customFormat="1" x14ac:dyDescent="0.25">
      <c r="A17" s="26"/>
      <c r="B17" s="26"/>
      <c r="C17" s="26"/>
      <c r="O17" s="31"/>
      <c r="P17" s="31"/>
      <c r="Q17" s="31"/>
      <c r="S17" s="26"/>
      <c r="T17" s="26"/>
      <c r="U17" s="26"/>
    </row>
    <row r="18" spans="1:21" s="28" customFormat="1" x14ac:dyDescent="0.25">
      <c r="A18" s="26"/>
      <c r="B18" s="26"/>
      <c r="C18" s="26"/>
      <c r="O18" s="31"/>
      <c r="P18" s="31"/>
      <c r="Q18" s="31"/>
      <c r="S18" s="26"/>
      <c r="T18" s="26"/>
      <c r="U18" s="26"/>
    </row>
    <row r="19" spans="1:21" s="28" customFormat="1" x14ac:dyDescent="0.25">
      <c r="A19" s="26"/>
      <c r="B19" s="26"/>
      <c r="C19" s="26"/>
      <c r="O19" s="31"/>
      <c r="P19" s="31"/>
      <c r="Q19" s="31"/>
      <c r="S19" s="26"/>
      <c r="T19" s="26"/>
      <c r="U19" s="26"/>
    </row>
    <row r="20" spans="1:21" s="28" customFormat="1" x14ac:dyDescent="0.25">
      <c r="A20" s="26"/>
      <c r="B20" s="26"/>
      <c r="C20" s="26"/>
      <c r="O20" s="31"/>
      <c r="P20" s="31"/>
      <c r="Q20" s="31"/>
      <c r="S20" s="26"/>
      <c r="T20" s="26"/>
      <c r="U20" s="26"/>
    </row>
    <row r="21" spans="1:21" s="28" customFormat="1" x14ac:dyDescent="0.25">
      <c r="A21" s="26"/>
      <c r="B21" s="26"/>
      <c r="C21" s="26"/>
      <c r="O21" s="31"/>
      <c r="P21" s="31"/>
      <c r="Q21" s="31"/>
      <c r="S21" s="26"/>
      <c r="T21" s="26"/>
      <c r="U21" s="26"/>
    </row>
    <row r="22" spans="1:21" s="28" customFormat="1" x14ac:dyDescent="0.25">
      <c r="A22" s="26"/>
      <c r="B22" s="26"/>
      <c r="C22" s="26"/>
      <c r="O22" s="31"/>
      <c r="P22" s="31"/>
      <c r="Q22" s="31"/>
      <c r="S22" s="26"/>
      <c r="T22" s="26"/>
      <c r="U22" s="26"/>
    </row>
    <row r="23" spans="1:21" s="28" customFormat="1" x14ac:dyDescent="0.25">
      <c r="A23" s="26"/>
      <c r="B23" s="26"/>
      <c r="C23" s="26"/>
      <c r="O23" s="31"/>
      <c r="P23" s="31"/>
      <c r="Q23" s="31"/>
      <c r="S23" s="26"/>
      <c r="T23" s="26"/>
      <c r="U23" s="26"/>
    </row>
    <row r="24" spans="1:21" s="28" customFormat="1" x14ac:dyDescent="0.25">
      <c r="A24" s="26"/>
      <c r="B24" s="26"/>
      <c r="C24" s="26"/>
      <c r="O24" s="31"/>
      <c r="P24" s="31"/>
      <c r="Q24" s="31"/>
      <c r="S24" s="26"/>
      <c r="T24" s="26"/>
      <c r="U24" s="26"/>
    </row>
    <row r="25" spans="1:21" s="28" customFormat="1" x14ac:dyDescent="0.25">
      <c r="A25" s="26"/>
      <c r="B25" s="26"/>
      <c r="C25" s="26"/>
      <c r="O25" s="31"/>
      <c r="P25" s="31"/>
      <c r="Q25" s="31"/>
      <c r="S25" s="26"/>
      <c r="T25" s="26"/>
      <c r="U25" s="26"/>
    </row>
    <row r="26" spans="1:21" s="28" customFormat="1" x14ac:dyDescent="0.25">
      <c r="A26" s="26"/>
      <c r="B26" s="26"/>
      <c r="C26" s="26"/>
      <c r="O26" s="31"/>
      <c r="P26" s="31"/>
      <c r="Q26" s="31"/>
      <c r="S26" s="26"/>
      <c r="T26" s="26"/>
      <c r="U26" s="26"/>
    </row>
    <row r="27" spans="1:21" s="28" customFormat="1" x14ac:dyDescent="0.25">
      <c r="A27" s="26"/>
      <c r="B27" s="26"/>
      <c r="C27" s="26"/>
      <c r="O27" s="31"/>
      <c r="P27" s="31"/>
      <c r="Q27" s="31"/>
      <c r="S27" s="26"/>
      <c r="T27" s="26"/>
      <c r="U27" s="26"/>
    </row>
    <row r="28" spans="1:21" s="28" customFormat="1" x14ac:dyDescent="0.25">
      <c r="A28" s="26"/>
      <c r="B28" s="26"/>
      <c r="C28" s="26"/>
      <c r="O28" s="31"/>
      <c r="P28" s="31"/>
      <c r="Q28" s="31"/>
      <c r="S28" s="26"/>
      <c r="T28" s="26"/>
      <c r="U28" s="26"/>
    </row>
    <row r="29" spans="1:21" s="28" customFormat="1" x14ac:dyDescent="0.25">
      <c r="A29" s="26"/>
      <c r="B29" s="26"/>
      <c r="C29" s="26"/>
      <c r="O29" s="31"/>
      <c r="P29" s="31"/>
      <c r="Q29" s="31"/>
      <c r="S29" s="26"/>
      <c r="T29" s="26"/>
      <c r="U29" s="26"/>
    </row>
    <row r="30" spans="1:21" s="28" customFormat="1" x14ac:dyDescent="0.25">
      <c r="A30" s="26"/>
      <c r="B30" s="26"/>
      <c r="C30" s="26"/>
      <c r="O30" s="31"/>
      <c r="P30" s="31"/>
      <c r="Q30" s="31"/>
      <c r="S30" s="26"/>
      <c r="T30" s="26"/>
      <c r="U30" s="26"/>
    </row>
    <row r="31" spans="1:21" s="28" customFormat="1" x14ac:dyDescent="0.25">
      <c r="A31" s="26"/>
      <c r="B31" s="26"/>
      <c r="C31" s="26"/>
      <c r="O31" s="31"/>
      <c r="P31" s="31"/>
      <c r="Q31" s="31"/>
      <c r="S31" s="26"/>
      <c r="T31" s="26"/>
      <c r="U31" s="26"/>
    </row>
    <row r="32" spans="1:21" s="28" customFormat="1" x14ac:dyDescent="0.25">
      <c r="A32" s="26"/>
      <c r="B32" s="26"/>
      <c r="C32" s="26"/>
      <c r="O32" s="31"/>
      <c r="P32" s="31"/>
      <c r="Q32" s="31"/>
      <c r="S32" s="26"/>
      <c r="T32" s="26"/>
      <c r="U32" s="26"/>
    </row>
    <row r="33" spans="1:21" s="28" customFormat="1" x14ac:dyDescent="0.25">
      <c r="A33" s="26"/>
      <c r="B33" s="26"/>
      <c r="C33" s="26"/>
      <c r="O33" s="31"/>
      <c r="P33" s="31"/>
      <c r="Q33" s="31"/>
      <c r="S33" s="26"/>
      <c r="T33" s="26"/>
      <c r="U33" s="26"/>
    </row>
    <row r="34" spans="1:21" s="28" customFormat="1" x14ac:dyDescent="0.25">
      <c r="A34" s="26"/>
      <c r="B34" s="26"/>
      <c r="C34" s="26"/>
      <c r="O34" s="31"/>
      <c r="P34" s="31"/>
      <c r="Q34" s="31"/>
      <c r="S34" s="26"/>
      <c r="T34" s="26"/>
      <c r="U34" s="26"/>
    </row>
    <row r="35" spans="1:21" s="28" customFormat="1" x14ac:dyDescent="0.25">
      <c r="A35" s="26"/>
      <c r="B35" s="26"/>
      <c r="C35" s="26"/>
      <c r="O35" s="31"/>
      <c r="P35" s="31"/>
      <c r="Q35" s="31"/>
      <c r="S35" s="26"/>
      <c r="T35" s="26"/>
      <c r="U35" s="26"/>
    </row>
    <row r="36" spans="1:21" s="28" customFormat="1" x14ac:dyDescent="0.25">
      <c r="A36" s="26"/>
      <c r="B36" s="26"/>
      <c r="C36" s="26"/>
      <c r="O36" s="31"/>
      <c r="P36" s="31"/>
      <c r="Q36" s="31"/>
      <c r="S36" s="26"/>
      <c r="T36" s="26"/>
      <c r="U36" s="26"/>
    </row>
    <row r="37" spans="1:21" s="28" customFormat="1" x14ac:dyDescent="0.25">
      <c r="A37" s="26"/>
      <c r="B37" s="26"/>
      <c r="C37" s="26"/>
      <c r="O37" s="31"/>
      <c r="P37" s="31"/>
      <c r="Q37" s="31"/>
      <c r="S37" s="26"/>
      <c r="T37" s="26"/>
      <c r="U37" s="26"/>
    </row>
    <row r="38" spans="1:21" s="28" customFormat="1" x14ac:dyDescent="0.25">
      <c r="A38" s="26"/>
      <c r="B38" s="26"/>
      <c r="C38" s="26"/>
      <c r="O38" s="31"/>
      <c r="P38" s="31"/>
      <c r="Q38" s="31"/>
      <c r="S38" s="26"/>
      <c r="T38" s="26"/>
      <c r="U38" s="26"/>
    </row>
    <row r="39" spans="1:21" s="28" customFormat="1" x14ac:dyDescent="0.25">
      <c r="A39" s="26"/>
      <c r="B39" s="26"/>
      <c r="C39" s="26"/>
      <c r="O39" s="31"/>
      <c r="P39" s="31"/>
      <c r="Q39" s="31"/>
      <c r="S39" s="26"/>
      <c r="T39" s="26"/>
      <c r="U39" s="26"/>
    </row>
    <row r="40" spans="1:21" s="28" customFormat="1" x14ac:dyDescent="0.25">
      <c r="A40" s="26"/>
      <c r="B40" s="26"/>
      <c r="C40" s="26"/>
      <c r="O40" s="31"/>
      <c r="P40" s="31"/>
      <c r="Q40" s="31"/>
      <c r="S40" s="26"/>
      <c r="T40" s="26"/>
      <c r="U40" s="26"/>
    </row>
    <row r="41" spans="1:21" s="28" customFormat="1" x14ac:dyDescent="0.25">
      <c r="A41" s="26"/>
      <c r="B41" s="26"/>
      <c r="C41" s="26"/>
      <c r="O41" s="31"/>
      <c r="P41" s="31"/>
      <c r="Q41" s="31"/>
      <c r="S41" s="26"/>
      <c r="T41" s="26"/>
      <c r="U41" s="26"/>
    </row>
    <row r="42" spans="1:21" s="28" customFormat="1" x14ac:dyDescent="0.25">
      <c r="A42" s="26"/>
      <c r="B42" s="26"/>
      <c r="C42" s="26"/>
      <c r="O42" s="31"/>
      <c r="P42" s="31"/>
      <c r="Q42" s="31"/>
      <c r="S42" s="26"/>
      <c r="T42" s="26"/>
      <c r="U42" s="26"/>
    </row>
    <row r="43" spans="1:21" s="28" customFormat="1" x14ac:dyDescent="0.25">
      <c r="A43" s="26"/>
      <c r="B43" s="26"/>
      <c r="C43" s="26"/>
      <c r="O43" s="31"/>
      <c r="P43" s="31"/>
      <c r="Q43" s="31"/>
      <c r="S43" s="26"/>
      <c r="T43" s="26"/>
      <c r="U43" s="26"/>
    </row>
    <row r="44" spans="1:21" s="28" customFormat="1" x14ac:dyDescent="0.25">
      <c r="A44" s="26"/>
      <c r="B44" s="26"/>
      <c r="C44" s="26"/>
      <c r="O44" s="31"/>
      <c r="P44" s="31"/>
      <c r="Q44" s="31"/>
      <c r="S44" s="26"/>
      <c r="T44" s="26"/>
      <c r="U44" s="26"/>
    </row>
    <row r="45" spans="1:21" s="28" customFormat="1" x14ac:dyDescent="0.25">
      <c r="A45" s="26"/>
      <c r="B45" s="26"/>
      <c r="C45" s="26"/>
      <c r="O45" s="31"/>
      <c r="P45" s="31"/>
      <c r="Q45" s="31"/>
      <c r="S45" s="26"/>
      <c r="T45" s="26"/>
      <c r="U45" s="26"/>
    </row>
    <row r="46" spans="1:21" s="28" customFormat="1" x14ac:dyDescent="0.25">
      <c r="A46" s="26"/>
      <c r="B46" s="26"/>
      <c r="C46" s="26"/>
      <c r="O46" s="31"/>
      <c r="P46" s="31"/>
      <c r="Q46" s="31"/>
      <c r="S46" s="26"/>
      <c r="T46" s="26"/>
      <c r="U46" s="26"/>
    </row>
    <row r="47" spans="1:21" s="28" customFormat="1" x14ac:dyDescent="0.25">
      <c r="A47" s="26"/>
      <c r="B47" s="26"/>
      <c r="C47" s="26"/>
      <c r="O47" s="31"/>
      <c r="P47" s="31"/>
      <c r="Q47" s="31"/>
      <c r="S47" s="26"/>
      <c r="T47" s="26"/>
      <c r="U47" s="26"/>
    </row>
    <row r="48" spans="1:21" s="28" customFormat="1" x14ac:dyDescent="0.25">
      <c r="A48" s="26"/>
      <c r="B48" s="26"/>
      <c r="C48" s="26"/>
      <c r="O48" s="31"/>
      <c r="P48" s="31"/>
      <c r="Q48" s="31"/>
      <c r="S48" s="26"/>
      <c r="T48" s="26"/>
      <c r="U48" s="26"/>
    </row>
    <row r="49" spans="1:21" s="28" customFormat="1" x14ac:dyDescent="0.25">
      <c r="A49" s="26"/>
      <c r="B49" s="26"/>
      <c r="C49" s="26"/>
      <c r="O49" s="31"/>
      <c r="P49" s="31"/>
      <c r="Q49" s="31"/>
      <c r="S49" s="26"/>
      <c r="T49" s="26"/>
      <c r="U49" s="26"/>
    </row>
    <row r="50" spans="1:21" s="28" customFormat="1" x14ac:dyDescent="0.25">
      <c r="A50" s="26"/>
      <c r="B50" s="26"/>
      <c r="C50" s="26"/>
      <c r="O50" s="31"/>
      <c r="P50" s="31"/>
      <c r="Q50" s="31"/>
      <c r="S50" s="26"/>
      <c r="T50" s="26"/>
      <c r="U50" s="26"/>
    </row>
    <row r="51" spans="1:21" s="28" customFormat="1" x14ac:dyDescent="0.25">
      <c r="A51" s="26"/>
      <c r="B51" s="26"/>
      <c r="C51" s="26"/>
      <c r="O51" s="31"/>
      <c r="P51" s="31"/>
      <c r="Q51" s="31"/>
      <c r="S51" s="26"/>
      <c r="T51" s="26"/>
      <c r="U51" s="26"/>
    </row>
    <row r="52" spans="1:21" s="28" customFormat="1" x14ac:dyDescent="0.25">
      <c r="A52" s="26"/>
      <c r="B52" s="26"/>
      <c r="C52" s="26"/>
      <c r="O52" s="31"/>
      <c r="P52" s="31"/>
      <c r="Q52" s="31"/>
      <c r="S52" s="26"/>
      <c r="T52" s="26"/>
      <c r="U52" s="26"/>
    </row>
    <row r="53" spans="1:21" s="28" customFormat="1" x14ac:dyDescent="0.25">
      <c r="A53" s="26"/>
      <c r="B53" s="26"/>
      <c r="C53" s="26"/>
      <c r="O53" s="31"/>
      <c r="P53" s="31"/>
      <c r="Q53" s="31"/>
      <c r="S53" s="26"/>
      <c r="T53" s="26"/>
      <c r="U53" s="26"/>
    </row>
    <row r="54" spans="1:21" s="28" customFormat="1" x14ac:dyDescent="0.25">
      <c r="A54" s="26"/>
      <c r="B54" s="26"/>
      <c r="C54" s="26"/>
      <c r="O54" s="31"/>
      <c r="P54" s="31"/>
      <c r="Q54" s="31"/>
      <c r="S54" s="26"/>
      <c r="T54" s="26"/>
      <c r="U54" s="26"/>
    </row>
    <row r="55" spans="1:21" s="28" customFormat="1" x14ac:dyDescent="0.25">
      <c r="A55" s="26"/>
      <c r="B55" s="26"/>
      <c r="C55" s="26"/>
      <c r="O55" s="31"/>
      <c r="P55" s="31"/>
      <c r="Q55" s="31"/>
      <c r="S55" s="26"/>
      <c r="T55" s="26"/>
      <c r="U55" s="26"/>
    </row>
    <row r="56" spans="1:21" s="28" customFormat="1" x14ac:dyDescent="0.25">
      <c r="A56" s="26"/>
      <c r="B56" s="26"/>
      <c r="C56" s="26"/>
      <c r="O56" s="31"/>
      <c r="P56" s="31"/>
      <c r="Q56" s="31"/>
      <c r="S56" s="26"/>
      <c r="T56" s="26"/>
      <c r="U56" s="26"/>
    </row>
    <row r="57" spans="1:21" s="28" customFormat="1" x14ac:dyDescent="0.25">
      <c r="A57" s="26"/>
      <c r="B57" s="26"/>
      <c r="C57" s="26"/>
      <c r="O57" s="31"/>
      <c r="P57" s="31"/>
      <c r="Q57" s="31"/>
      <c r="S57" s="26"/>
      <c r="T57" s="26"/>
      <c r="U57" s="26"/>
    </row>
    <row r="58" spans="1:21" s="28" customFormat="1" x14ac:dyDescent="0.25">
      <c r="A58" s="26"/>
      <c r="B58" s="26"/>
      <c r="C58" s="26"/>
      <c r="O58" s="31"/>
      <c r="P58" s="31"/>
      <c r="Q58" s="31"/>
      <c r="S58" s="26"/>
      <c r="T58" s="26"/>
      <c r="U58" s="26"/>
    </row>
    <row r="59" spans="1:21" s="28" customFormat="1" x14ac:dyDescent="0.25">
      <c r="A59" s="26"/>
      <c r="B59" s="26"/>
      <c r="C59" s="26"/>
      <c r="O59" s="31"/>
      <c r="P59" s="31"/>
      <c r="Q59" s="31"/>
      <c r="S59" s="26"/>
      <c r="T59" s="26"/>
      <c r="U59" s="26"/>
    </row>
    <row r="60" spans="1:21" s="28" customFormat="1" x14ac:dyDescent="0.25">
      <c r="A60" s="26"/>
      <c r="B60" s="26"/>
      <c r="C60" s="26"/>
      <c r="O60" s="31"/>
      <c r="P60" s="31"/>
      <c r="Q60" s="31"/>
      <c r="S60" s="26"/>
      <c r="T60" s="26"/>
      <c r="U60" s="26"/>
    </row>
    <row r="61" spans="1:21" s="28" customFormat="1" x14ac:dyDescent="0.25">
      <c r="A61" s="26"/>
      <c r="B61" s="26"/>
      <c r="C61" s="26"/>
      <c r="O61" s="31"/>
      <c r="P61" s="31"/>
      <c r="Q61" s="31"/>
      <c r="S61" s="26"/>
      <c r="T61" s="26"/>
      <c r="U61" s="26"/>
    </row>
    <row r="62" spans="1:21" s="28" customFormat="1" x14ac:dyDescent="0.25">
      <c r="A62" s="26"/>
      <c r="B62" s="26"/>
      <c r="C62" s="26"/>
      <c r="O62" s="31"/>
      <c r="P62" s="31"/>
      <c r="Q62" s="31"/>
      <c r="S62" s="26"/>
      <c r="T62" s="26"/>
      <c r="U62" s="26"/>
    </row>
    <row r="63" spans="1:21" s="28" customFormat="1" x14ac:dyDescent="0.25">
      <c r="A63" s="26"/>
      <c r="B63" s="26"/>
      <c r="C63" s="26"/>
      <c r="O63" s="31"/>
      <c r="P63" s="31"/>
      <c r="Q63" s="31"/>
      <c r="S63" s="26"/>
      <c r="T63" s="26"/>
      <c r="U63" s="26"/>
    </row>
    <row r="64" spans="1:21" s="28" customFormat="1" x14ac:dyDescent="0.25">
      <c r="A64" s="26"/>
      <c r="B64" s="26"/>
      <c r="C64" s="26"/>
      <c r="O64" s="31"/>
      <c r="P64" s="31"/>
      <c r="Q64" s="31"/>
      <c r="S64" s="26"/>
      <c r="T64" s="26"/>
      <c r="U64" s="26"/>
    </row>
    <row r="65" spans="1:21" s="28" customFormat="1" x14ac:dyDescent="0.25">
      <c r="A65" s="26"/>
      <c r="B65" s="26"/>
      <c r="C65" s="26"/>
      <c r="O65" s="31"/>
      <c r="P65" s="31"/>
      <c r="Q65" s="31"/>
      <c r="S65" s="26"/>
      <c r="T65" s="26"/>
      <c r="U65" s="26"/>
    </row>
    <row r="66" spans="1:21" s="28" customFormat="1" x14ac:dyDescent="0.25">
      <c r="A66" s="26"/>
      <c r="B66" s="26"/>
      <c r="C66" s="26"/>
      <c r="O66" s="31"/>
      <c r="P66" s="31"/>
      <c r="Q66" s="31"/>
      <c r="S66" s="26"/>
      <c r="T66" s="26"/>
      <c r="U66" s="26"/>
    </row>
    <row r="67" spans="1:21" s="28" customFormat="1" x14ac:dyDescent="0.25">
      <c r="A67" s="26"/>
      <c r="B67" s="26"/>
      <c r="C67" s="26"/>
      <c r="O67" s="31"/>
      <c r="P67" s="31"/>
      <c r="Q67" s="31"/>
      <c r="S67" s="26"/>
      <c r="T67" s="26"/>
      <c r="U67" s="26"/>
    </row>
    <row r="68" spans="1:21" s="28" customFormat="1" x14ac:dyDescent="0.25">
      <c r="A68" s="26"/>
      <c r="B68" s="26"/>
      <c r="C68" s="26"/>
      <c r="O68" s="31"/>
      <c r="P68" s="31"/>
      <c r="Q68" s="31"/>
      <c r="S68" s="26"/>
      <c r="T68" s="26"/>
      <c r="U68" s="26"/>
    </row>
    <row r="69" spans="1:21" s="28" customFormat="1" x14ac:dyDescent="0.25">
      <c r="A69" s="26"/>
      <c r="B69" s="26"/>
      <c r="C69" s="26"/>
      <c r="O69" s="31"/>
      <c r="P69" s="31"/>
      <c r="Q69" s="31"/>
      <c r="S69" s="26"/>
      <c r="T69" s="26"/>
      <c r="U69" s="26"/>
    </row>
    <row r="70" spans="1:21" s="28" customFormat="1" x14ac:dyDescent="0.25">
      <c r="A70" s="26"/>
      <c r="B70" s="26"/>
      <c r="C70" s="26"/>
      <c r="O70" s="31"/>
      <c r="P70" s="31"/>
      <c r="Q70" s="31"/>
      <c r="S70" s="26"/>
      <c r="T70" s="26"/>
      <c r="U70" s="26"/>
    </row>
    <row r="71" spans="1:21" s="28" customFormat="1" x14ac:dyDescent="0.25">
      <c r="A71" s="26"/>
      <c r="B71" s="26"/>
      <c r="C71" s="26"/>
      <c r="O71" s="31"/>
      <c r="P71" s="31"/>
      <c r="Q71" s="31"/>
      <c r="S71" s="26"/>
      <c r="T71" s="26"/>
      <c r="U71" s="26"/>
    </row>
    <row r="72" spans="1:21" s="28" customFormat="1" x14ac:dyDescent="0.25">
      <c r="A72" s="26"/>
      <c r="B72" s="26"/>
      <c r="C72" s="26"/>
      <c r="O72" s="31"/>
      <c r="P72" s="31"/>
      <c r="Q72" s="31"/>
      <c r="S72" s="26"/>
      <c r="T72" s="26"/>
      <c r="U72" s="26"/>
    </row>
    <row r="73" spans="1:21" s="28" customFormat="1" x14ac:dyDescent="0.25">
      <c r="A73" s="26"/>
      <c r="B73" s="26"/>
      <c r="C73" s="26"/>
      <c r="O73" s="31"/>
      <c r="P73" s="31"/>
      <c r="Q73" s="31"/>
      <c r="S73" s="26"/>
      <c r="T73" s="26"/>
      <c r="U73" s="26"/>
    </row>
    <row r="74" spans="1:21" s="28" customFormat="1" x14ac:dyDescent="0.25">
      <c r="A74" s="26"/>
      <c r="B74" s="26"/>
      <c r="C74" s="26"/>
      <c r="O74" s="31"/>
      <c r="P74" s="31"/>
      <c r="Q74" s="31"/>
      <c r="S74" s="26"/>
      <c r="T74" s="26"/>
      <c r="U74" s="26"/>
    </row>
    <row r="75" spans="1:21" s="28" customFormat="1" x14ac:dyDescent="0.25">
      <c r="A75" s="26"/>
      <c r="B75" s="26"/>
      <c r="C75" s="26"/>
      <c r="O75" s="31"/>
      <c r="P75" s="31"/>
      <c r="Q75" s="31"/>
      <c r="S75" s="26"/>
      <c r="T75" s="26"/>
      <c r="U75" s="26"/>
    </row>
    <row r="76" spans="1:21" s="28" customFormat="1" x14ac:dyDescent="0.25">
      <c r="A76" s="26"/>
      <c r="B76" s="26"/>
      <c r="C76" s="26"/>
      <c r="O76" s="31"/>
      <c r="P76" s="31"/>
      <c r="Q76" s="31"/>
      <c r="S76" s="26"/>
      <c r="T76" s="26"/>
      <c r="U76" s="26"/>
    </row>
    <row r="77" spans="1:21" s="28" customFormat="1" x14ac:dyDescent="0.25">
      <c r="A77" s="26"/>
      <c r="B77" s="26"/>
      <c r="C77" s="26"/>
      <c r="O77" s="31"/>
      <c r="P77" s="31"/>
      <c r="Q77" s="31"/>
      <c r="S77" s="26"/>
      <c r="T77" s="26"/>
      <c r="U77" s="26"/>
    </row>
    <row r="78" spans="1:21" s="28" customFormat="1" x14ac:dyDescent="0.25">
      <c r="A78" s="26"/>
      <c r="B78" s="26"/>
      <c r="C78" s="26"/>
      <c r="O78" s="31"/>
      <c r="P78" s="31"/>
      <c r="Q78" s="31"/>
      <c r="S78" s="26"/>
      <c r="T78" s="26"/>
      <c r="U78" s="26"/>
    </row>
    <row r="79" spans="1:21" s="28" customFormat="1" x14ac:dyDescent="0.25">
      <c r="A79" s="26"/>
      <c r="B79" s="26"/>
      <c r="C79" s="26"/>
      <c r="O79" s="31"/>
      <c r="P79" s="31"/>
      <c r="Q79" s="31"/>
      <c r="S79" s="26"/>
      <c r="T79" s="26"/>
      <c r="U79" s="26"/>
    </row>
    <row r="80" spans="1:21" s="28" customFormat="1" x14ac:dyDescent="0.25">
      <c r="A80" s="26"/>
      <c r="B80" s="26"/>
      <c r="C80" s="26"/>
      <c r="O80" s="31"/>
      <c r="P80" s="31"/>
      <c r="Q80" s="31"/>
      <c r="S80" s="26"/>
      <c r="T80" s="26"/>
      <c r="U80" s="26"/>
    </row>
    <row r="81" spans="1:21" s="28" customFormat="1" x14ac:dyDescent="0.25">
      <c r="A81" s="26"/>
      <c r="B81" s="26"/>
      <c r="C81" s="26"/>
      <c r="O81" s="31"/>
      <c r="P81" s="31"/>
      <c r="Q81" s="31"/>
      <c r="S81" s="26"/>
      <c r="T81" s="26"/>
      <c r="U81" s="26"/>
    </row>
    <row r="82" spans="1:21" s="28" customFormat="1" x14ac:dyDescent="0.25">
      <c r="A82" s="26"/>
      <c r="B82" s="26"/>
      <c r="C82" s="26"/>
      <c r="O82" s="31"/>
      <c r="P82" s="31"/>
      <c r="Q82" s="31"/>
      <c r="S82" s="26"/>
      <c r="T82" s="26"/>
      <c r="U82" s="26"/>
    </row>
    <row r="83" spans="1:21" s="28" customFormat="1" x14ac:dyDescent="0.25">
      <c r="A83" s="26"/>
      <c r="B83" s="26"/>
      <c r="C83" s="26"/>
      <c r="O83" s="31"/>
      <c r="P83" s="31"/>
      <c r="Q83" s="31"/>
      <c r="S83" s="26"/>
      <c r="T83" s="26"/>
      <c r="U83" s="26"/>
    </row>
    <row r="84" spans="1:21" s="28" customFormat="1" x14ac:dyDescent="0.25">
      <c r="A84" s="26"/>
      <c r="B84" s="26"/>
      <c r="C84" s="26"/>
      <c r="O84" s="31"/>
      <c r="P84" s="31"/>
      <c r="Q84" s="31"/>
      <c r="S84" s="26"/>
      <c r="T84" s="26"/>
      <c r="U84" s="26"/>
    </row>
    <row r="85" spans="1:21" s="28" customFormat="1" x14ac:dyDescent="0.25">
      <c r="A85" s="26"/>
      <c r="B85" s="26"/>
      <c r="C85" s="26"/>
      <c r="O85" s="31"/>
      <c r="P85" s="31"/>
      <c r="Q85" s="31"/>
      <c r="S85" s="26"/>
      <c r="T85" s="26"/>
      <c r="U85" s="26"/>
    </row>
    <row r="86" spans="1:21" s="28" customFormat="1" x14ac:dyDescent="0.25">
      <c r="A86" s="26"/>
      <c r="B86" s="26"/>
      <c r="C86" s="26"/>
      <c r="O86" s="31"/>
      <c r="P86" s="31"/>
      <c r="Q86" s="31"/>
      <c r="S86" s="26"/>
      <c r="T86" s="26"/>
      <c r="U86" s="26"/>
    </row>
    <row r="87" spans="1:21" s="28" customFormat="1" x14ac:dyDescent="0.25">
      <c r="A87" s="26"/>
      <c r="B87" s="26"/>
      <c r="C87" s="26"/>
      <c r="O87" s="31"/>
      <c r="P87" s="31"/>
      <c r="Q87" s="31"/>
      <c r="S87" s="26"/>
      <c r="T87" s="26"/>
      <c r="U87" s="26"/>
    </row>
    <row r="88" spans="1:21" s="28" customFormat="1" x14ac:dyDescent="0.25">
      <c r="A88" s="26"/>
      <c r="B88" s="26"/>
      <c r="C88" s="26"/>
      <c r="O88" s="31"/>
      <c r="P88" s="31"/>
      <c r="Q88" s="31"/>
      <c r="S88" s="26"/>
      <c r="T88" s="26"/>
      <c r="U88" s="26"/>
    </row>
    <row r="89" spans="1:21" s="28" customFormat="1" x14ac:dyDescent="0.25">
      <c r="A89" s="26"/>
      <c r="B89" s="26"/>
      <c r="C89" s="26"/>
      <c r="O89" s="31"/>
      <c r="P89" s="31"/>
      <c r="Q89" s="31"/>
      <c r="S89" s="26"/>
      <c r="T89" s="26"/>
      <c r="U89" s="26"/>
    </row>
    <row r="90" spans="1:21" s="28" customFormat="1" x14ac:dyDescent="0.25">
      <c r="A90" s="26"/>
      <c r="B90" s="26"/>
      <c r="C90" s="26"/>
      <c r="O90" s="31"/>
      <c r="P90" s="31"/>
      <c r="Q90" s="31"/>
      <c r="S90" s="26"/>
      <c r="T90" s="26"/>
      <c r="U90" s="26"/>
    </row>
    <row r="91" spans="1:21" s="28" customFormat="1" x14ac:dyDescent="0.25">
      <c r="A91" s="26"/>
      <c r="B91" s="26"/>
      <c r="C91" s="26"/>
      <c r="O91" s="31"/>
      <c r="P91" s="31"/>
      <c r="Q91" s="31"/>
      <c r="S91" s="26"/>
      <c r="T91" s="26"/>
      <c r="U91" s="26"/>
    </row>
    <row r="92" spans="1:21" s="28" customFormat="1" x14ac:dyDescent="0.25">
      <c r="A92" s="26"/>
      <c r="B92" s="26"/>
      <c r="C92" s="26"/>
      <c r="O92" s="31"/>
      <c r="P92" s="31"/>
      <c r="Q92" s="31"/>
      <c r="S92" s="26"/>
      <c r="T92" s="26"/>
      <c r="U92" s="26"/>
    </row>
    <row r="93" spans="1:21" s="28" customFormat="1" x14ac:dyDescent="0.25">
      <c r="A93" s="26"/>
      <c r="B93" s="26"/>
      <c r="C93" s="26"/>
      <c r="O93" s="31"/>
      <c r="P93" s="31"/>
      <c r="Q93" s="31"/>
      <c r="S93" s="26"/>
      <c r="T93" s="26"/>
      <c r="U93" s="26"/>
    </row>
    <row r="94" spans="1:21" s="28" customFormat="1" x14ac:dyDescent="0.25">
      <c r="A94" s="26"/>
      <c r="B94" s="26"/>
      <c r="C94" s="26"/>
      <c r="O94" s="31"/>
      <c r="P94" s="31"/>
      <c r="Q94" s="31"/>
      <c r="S94" s="26"/>
      <c r="T94" s="26"/>
      <c r="U94" s="26"/>
    </row>
    <row r="95" spans="1:21" s="28" customFormat="1" x14ac:dyDescent="0.25">
      <c r="A95" s="26"/>
      <c r="B95" s="26"/>
      <c r="C95" s="26"/>
      <c r="O95" s="31"/>
      <c r="P95" s="31"/>
      <c r="Q95" s="31"/>
      <c r="S95" s="26"/>
      <c r="T95" s="26"/>
      <c r="U95" s="26"/>
    </row>
    <row r="96" spans="1:21" s="28" customFormat="1" x14ac:dyDescent="0.25">
      <c r="A96" s="26"/>
      <c r="B96" s="26"/>
      <c r="C96" s="26"/>
      <c r="O96" s="31"/>
      <c r="P96" s="31"/>
      <c r="Q96" s="31"/>
      <c r="S96" s="26"/>
      <c r="T96" s="26"/>
      <c r="U96" s="26"/>
    </row>
    <row r="97" spans="1:21" s="28" customFormat="1" x14ac:dyDescent="0.25">
      <c r="A97" s="26"/>
      <c r="B97" s="26"/>
      <c r="C97" s="26"/>
      <c r="O97" s="31"/>
      <c r="P97" s="31"/>
      <c r="Q97" s="31"/>
      <c r="S97" s="26"/>
      <c r="T97" s="26"/>
      <c r="U97" s="26"/>
    </row>
    <row r="98" spans="1:21" s="28" customFormat="1" x14ac:dyDescent="0.25">
      <c r="A98" s="26"/>
      <c r="B98" s="26"/>
      <c r="C98" s="26"/>
      <c r="O98" s="31"/>
      <c r="P98" s="31"/>
      <c r="Q98" s="31"/>
      <c r="S98" s="26"/>
      <c r="T98" s="26"/>
      <c r="U98" s="26"/>
    </row>
    <row r="99" spans="1:21" s="28" customFormat="1" x14ac:dyDescent="0.25">
      <c r="A99" s="26"/>
      <c r="B99" s="26"/>
      <c r="C99" s="26"/>
      <c r="O99" s="31"/>
      <c r="P99" s="31"/>
      <c r="Q99" s="31"/>
      <c r="S99" s="26"/>
      <c r="T99" s="26"/>
      <c r="U99" s="26"/>
    </row>
    <row r="100" spans="1:21" s="28" customFormat="1" x14ac:dyDescent="0.25">
      <c r="A100" s="26"/>
      <c r="B100" s="26"/>
      <c r="C100" s="26"/>
      <c r="O100" s="31"/>
      <c r="P100" s="31"/>
      <c r="Q100" s="31"/>
      <c r="S100" s="26"/>
      <c r="T100" s="26"/>
      <c r="U100" s="26"/>
    </row>
    <row r="101" spans="1:21" s="28" customFormat="1" x14ac:dyDescent="0.25">
      <c r="A101" s="26"/>
      <c r="B101" s="26"/>
      <c r="C101" s="26"/>
      <c r="O101" s="31"/>
      <c r="P101" s="31"/>
      <c r="Q101" s="31"/>
      <c r="S101" s="26"/>
      <c r="T101" s="26"/>
      <c r="U101" s="26"/>
    </row>
    <row r="102" spans="1:21" s="28" customFormat="1" x14ac:dyDescent="0.25">
      <c r="A102" s="26"/>
      <c r="B102" s="26"/>
      <c r="C102" s="26"/>
      <c r="O102" s="31"/>
      <c r="P102" s="31"/>
      <c r="Q102" s="31"/>
      <c r="S102" s="26"/>
      <c r="T102" s="26"/>
      <c r="U102" s="26"/>
    </row>
    <row r="103" spans="1:21" s="28" customFormat="1" x14ac:dyDescent="0.25">
      <c r="A103" s="26"/>
      <c r="B103" s="26"/>
      <c r="C103" s="26"/>
      <c r="O103" s="31"/>
      <c r="P103" s="31"/>
      <c r="Q103" s="31"/>
      <c r="S103" s="26"/>
      <c r="T103" s="26"/>
      <c r="U103" s="26"/>
    </row>
    <row r="104" spans="1:21" s="28" customFormat="1" x14ac:dyDescent="0.25">
      <c r="A104" s="26"/>
      <c r="B104" s="26"/>
      <c r="C104" s="26"/>
      <c r="O104" s="31"/>
      <c r="P104" s="31"/>
      <c r="Q104" s="31"/>
      <c r="S104" s="26"/>
      <c r="T104" s="26"/>
      <c r="U104" s="26"/>
    </row>
    <row r="105" spans="1:21" s="28" customFormat="1" x14ac:dyDescent="0.25">
      <c r="A105" s="26"/>
      <c r="B105" s="26"/>
      <c r="C105" s="26"/>
      <c r="O105" s="31"/>
      <c r="P105" s="31"/>
      <c r="Q105" s="31"/>
      <c r="S105" s="26"/>
      <c r="T105" s="26"/>
      <c r="U105" s="26"/>
    </row>
    <row r="106" spans="1:21" s="28" customFormat="1" x14ac:dyDescent="0.25">
      <c r="A106" s="26"/>
      <c r="B106" s="26"/>
      <c r="C106" s="26"/>
      <c r="O106" s="31"/>
      <c r="P106" s="31"/>
      <c r="Q106" s="31"/>
      <c r="S106" s="26"/>
      <c r="T106" s="26"/>
      <c r="U106" s="26"/>
    </row>
    <row r="107" spans="1:21" s="28" customFormat="1" x14ac:dyDescent="0.25">
      <c r="A107" s="26"/>
      <c r="B107" s="26"/>
      <c r="C107" s="26"/>
      <c r="O107" s="31"/>
      <c r="P107" s="31"/>
      <c r="Q107" s="31"/>
      <c r="S107" s="26"/>
      <c r="T107" s="26"/>
      <c r="U107" s="26"/>
    </row>
    <row r="108" spans="1:21" s="28" customFormat="1" x14ac:dyDescent="0.25">
      <c r="A108" s="26"/>
      <c r="B108" s="26"/>
      <c r="C108" s="26"/>
      <c r="O108" s="31"/>
      <c r="P108" s="31"/>
      <c r="Q108" s="31"/>
      <c r="S108" s="26"/>
      <c r="T108" s="26"/>
      <c r="U108" s="26"/>
    </row>
    <row r="109" spans="1:21" s="28" customFormat="1" x14ac:dyDescent="0.25">
      <c r="A109" s="26"/>
      <c r="B109" s="26"/>
      <c r="C109" s="26"/>
      <c r="O109" s="31"/>
      <c r="P109" s="31"/>
      <c r="Q109" s="31"/>
      <c r="S109" s="26"/>
      <c r="T109" s="26"/>
      <c r="U109" s="26"/>
    </row>
    <row r="110" spans="1:21" s="28" customFormat="1" x14ac:dyDescent="0.25">
      <c r="A110" s="26"/>
      <c r="B110" s="26"/>
      <c r="C110" s="26"/>
      <c r="O110" s="31"/>
      <c r="P110" s="31"/>
      <c r="Q110" s="31"/>
      <c r="S110" s="26"/>
      <c r="T110" s="26"/>
      <c r="U110" s="26"/>
    </row>
    <row r="111" spans="1:21" s="28" customFormat="1" x14ac:dyDescent="0.25">
      <c r="A111" s="26"/>
      <c r="B111" s="26"/>
      <c r="C111" s="26"/>
      <c r="O111" s="31"/>
      <c r="P111" s="31"/>
      <c r="Q111" s="31"/>
      <c r="S111" s="26"/>
      <c r="T111" s="26"/>
      <c r="U111" s="26"/>
    </row>
    <row r="112" spans="1:21" s="28" customFormat="1" x14ac:dyDescent="0.25">
      <c r="A112" s="26"/>
      <c r="B112" s="26"/>
      <c r="C112" s="26"/>
      <c r="O112" s="31"/>
      <c r="P112" s="31"/>
      <c r="Q112" s="31"/>
      <c r="S112" s="26"/>
      <c r="T112" s="26"/>
      <c r="U112" s="26"/>
    </row>
    <row r="113" spans="1:21" s="28" customFormat="1" x14ac:dyDescent="0.25">
      <c r="A113" s="26"/>
      <c r="B113" s="26"/>
      <c r="C113" s="26"/>
      <c r="O113" s="31"/>
      <c r="P113" s="31"/>
      <c r="Q113" s="31"/>
      <c r="S113" s="26"/>
      <c r="T113" s="26"/>
      <c r="U113" s="26"/>
    </row>
    <row r="114" spans="1:21" s="28" customFormat="1" x14ac:dyDescent="0.25">
      <c r="A114" s="26"/>
      <c r="B114" s="26"/>
      <c r="C114" s="26"/>
      <c r="O114" s="31"/>
      <c r="P114" s="31"/>
      <c r="Q114" s="31"/>
      <c r="S114" s="26"/>
      <c r="T114" s="26"/>
      <c r="U114" s="26"/>
    </row>
    <row r="115" spans="1:21" s="28" customFormat="1" x14ac:dyDescent="0.25">
      <c r="A115" s="26"/>
      <c r="B115" s="26"/>
      <c r="C115" s="26"/>
      <c r="O115" s="31"/>
      <c r="P115" s="31"/>
      <c r="Q115" s="31"/>
      <c r="S115" s="26"/>
      <c r="T115" s="26"/>
      <c r="U115" s="26"/>
    </row>
    <row r="116" spans="1:21" s="28" customFormat="1" x14ac:dyDescent="0.25">
      <c r="A116" s="26"/>
      <c r="B116" s="26"/>
      <c r="C116" s="26"/>
      <c r="O116" s="31"/>
      <c r="P116" s="31"/>
      <c r="Q116" s="31"/>
      <c r="S116" s="26"/>
      <c r="T116" s="26"/>
      <c r="U116" s="26"/>
    </row>
    <row r="117" spans="1:21" s="28" customFormat="1" x14ac:dyDescent="0.25">
      <c r="A117" s="26"/>
      <c r="B117" s="26"/>
      <c r="C117" s="26"/>
      <c r="O117" s="31"/>
      <c r="P117" s="31"/>
      <c r="Q117" s="31"/>
      <c r="S117" s="26"/>
      <c r="T117" s="26"/>
      <c r="U117" s="26"/>
    </row>
    <row r="118" spans="1:21" s="28" customFormat="1" x14ac:dyDescent="0.25">
      <c r="A118" s="26"/>
      <c r="B118" s="26"/>
      <c r="C118" s="26"/>
      <c r="O118" s="31"/>
      <c r="P118" s="31"/>
      <c r="Q118" s="31"/>
      <c r="S118" s="26"/>
      <c r="T118" s="26"/>
      <c r="U118" s="26"/>
    </row>
    <row r="119" spans="1:21" s="28" customFormat="1" x14ac:dyDescent="0.25">
      <c r="A119" s="26"/>
      <c r="B119" s="26"/>
      <c r="C119" s="26"/>
      <c r="O119" s="31"/>
      <c r="P119" s="31"/>
      <c r="Q119" s="31"/>
      <c r="S119" s="26"/>
      <c r="T119" s="26"/>
      <c r="U119" s="26"/>
    </row>
    <row r="120" spans="1:21" s="28" customFormat="1" x14ac:dyDescent="0.25">
      <c r="A120" s="26"/>
      <c r="B120" s="26"/>
      <c r="C120" s="26"/>
      <c r="O120" s="31"/>
      <c r="P120" s="31"/>
      <c r="Q120" s="31"/>
      <c r="S120" s="26"/>
      <c r="T120" s="26"/>
      <c r="U120" s="26"/>
    </row>
    <row r="121" spans="1:21" s="28" customFormat="1" x14ac:dyDescent="0.25">
      <c r="A121" s="26"/>
      <c r="B121" s="26"/>
      <c r="C121" s="26"/>
      <c r="O121" s="31"/>
      <c r="P121" s="31"/>
      <c r="Q121" s="31"/>
      <c r="S121" s="26"/>
      <c r="T121" s="26"/>
      <c r="U121" s="26"/>
    </row>
    <row r="122" spans="1:21" s="28" customFormat="1" x14ac:dyDescent="0.25">
      <c r="A122" s="26"/>
      <c r="B122" s="26"/>
      <c r="C122" s="26"/>
      <c r="O122" s="31"/>
      <c r="P122" s="31"/>
      <c r="Q122" s="31"/>
      <c r="S122" s="26"/>
      <c r="T122" s="26"/>
      <c r="U122" s="26"/>
    </row>
    <row r="123" spans="1:21" s="28" customFormat="1" x14ac:dyDescent="0.25">
      <c r="A123" s="26"/>
      <c r="B123" s="26"/>
      <c r="C123" s="26"/>
      <c r="O123" s="31"/>
      <c r="P123" s="31"/>
      <c r="Q123" s="31"/>
      <c r="S123" s="26"/>
      <c r="T123" s="26"/>
      <c r="U123" s="26"/>
    </row>
    <row r="124" spans="1:21" s="28" customFormat="1" x14ac:dyDescent="0.25">
      <c r="A124" s="26"/>
      <c r="B124" s="26"/>
      <c r="C124" s="26"/>
      <c r="O124" s="31"/>
      <c r="P124" s="31"/>
      <c r="Q124" s="31"/>
      <c r="S124" s="26"/>
      <c r="T124" s="26"/>
      <c r="U124" s="26"/>
    </row>
    <row r="125" spans="1:21" s="28" customFormat="1" x14ac:dyDescent="0.25">
      <c r="A125" s="26"/>
      <c r="B125" s="26"/>
      <c r="C125" s="26"/>
      <c r="O125" s="31"/>
      <c r="P125" s="31"/>
      <c r="Q125" s="31"/>
      <c r="S125" s="26"/>
      <c r="T125" s="26"/>
      <c r="U125" s="26"/>
    </row>
    <row r="126" spans="1:21" s="28" customFormat="1" x14ac:dyDescent="0.25">
      <c r="A126" s="26"/>
      <c r="B126" s="26"/>
      <c r="C126" s="26"/>
      <c r="O126" s="31"/>
      <c r="P126" s="31"/>
      <c r="Q126" s="31"/>
      <c r="S126" s="26"/>
      <c r="T126" s="26"/>
      <c r="U126" s="26"/>
    </row>
    <row r="127" spans="1:21" s="28" customFormat="1" x14ac:dyDescent="0.25">
      <c r="A127" s="26"/>
      <c r="B127" s="26"/>
      <c r="C127" s="26"/>
      <c r="O127" s="31"/>
      <c r="P127" s="31"/>
      <c r="Q127" s="31"/>
      <c r="S127" s="26"/>
      <c r="T127" s="26"/>
      <c r="U127" s="26"/>
    </row>
    <row r="128" spans="1:21" s="28" customFormat="1" x14ac:dyDescent="0.25">
      <c r="A128" s="26"/>
      <c r="B128" s="26"/>
      <c r="C128" s="26"/>
      <c r="O128" s="31"/>
      <c r="P128" s="31"/>
      <c r="Q128" s="31"/>
      <c r="S128" s="26"/>
      <c r="T128" s="26"/>
      <c r="U128" s="26"/>
    </row>
    <row r="129" spans="1:21" s="28" customFormat="1" x14ac:dyDescent="0.25">
      <c r="A129" s="26"/>
      <c r="B129" s="26"/>
      <c r="C129" s="26"/>
      <c r="O129" s="31"/>
      <c r="P129" s="31"/>
      <c r="Q129" s="31"/>
      <c r="S129" s="26"/>
      <c r="T129" s="26"/>
      <c r="U129" s="26"/>
    </row>
    <row r="130" spans="1:21" s="28" customFormat="1" x14ac:dyDescent="0.25">
      <c r="A130" s="26"/>
      <c r="B130" s="26"/>
      <c r="C130" s="26"/>
      <c r="O130" s="31"/>
      <c r="P130" s="31"/>
      <c r="Q130" s="31"/>
      <c r="S130" s="26"/>
      <c r="T130" s="26"/>
      <c r="U130" s="26"/>
    </row>
    <row r="131" spans="1:21" s="28" customFormat="1" x14ac:dyDescent="0.25">
      <c r="A131" s="26"/>
      <c r="B131" s="26"/>
      <c r="C131" s="26"/>
      <c r="O131" s="31"/>
      <c r="P131" s="31"/>
      <c r="Q131" s="31"/>
      <c r="S131" s="26"/>
      <c r="T131" s="26"/>
      <c r="U131" s="26"/>
    </row>
    <row r="132" spans="1:21" s="28" customFormat="1" x14ac:dyDescent="0.25">
      <c r="A132" s="26"/>
      <c r="B132" s="26"/>
      <c r="C132" s="26"/>
      <c r="O132" s="31"/>
      <c r="P132" s="31"/>
      <c r="Q132" s="31"/>
      <c r="S132" s="26"/>
      <c r="T132" s="26"/>
      <c r="U132" s="26"/>
    </row>
    <row r="133" spans="1:21" s="28" customFormat="1" x14ac:dyDescent="0.25">
      <c r="A133" s="26"/>
      <c r="B133" s="26"/>
      <c r="C133" s="26"/>
      <c r="O133" s="31"/>
      <c r="P133" s="31"/>
      <c r="Q133" s="31"/>
      <c r="S133" s="26"/>
      <c r="T133" s="26"/>
      <c r="U133" s="26"/>
    </row>
    <row r="134" spans="1:21" s="28" customFormat="1" x14ac:dyDescent="0.25">
      <c r="A134" s="26"/>
      <c r="B134" s="26"/>
      <c r="C134" s="26"/>
      <c r="O134" s="31"/>
      <c r="P134" s="31"/>
      <c r="Q134" s="31"/>
      <c r="S134" s="26"/>
      <c r="T134" s="26"/>
      <c r="U134" s="26"/>
    </row>
    <row r="135" spans="1:21" s="28" customFormat="1" x14ac:dyDescent="0.25">
      <c r="A135" s="26"/>
      <c r="B135" s="26"/>
      <c r="C135" s="26"/>
      <c r="O135" s="31"/>
      <c r="P135" s="31"/>
      <c r="Q135" s="31"/>
      <c r="S135" s="26"/>
      <c r="T135" s="26"/>
      <c r="U135" s="26"/>
    </row>
    <row r="136" spans="1:21" s="28" customFormat="1" x14ac:dyDescent="0.25">
      <c r="A136" s="26"/>
      <c r="B136" s="26"/>
      <c r="C136" s="26"/>
      <c r="O136" s="31"/>
      <c r="P136" s="31"/>
      <c r="Q136" s="31"/>
      <c r="S136" s="26"/>
      <c r="T136" s="26"/>
      <c r="U136" s="26"/>
    </row>
    <row r="137" spans="1:21" s="28" customFormat="1" x14ac:dyDescent="0.25">
      <c r="A137" s="26"/>
      <c r="B137" s="26"/>
      <c r="C137" s="26"/>
      <c r="O137" s="31"/>
      <c r="P137" s="31"/>
      <c r="Q137" s="31"/>
      <c r="S137" s="26"/>
      <c r="T137" s="26"/>
      <c r="U137" s="26"/>
    </row>
    <row r="138" spans="1:21" s="28" customFormat="1" x14ac:dyDescent="0.25">
      <c r="A138" s="26"/>
      <c r="B138" s="26"/>
      <c r="C138" s="26"/>
      <c r="O138" s="31"/>
      <c r="P138" s="31"/>
      <c r="Q138" s="31"/>
      <c r="S138" s="26"/>
      <c r="T138" s="26"/>
      <c r="U138" s="26"/>
    </row>
    <row r="139" spans="1:21" s="28" customFormat="1" x14ac:dyDescent="0.25">
      <c r="A139" s="26"/>
      <c r="B139" s="26"/>
      <c r="C139" s="26"/>
      <c r="O139" s="31"/>
      <c r="P139" s="31"/>
      <c r="Q139" s="31"/>
      <c r="S139" s="26"/>
      <c r="T139" s="26"/>
      <c r="U139" s="26"/>
    </row>
  </sheetData>
  <mergeCells count="2">
    <mergeCell ref="B2:C4"/>
    <mergeCell ref="D2:R4"/>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sheetPr>
  <dimension ref="A1:XEX93"/>
  <sheetViews>
    <sheetView showGridLines="0" tabSelected="1" view="pageBreakPreview" topLeftCell="D79" zoomScale="48" zoomScaleNormal="85" zoomScaleSheetLayoutView="48" zoomScalePageLayoutView="80" workbookViewId="0">
      <selection activeCell="P26" sqref="P26"/>
    </sheetView>
  </sheetViews>
  <sheetFormatPr baseColWidth="10" defaultColWidth="11.5703125" defaultRowHeight="78" customHeight="1" x14ac:dyDescent="0.25"/>
  <cols>
    <col min="1" max="1" width="24.28515625" style="164" customWidth="1"/>
    <col min="2" max="2" width="44.7109375" style="164" customWidth="1"/>
    <col min="3" max="3" width="45.140625" style="164" hidden="1" customWidth="1"/>
    <col min="4" max="4" width="21.28515625" style="164" customWidth="1"/>
    <col min="5" max="5" width="107.7109375" style="164" customWidth="1"/>
    <col min="6" max="6" width="25.140625" style="164" customWidth="1"/>
    <col min="7" max="7" width="25.7109375" style="164" customWidth="1"/>
    <col min="8" max="8" width="30.85546875" style="164" customWidth="1"/>
    <col min="9" max="9" width="32" style="164" customWidth="1"/>
    <col min="10" max="10" width="57.7109375" style="164" customWidth="1"/>
    <col min="11" max="11" width="118.7109375" style="164" customWidth="1"/>
    <col min="12" max="12" width="31.7109375" style="164" customWidth="1"/>
    <col min="13" max="13" width="30.28515625" style="164" bestFit="1" customWidth="1"/>
    <col min="14" max="14" width="74.7109375" style="164" customWidth="1"/>
    <col min="15" max="15" width="14.42578125" style="164" hidden="1" customWidth="1"/>
    <col min="16" max="16" width="7.7109375" style="164" hidden="1" customWidth="1"/>
    <col min="17" max="17" width="11.28515625" style="164" hidden="1" customWidth="1"/>
    <col min="18" max="18" width="10.5703125" style="164" hidden="1" customWidth="1"/>
    <col min="19" max="19" width="10.42578125" style="164" hidden="1" customWidth="1"/>
    <col min="20" max="20" width="10.7109375" style="164" hidden="1" customWidth="1"/>
    <col min="21" max="21" width="13.28515625" style="164" hidden="1" customWidth="1"/>
    <col min="22" max="22" width="15.28515625" style="164" hidden="1" customWidth="1"/>
    <col min="23" max="23" width="15.140625" style="164" hidden="1" customWidth="1"/>
    <col min="24" max="24" width="12.140625" style="164" hidden="1" customWidth="1"/>
    <col min="25" max="25" width="11.42578125" style="33" hidden="1" customWidth="1"/>
    <col min="26" max="26" width="11.5703125" style="33"/>
    <col min="27" max="27" width="0" style="33" hidden="1" customWidth="1"/>
    <col min="28" max="16384" width="11.5703125" style="33"/>
  </cols>
  <sheetData>
    <row r="1" spans="1:25 16378:16378" s="156" customFormat="1" ht="15.75" x14ac:dyDescent="0.25">
      <c r="A1" s="153"/>
      <c r="B1" s="153"/>
      <c r="C1" s="153"/>
      <c r="D1" s="153"/>
      <c r="E1" s="154"/>
      <c r="F1" s="154"/>
      <c r="G1" s="153"/>
      <c r="H1" s="153"/>
      <c r="I1" s="155"/>
      <c r="J1" s="153"/>
      <c r="K1" s="153"/>
      <c r="L1" s="153"/>
      <c r="M1" s="153"/>
      <c r="N1" s="153"/>
      <c r="O1" s="153"/>
      <c r="P1" s="153"/>
      <c r="Q1" s="153"/>
      <c r="R1" s="153"/>
      <c r="S1" s="153"/>
      <c r="T1" s="153"/>
      <c r="U1" s="153"/>
      <c r="V1" s="153"/>
      <c r="W1" s="153"/>
      <c r="X1" s="153"/>
      <c r="Y1" s="153"/>
    </row>
    <row r="2" spans="1:25 16378:16378" s="156" customFormat="1" ht="87" x14ac:dyDescent="0.25">
      <c r="A2" s="153"/>
      <c r="B2" s="157"/>
      <c r="C2" s="153"/>
      <c r="D2" s="483" t="s">
        <v>150</v>
      </c>
      <c r="E2" s="483"/>
      <c r="F2" s="483"/>
      <c r="G2" s="483"/>
      <c r="H2" s="155"/>
      <c r="I2" s="155"/>
      <c r="J2" s="153"/>
      <c r="K2" s="153"/>
      <c r="L2" s="153"/>
      <c r="M2" s="153"/>
      <c r="N2" s="153"/>
      <c r="O2" s="153"/>
      <c r="P2" s="153"/>
      <c r="Q2" s="153"/>
      <c r="R2" s="153"/>
      <c r="S2" s="153"/>
      <c r="T2" s="153"/>
      <c r="U2" s="153"/>
      <c r="V2" s="153"/>
      <c r="W2" s="153"/>
      <c r="X2" s="153"/>
      <c r="Y2" s="153"/>
      <c r="XEX2" s="1236" t="s">
        <v>1408</v>
      </c>
    </row>
    <row r="3" spans="1:25 16378:16378" s="156" customFormat="1" ht="15.75" x14ac:dyDescent="0.25">
      <c r="A3" s="153"/>
      <c r="B3" s="157"/>
      <c r="C3" s="155"/>
      <c r="D3" s="483"/>
      <c r="E3" s="483"/>
      <c r="F3" s="483"/>
      <c r="G3" s="483"/>
      <c r="H3" s="155"/>
      <c r="I3" s="155"/>
      <c r="J3" s="153"/>
      <c r="K3" s="153"/>
      <c r="L3" s="153"/>
      <c r="M3" s="153"/>
      <c r="N3" s="153"/>
      <c r="O3" s="153"/>
      <c r="P3" s="153"/>
      <c r="Q3" s="153"/>
      <c r="R3" s="153"/>
      <c r="S3" s="153"/>
      <c r="T3" s="153"/>
      <c r="U3" s="153"/>
      <c r="V3" s="153"/>
      <c r="W3" s="153"/>
      <c r="X3" s="153"/>
      <c r="Y3" s="153"/>
    </row>
    <row r="4" spans="1:25 16378:16378" s="156" customFormat="1" ht="15.75" x14ac:dyDescent="0.25">
      <c r="A4" s="153"/>
      <c r="B4" s="157"/>
      <c r="C4" s="155"/>
      <c r="D4" s="483"/>
      <c r="E4" s="483"/>
      <c r="F4" s="483"/>
      <c r="G4" s="483"/>
      <c r="H4" s="155"/>
      <c r="I4" s="155"/>
      <c r="J4" s="153"/>
      <c r="K4" s="153"/>
      <c r="L4" s="153"/>
      <c r="M4" s="153"/>
      <c r="N4" s="153"/>
      <c r="O4" s="153"/>
      <c r="P4" s="153"/>
      <c r="Q4" s="153"/>
      <c r="R4" s="153"/>
      <c r="S4" s="153"/>
      <c r="T4" s="153"/>
      <c r="U4" s="153"/>
      <c r="V4" s="153"/>
      <c r="W4" s="153"/>
      <c r="X4" s="153"/>
      <c r="Y4" s="153"/>
    </row>
    <row r="5" spans="1:25 16378:16378" s="156" customFormat="1" ht="15.75" x14ac:dyDescent="0.25">
      <c r="A5" s="153"/>
      <c r="B5" s="157"/>
      <c r="C5" s="155"/>
      <c r="D5" s="483"/>
      <c r="E5" s="483"/>
      <c r="F5" s="483"/>
      <c r="G5" s="483"/>
      <c r="H5" s="155"/>
      <c r="I5" s="155"/>
      <c r="J5" s="153"/>
      <c r="K5" s="153"/>
      <c r="L5" s="153"/>
      <c r="M5" s="153"/>
      <c r="N5" s="153"/>
      <c r="O5" s="153"/>
      <c r="P5" s="153"/>
      <c r="Q5" s="153"/>
      <c r="R5" s="153"/>
      <c r="S5" s="153"/>
      <c r="T5" s="153"/>
      <c r="U5" s="153"/>
      <c r="V5" s="153"/>
      <c r="W5" s="153"/>
      <c r="X5" s="153"/>
      <c r="Y5" s="153"/>
    </row>
    <row r="6" spans="1:25 16378:16378" s="156" customFormat="1" ht="15.75" x14ac:dyDescent="0.25">
      <c r="A6" s="153"/>
      <c r="B6" s="157"/>
      <c r="C6" s="155"/>
      <c r="D6" s="483"/>
      <c r="E6" s="483"/>
      <c r="F6" s="483"/>
      <c r="G6" s="483"/>
      <c r="H6" s="155"/>
      <c r="I6" s="155"/>
      <c r="J6" s="153"/>
      <c r="K6" s="153"/>
      <c r="L6" s="153"/>
      <c r="M6" s="153"/>
      <c r="N6" s="153"/>
      <c r="O6" s="153"/>
      <c r="P6" s="153"/>
      <c r="Q6" s="153"/>
      <c r="R6" s="153"/>
      <c r="S6" s="153"/>
      <c r="T6" s="153"/>
      <c r="U6" s="153"/>
      <c r="V6" s="153"/>
      <c r="W6" s="153"/>
      <c r="X6" s="153"/>
      <c r="Y6" s="153"/>
    </row>
    <row r="7" spans="1:25 16378:16378" s="156" customFormat="1" ht="15.75" x14ac:dyDescent="0.25">
      <c r="A7" s="153"/>
      <c r="B7" s="157"/>
      <c r="C7" s="155"/>
      <c r="D7" s="483"/>
      <c r="E7" s="483"/>
      <c r="F7" s="483"/>
      <c r="G7" s="483"/>
      <c r="H7" s="155"/>
      <c r="I7" s="155"/>
      <c r="J7" s="153"/>
      <c r="K7" s="153"/>
      <c r="L7" s="153"/>
      <c r="M7" s="153"/>
      <c r="N7" s="153"/>
      <c r="O7" s="153"/>
      <c r="P7" s="153"/>
      <c r="Q7" s="153"/>
      <c r="R7" s="153"/>
      <c r="S7" s="153"/>
      <c r="T7" s="153"/>
      <c r="U7" s="153"/>
      <c r="V7" s="153"/>
      <c r="W7" s="153"/>
      <c r="X7" s="153"/>
      <c r="Y7" s="153"/>
    </row>
    <row r="8" spans="1:25 16378:16378" s="156" customFormat="1" ht="15.75" x14ac:dyDescent="0.25">
      <c r="A8" s="153"/>
      <c r="B8" s="157"/>
      <c r="C8" s="155"/>
      <c r="D8" s="483"/>
      <c r="E8" s="483"/>
      <c r="F8" s="483"/>
      <c r="G8" s="483"/>
      <c r="H8" s="155"/>
      <c r="I8" s="155"/>
      <c r="J8" s="153"/>
      <c r="K8" s="153"/>
      <c r="L8" s="153"/>
      <c r="M8" s="153"/>
      <c r="N8" s="153"/>
      <c r="O8" s="153"/>
      <c r="P8" s="153"/>
      <c r="Q8" s="153"/>
      <c r="R8" s="153"/>
      <c r="S8" s="153"/>
      <c r="T8" s="153"/>
      <c r="U8" s="153"/>
      <c r="V8" s="153"/>
      <c r="W8" s="153"/>
      <c r="X8" s="153"/>
      <c r="Y8" s="153"/>
    </row>
    <row r="9" spans="1:25 16378:16378" s="156" customFormat="1" ht="15.75" x14ac:dyDescent="0.25">
      <c r="A9" s="153"/>
      <c r="B9" s="157"/>
      <c r="C9" s="155"/>
      <c r="D9" s="483"/>
      <c r="E9" s="483"/>
      <c r="F9" s="483"/>
      <c r="G9" s="483"/>
      <c r="H9" s="155"/>
      <c r="I9" s="155"/>
      <c r="J9" s="153"/>
      <c r="K9" s="153"/>
      <c r="L9" s="153"/>
      <c r="M9" s="153"/>
      <c r="N9" s="153"/>
      <c r="O9" s="153"/>
      <c r="P9" s="153"/>
      <c r="Q9" s="153"/>
      <c r="R9" s="153"/>
      <c r="S9" s="153"/>
      <c r="T9" s="153"/>
      <c r="U9" s="153"/>
      <c r="V9" s="153"/>
      <c r="W9" s="153"/>
      <c r="X9" s="153"/>
      <c r="Y9" s="153"/>
    </row>
    <row r="10" spans="1:25 16378:16378" s="156" customFormat="1" ht="15.75" x14ac:dyDescent="0.25">
      <c r="A10" s="153"/>
      <c r="B10" s="157"/>
      <c r="C10" s="155"/>
      <c r="D10" s="483"/>
      <c r="E10" s="483"/>
      <c r="F10" s="483"/>
      <c r="G10" s="483"/>
      <c r="H10" s="155"/>
      <c r="I10" s="155"/>
      <c r="J10" s="153"/>
      <c r="K10" s="153"/>
      <c r="M10" s="153"/>
      <c r="N10" s="153"/>
      <c r="O10" s="153"/>
      <c r="P10" s="153"/>
      <c r="Q10" s="153"/>
      <c r="R10" s="153"/>
      <c r="S10" s="153"/>
      <c r="T10" s="153"/>
      <c r="U10" s="153"/>
      <c r="V10" s="153"/>
      <c r="W10" s="153"/>
      <c r="X10" s="153"/>
      <c r="Y10" s="153"/>
    </row>
    <row r="11" spans="1:25 16378:16378" s="156" customFormat="1" ht="15.75" x14ac:dyDescent="0.25">
      <c r="A11" s="153"/>
      <c r="B11" s="157"/>
      <c r="C11" s="155"/>
      <c r="D11" s="483"/>
      <c r="E11" s="483"/>
      <c r="F11" s="483"/>
      <c r="G11" s="483"/>
      <c r="H11" s="155"/>
      <c r="I11" s="155"/>
      <c r="J11" s="153"/>
      <c r="K11" s="153"/>
      <c r="L11" s="153"/>
      <c r="M11" s="153"/>
      <c r="N11" s="153"/>
      <c r="O11" s="153"/>
      <c r="P11" s="153"/>
      <c r="Q11" s="153"/>
      <c r="R11" s="153"/>
      <c r="S11" s="153"/>
      <c r="T11" s="153"/>
      <c r="U11" s="153"/>
      <c r="V11" s="153"/>
      <c r="W11" s="153"/>
      <c r="X11" s="153"/>
      <c r="Y11" s="153"/>
    </row>
    <row r="12" spans="1:25 16378:16378" s="156" customFormat="1" ht="15.75" x14ac:dyDescent="0.25">
      <c r="A12" s="153"/>
      <c r="B12" s="157"/>
      <c r="C12" s="155"/>
      <c r="D12" s="483"/>
      <c r="E12" s="483"/>
      <c r="F12" s="483"/>
      <c r="G12" s="483"/>
      <c r="H12" s="155"/>
      <c r="I12" s="155"/>
      <c r="J12" s="153"/>
      <c r="K12" s="153"/>
      <c r="L12" s="153"/>
      <c r="M12" s="153"/>
      <c r="N12" s="153"/>
      <c r="O12" s="153"/>
      <c r="P12" s="153"/>
      <c r="Q12" s="153"/>
      <c r="R12" s="153"/>
      <c r="S12" s="153"/>
      <c r="T12" s="153"/>
      <c r="U12" s="153"/>
      <c r="V12" s="153"/>
      <c r="W12" s="153"/>
      <c r="X12" s="153"/>
      <c r="Y12" s="153"/>
    </row>
    <row r="13" spans="1:25 16378:16378" s="156" customFormat="1" ht="78" customHeight="1" x14ac:dyDescent="0.25">
      <c r="A13" s="153"/>
      <c r="B13" s="157"/>
      <c r="C13" s="155"/>
      <c r="D13" s="155"/>
      <c r="E13" s="155"/>
      <c r="F13" s="155"/>
      <c r="G13" s="155"/>
      <c r="H13" s="153"/>
      <c r="I13" s="155"/>
      <c r="J13" s="153"/>
      <c r="K13" s="153"/>
      <c r="L13" s="153"/>
      <c r="M13" s="153"/>
      <c r="N13" s="153"/>
      <c r="O13" s="153"/>
      <c r="P13" s="153"/>
      <c r="Q13" s="153"/>
      <c r="R13" s="153"/>
      <c r="S13" s="153"/>
      <c r="T13" s="153"/>
      <c r="U13" s="153"/>
      <c r="V13" s="153"/>
      <c r="W13" s="153"/>
      <c r="X13" s="153"/>
      <c r="Y13" s="153"/>
    </row>
    <row r="14" spans="1:25 16378:16378" ht="78" customHeight="1" x14ac:dyDescent="0.25">
      <c r="A14" s="484" t="s">
        <v>19</v>
      </c>
      <c r="B14" s="484" t="s">
        <v>9</v>
      </c>
      <c r="C14" s="485" t="s">
        <v>10</v>
      </c>
      <c r="D14" s="485" t="s">
        <v>18</v>
      </c>
      <c r="E14" s="485" t="s">
        <v>354</v>
      </c>
      <c r="F14" s="485" t="s">
        <v>17</v>
      </c>
      <c r="G14" s="485" t="s">
        <v>11</v>
      </c>
      <c r="H14" s="485" t="s">
        <v>12</v>
      </c>
      <c r="I14" s="502" t="s">
        <v>13</v>
      </c>
      <c r="J14" s="509" t="s">
        <v>15</v>
      </c>
      <c r="K14" s="511" t="s">
        <v>112</v>
      </c>
      <c r="L14" s="513" t="s">
        <v>646</v>
      </c>
      <c r="M14" s="502" t="s">
        <v>14</v>
      </c>
      <c r="N14" s="502" t="s">
        <v>645</v>
      </c>
      <c r="O14" s="504" t="s">
        <v>195</v>
      </c>
      <c r="P14" s="504"/>
      <c r="Q14" s="504"/>
      <c r="R14" s="504"/>
      <c r="S14" s="504"/>
      <c r="T14" s="504"/>
      <c r="U14" s="504"/>
      <c r="V14" s="504"/>
      <c r="W14" s="504"/>
      <c r="X14" s="504"/>
      <c r="Y14" s="504"/>
    </row>
    <row r="15" spans="1:25 16378:16378" s="34" customFormat="1" ht="78" customHeight="1" x14ac:dyDescent="0.25">
      <c r="A15" s="484"/>
      <c r="B15" s="484"/>
      <c r="C15" s="486"/>
      <c r="D15" s="486"/>
      <c r="E15" s="486"/>
      <c r="F15" s="487"/>
      <c r="G15" s="487"/>
      <c r="H15" s="487"/>
      <c r="I15" s="508"/>
      <c r="J15" s="510"/>
      <c r="K15" s="512"/>
      <c r="L15" s="514"/>
      <c r="M15" s="508"/>
      <c r="N15" s="503"/>
      <c r="O15" s="158" t="s">
        <v>898</v>
      </c>
      <c r="P15" s="158" t="s">
        <v>899</v>
      </c>
      <c r="Q15" s="158" t="s">
        <v>900</v>
      </c>
      <c r="R15" s="158" t="s">
        <v>901</v>
      </c>
      <c r="S15" s="158" t="s">
        <v>902</v>
      </c>
      <c r="T15" s="158" t="s">
        <v>903</v>
      </c>
      <c r="U15" s="158" t="s">
        <v>904</v>
      </c>
      <c r="V15" s="158" t="s">
        <v>905</v>
      </c>
      <c r="W15" s="158" t="s">
        <v>906</v>
      </c>
      <c r="X15" s="158" t="s">
        <v>907</v>
      </c>
      <c r="Y15" s="159" t="s">
        <v>908</v>
      </c>
    </row>
    <row r="16" spans="1:25 16378:16378" ht="78" customHeight="1" x14ac:dyDescent="0.25">
      <c r="A16" s="489" t="s">
        <v>20</v>
      </c>
      <c r="B16" s="495" t="s">
        <v>194</v>
      </c>
      <c r="C16" s="489" t="s">
        <v>316</v>
      </c>
      <c r="D16" s="489" t="s">
        <v>21</v>
      </c>
      <c r="E16" s="162" t="s">
        <v>626</v>
      </c>
      <c r="F16" s="492" t="s">
        <v>22</v>
      </c>
      <c r="G16" s="492" t="s">
        <v>624</v>
      </c>
      <c r="H16" s="505">
        <v>45301</v>
      </c>
      <c r="I16" s="505">
        <v>45641</v>
      </c>
      <c r="J16" s="489" t="s">
        <v>23</v>
      </c>
      <c r="K16" s="489" t="s">
        <v>23</v>
      </c>
      <c r="L16" s="515">
        <v>0</v>
      </c>
      <c r="M16" s="515">
        <v>0</v>
      </c>
      <c r="N16" s="518" t="s">
        <v>909</v>
      </c>
      <c r="O16" s="62"/>
      <c r="P16" s="62"/>
      <c r="Q16" s="62"/>
      <c r="R16" s="62"/>
      <c r="S16" s="62"/>
      <c r="T16" s="160"/>
      <c r="U16" s="160"/>
      <c r="V16" s="62"/>
      <c r="W16" s="62"/>
      <c r="X16" s="62"/>
      <c r="Y16" s="62"/>
    </row>
    <row r="17" spans="1:25" ht="78" customHeight="1" x14ac:dyDescent="0.25">
      <c r="A17" s="490"/>
      <c r="B17" s="496"/>
      <c r="C17" s="490"/>
      <c r="D17" s="490"/>
      <c r="E17" s="162" t="s">
        <v>627</v>
      </c>
      <c r="F17" s="493"/>
      <c r="G17" s="493"/>
      <c r="H17" s="506"/>
      <c r="I17" s="506"/>
      <c r="J17" s="490"/>
      <c r="K17" s="490"/>
      <c r="L17" s="516"/>
      <c r="M17" s="516"/>
      <c r="N17" s="519"/>
      <c r="O17" s="62"/>
      <c r="P17" s="62"/>
      <c r="Q17" s="62"/>
      <c r="R17" s="62"/>
      <c r="S17" s="62"/>
      <c r="T17" s="62"/>
      <c r="U17" s="62"/>
      <c r="V17" s="62"/>
      <c r="W17" s="62"/>
      <c r="X17" s="62"/>
      <c r="Y17" s="62"/>
    </row>
    <row r="18" spans="1:25" ht="78" customHeight="1" x14ac:dyDescent="0.25">
      <c r="A18" s="490"/>
      <c r="B18" s="496"/>
      <c r="C18" s="490"/>
      <c r="D18" s="490"/>
      <c r="E18" s="162" t="s">
        <v>628</v>
      </c>
      <c r="F18" s="493"/>
      <c r="G18" s="493"/>
      <c r="H18" s="506"/>
      <c r="I18" s="506"/>
      <c r="J18" s="490"/>
      <c r="K18" s="490"/>
      <c r="L18" s="516"/>
      <c r="M18" s="516"/>
      <c r="N18" s="519"/>
      <c r="O18" s="62"/>
      <c r="P18" s="62"/>
      <c r="Q18" s="62"/>
      <c r="R18" s="62"/>
      <c r="S18" s="62"/>
      <c r="T18" s="62"/>
      <c r="U18" s="62"/>
      <c r="V18" s="62"/>
      <c r="W18" s="62"/>
      <c r="X18" s="62"/>
      <c r="Y18" s="62"/>
    </row>
    <row r="19" spans="1:25" ht="78" customHeight="1" x14ac:dyDescent="0.25">
      <c r="A19" s="490"/>
      <c r="B19" s="496"/>
      <c r="C19" s="490"/>
      <c r="D19" s="490"/>
      <c r="E19" s="162" t="s">
        <v>629</v>
      </c>
      <c r="F19" s="493"/>
      <c r="G19" s="493"/>
      <c r="H19" s="506"/>
      <c r="I19" s="506"/>
      <c r="J19" s="490"/>
      <c r="K19" s="490"/>
      <c r="L19" s="516"/>
      <c r="M19" s="516"/>
      <c r="N19" s="519"/>
      <c r="O19" s="62"/>
      <c r="P19" s="62"/>
      <c r="Q19" s="62"/>
      <c r="R19" s="62"/>
      <c r="S19" s="62"/>
      <c r="T19" s="62"/>
      <c r="U19" s="62"/>
      <c r="V19" s="62"/>
      <c r="W19" s="62"/>
      <c r="X19" s="62"/>
      <c r="Y19" s="62"/>
    </row>
    <row r="20" spans="1:25" ht="78" customHeight="1" x14ac:dyDescent="0.25">
      <c r="A20" s="490"/>
      <c r="B20" s="496"/>
      <c r="C20" s="490"/>
      <c r="D20" s="490"/>
      <c r="E20" s="162" t="s">
        <v>1377</v>
      </c>
      <c r="F20" s="493"/>
      <c r="G20" s="493"/>
      <c r="H20" s="506"/>
      <c r="I20" s="506"/>
      <c r="J20" s="490"/>
      <c r="K20" s="490"/>
      <c r="L20" s="516"/>
      <c r="M20" s="516"/>
      <c r="N20" s="519"/>
      <c r="O20" s="62"/>
      <c r="P20" s="62"/>
      <c r="Q20" s="62"/>
      <c r="R20" s="62"/>
      <c r="S20" s="62"/>
      <c r="T20" s="62"/>
      <c r="U20" s="62"/>
      <c r="V20" s="62"/>
      <c r="W20" s="62"/>
      <c r="X20" s="62"/>
      <c r="Y20" s="62"/>
    </row>
    <row r="21" spans="1:25" ht="78" customHeight="1" x14ac:dyDescent="0.25">
      <c r="A21" s="490"/>
      <c r="B21" s="496"/>
      <c r="C21" s="490"/>
      <c r="D21" s="490"/>
      <c r="E21" s="162" t="s">
        <v>1378</v>
      </c>
      <c r="F21" s="493"/>
      <c r="G21" s="493"/>
      <c r="H21" s="506"/>
      <c r="I21" s="506"/>
      <c r="J21" s="490"/>
      <c r="K21" s="490"/>
      <c r="L21" s="516"/>
      <c r="M21" s="516"/>
      <c r="N21" s="519"/>
      <c r="O21" s="62"/>
      <c r="P21" s="62"/>
      <c r="Q21" s="62"/>
      <c r="R21" s="62"/>
      <c r="S21" s="62"/>
      <c r="T21" s="62"/>
      <c r="U21" s="62"/>
      <c r="V21" s="62"/>
      <c r="W21" s="62"/>
      <c r="X21" s="62"/>
      <c r="Y21" s="62"/>
    </row>
    <row r="22" spans="1:25" ht="78" customHeight="1" x14ac:dyDescent="0.25">
      <c r="A22" s="491"/>
      <c r="B22" s="497"/>
      <c r="C22" s="491"/>
      <c r="D22" s="491"/>
      <c r="E22" s="162" t="s">
        <v>1379</v>
      </c>
      <c r="F22" s="494"/>
      <c r="G22" s="494"/>
      <c r="H22" s="507"/>
      <c r="I22" s="507"/>
      <c r="J22" s="491"/>
      <c r="K22" s="491"/>
      <c r="L22" s="517"/>
      <c r="M22" s="517"/>
      <c r="N22" s="520"/>
      <c r="O22" s="62"/>
      <c r="P22" s="62"/>
      <c r="Q22" s="62"/>
      <c r="R22" s="62"/>
      <c r="S22" s="62"/>
      <c r="T22" s="62"/>
      <c r="U22" s="160"/>
      <c r="V22" s="62"/>
      <c r="W22" s="62"/>
      <c r="X22" s="62"/>
      <c r="Y22" s="62"/>
    </row>
    <row r="23" spans="1:25" ht="78" customHeight="1" x14ac:dyDescent="0.25">
      <c r="A23" s="489" t="s">
        <v>20</v>
      </c>
      <c r="B23" s="495" t="s">
        <v>268</v>
      </c>
      <c r="C23" s="489"/>
      <c r="D23" s="489" t="s">
        <v>24</v>
      </c>
      <c r="E23" s="162" t="s">
        <v>26</v>
      </c>
      <c r="F23" s="492" t="s">
        <v>25</v>
      </c>
      <c r="G23" s="492" t="s">
        <v>625</v>
      </c>
      <c r="H23" s="505">
        <v>45293</v>
      </c>
      <c r="I23" s="505">
        <v>45657</v>
      </c>
      <c r="J23" s="489" t="s">
        <v>23</v>
      </c>
      <c r="K23" s="489" t="s">
        <v>23</v>
      </c>
      <c r="L23" s="521">
        <v>0</v>
      </c>
      <c r="M23" s="521">
        <v>0</v>
      </c>
      <c r="N23" s="518" t="s">
        <v>910</v>
      </c>
      <c r="O23" s="62"/>
      <c r="P23" s="62"/>
      <c r="Q23" s="62"/>
      <c r="R23" s="62"/>
      <c r="S23" s="62"/>
      <c r="T23" s="62"/>
      <c r="U23" s="62"/>
      <c r="V23" s="62"/>
      <c r="W23" s="62"/>
      <c r="X23" s="62"/>
      <c r="Y23" s="62"/>
    </row>
    <row r="24" spans="1:25" ht="78" customHeight="1" x14ac:dyDescent="0.25">
      <c r="A24" s="490"/>
      <c r="B24" s="496"/>
      <c r="C24" s="490"/>
      <c r="D24" s="490"/>
      <c r="E24" s="162" t="s">
        <v>27</v>
      </c>
      <c r="F24" s="493"/>
      <c r="G24" s="493"/>
      <c r="H24" s="506"/>
      <c r="I24" s="506"/>
      <c r="J24" s="490"/>
      <c r="K24" s="490"/>
      <c r="L24" s="522"/>
      <c r="M24" s="522"/>
      <c r="N24" s="519"/>
      <c r="O24" s="62"/>
      <c r="P24" s="62"/>
      <c r="Q24" s="62"/>
      <c r="R24" s="62"/>
      <c r="S24" s="62"/>
      <c r="T24" s="62"/>
      <c r="U24" s="62"/>
      <c r="V24" s="62"/>
      <c r="W24" s="62"/>
      <c r="X24" s="62"/>
      <c r="Y24" s="62"/>
    </row>
    <row r="25" spans="1:25" ht="78" customHeight="1" x14ac:dyDescent="0.25">
      <c r="A25" s="490"/>
      <c r="B25" s="496"/>
      <c r="C25" s="490"/>
      <c r="D25" s="490"/>
      <c r="E25" s="162" t="s">
        <v>28</v>
      </c>
      <c r="F25" s="493"/>
      <c r="G25" s="493"/>
      <c r="H25" s="506"/>
      <c r="I25" s="506"/>
      <c r="J25" s="490"/>
      <c r="K25" s="490"/>
      <c r="L25" s="522"/>
      <c r="M25" s="522"/>
      <c r="N25" s="519"/>
      <c r="O25" s="62"/>
      <c r="P25" s="62"/>
      <c r="Q25" s="62"/>
      <c r="R25" s="62"/>
      <c r="S25" s="62"/>
      <c r="T25" s="62"/>
      <c r="U25" s="62"/>
      <c r="V25" s="62"/>
      <c r="W25" s="62"/>
      <c r="X25" s="62"/>
      <c r="Y25" s="62"/>
    </row>
    <row r="26" spans="1:25" ht="78" customHeight="1" x14ac:dyDescent="0.25">
      <c r="A26" s="490"/>
      <c r="B26" s="496"/>
      <c r="C26" s="490"/>
      <c r="D26" s="490"/>
      <c r="E26" s="162" t="s">
        <v>29</v>
      </c>
      <c r="F26" s="493"/>
      <c r="G26" s="493"/>
      <c r="H26" s="506"/>
      <c r="I26" s="506"/>
      <c r="J26" s="490"/>
      <c r="K26" s="490"/>
      <c r="L26" s="522"/>
      <c r="M26" s="522"/>
      <c r="N26" s="519"/>
      <c r="O26" s="62"/>
      <c r="P26" s="62"/>
      <c r="Q26" s="62"/>
      <c r="R26" s="62"/>
      <c r="S26" s="62"/>
      <c r="T26" s="62"/>
      <c r="U26" s="62"/>
      <c r="V26" s="62"/>
      <c r="W26" s="62"/>
      <c r="X26" s="62"/>
      <c r="Y26" s="62"/>
    </row>
    <row r="27" spans="1:25" ht="78" customHeight="1" x14ac:dyDescent="0.25">
      <c r="A27" s="491"/>
      <c r="B27" s="497"/>
      <c r="C27" s="491"/>
      <c r="D27" s="491"/>
      <c r="E27" s="162" t="s">
        <v>30</v>
      </c>
      <c r="F27" s="494"/>
      <c r="G27" s="494"/>
      <c r="H27" s="507"/>
      <c r="I27" s="507"/>
      <c r="J27" s="491"/>
      <c r="K27" s="491"/>
      <c r="L27" s="523"/>
      <c r="M27" s="523"/>
      <c r="N27" s="520"/>
      <c r="O27" s="62"/>
      <c r="P27" s="62"/>
      <c r="Q27" s="62"/>
      <c r="R27" s="62"/>
      <c r="S27" s="62"/>
      <c r="T27" s="62"/>
      <c r="U27" s="160"/>
      <c r="V27" s="62"/>
      <c r="W27" s="62"/>
      <c r="X27" s="62"/>
      <c r="Y27" s="62"/>
    </row>
    <row r="28" spans="1:25" ht="78" customHeight="1" x14ac:dyDescent="0.25">
      <c r="A28" s="489" t="s">
        <v>20</v>
      </c>
      <c r="B28" s="495" t="s">
        <v>196</v>
      </c>
      <c r="C28" s="489"/>
      <c r="D28" s="489" t="s">
        <v>31</v>
      </c>
      <c r="E28" s="162" t="s">
        <v>197</v>
      </c>
      <c r="F28" s="492" t="s">
        <v>32</v>
      </c>
      <c r="G28" s="492" t="s">
        <v>623</v>
      </c>
      <c r="H28" s="505">
        <v>45293</v>
      </c>
      <c r="I28" s="505">
        <v>45657</v>
      </c>
      <c r="J28" s="489" t="s">
        <v>23</v>
      </c>
      <c r="K28" s="489" t="s">
        <v>23</v>
      </c>
      <c r="L28" s="521">
        <v>0</v>
      </c>
      <c r="M28" s="521">
        <v>0</v>
      </c>
      <c r="N28" s="518" t="s">
        <v>911</v>
      </c>
      <c r="O28" s="160"/>
      <c r="P28" s="160"/>
      <c r="Q28" s="160"/>
      <c r="R28" s="160"/>
      <c r="S28" s="160"/>
      <c r="T28" s="160"/>
      <c r="U28" s="160"/>
      <c r="V28" s="160"/>
      <c r="W28" s="160"/>
      <c r="X28" s="160"/>
      <c r="Y28" s="160"/>
    </row>
    <row r="29" spans="1:25" ht="78" customHeight="1" x14ac:dyDescent="0.25">
      <c r="A29" s="490"/>
      <c r="B29" s="496"/>
      <c r="C29" s="490"/>
      <c r="D29" s="490"/>
      <c r="E29" s="162" t="s">
        <v>198</v>
      </c>
      <c r="F29" s="493"/>
      <c r="G29" s="493"/>
      <c r="H29" s="506"/>
      <c r="I29" s="506"/>
      <c r="J29" s="490"/>
      <c r="K29" s="490"/>
      <c r="L29" s="522"/>
      <c r="M29" s="522"/>
      <c r="N29" s="519"/>
      <c r="O29" s="62"/>
      <c r="P29" s="62"/>
      <c r="Q29" s="62"/>
      <c r="R29" s="62"/>
      <c r="S29" s="62"/>
      <c r="T29" s="62"/>
      <c r="U29" s="160"/>
      <c r="V29" s="62"/>
      <c r="W29" s="62"/>
      <c r="X29" s="62"/>
      <c r="Y29" s="62"/>
    </row>
    <row r="30" spans="1:25" ht="78" customHeight="1" x14ac:dyDescent="0.25">
      <c r="A30" s="490"/>
      <c r="B30" s="496"/>
      <c r="C30" s="490"/>
      <c r="D30" s="490"/>
      <c r="E30" s="162" t="s">
        <v>1380</v>
      </c>
      <c r="F30" s="493"/>
      <c r="G30" s="493"/>
      <c r="H30" s="506"/>
      <c r="I30" s="506"/>
      <c r="J30" s="490"/>
      <c r="K30" s="490"/>
      <c r="L30" s="522"/>
      <c r="M30" s="522"/>
      <c r="N30" s="519"/>
      <c r="O30" s="62"/>
      <c r="P30" s="62"/>
      <c r="Q30" s="62"/>
      <c r="R30" s="62"/>
      <c r="S30" s="62"/>
      <c r="T30" s="62"/>
      <c r="U30" s="62"/>
      <c r="V30" s="62"/>
      <c r="W30" s="62"/>
      <c r="X30" s="62"/>
      <c r="Y30" s="62"/>
    </row>
    <row r="31" spans="1:25" ht="78" customHeight="1" x14ac:dyDescent="0.25">
      <c r="A31" s="490"/>
      <c r="B31" s="496"/>
      <c r="C31" s="490"/>
      <c r="D31" s="490"/>
      <c r="E31" s="162" t="s">
        <v>199</v>
      </c>
      <c r="F31" s="493"/>
      <c r="G31" s="493"/>
      <c r="H31" s="506"/>
      <c r="I31" s="506"/>
      <c r="J31" s="490"/>
      <c r="K31" s="490"/>
      <c r="L31" s="522"/>
      <c r="M31" s="522"/>
      <c r="N31" s="519"/>
      <c r="O31" s="62"/>
      <c r="P31" s="62"/>
      <c r="Q31" s="62"/>
      <c r="R31" s="62"/>
      <c r="S31" s="62"/>
      <c r="T31" s="62"/>
      <c r="U31" s="62"/>
      <c r="V31" s="62"/>
      <c r="W31" s="62"/>
      <c r="X31" s="62"/>
      <c r="Y31" s="62"/>
    </row>
    <row r="32" spans="1:25" ht="78" customHeight="1" x14ac:dyDescent="0.25">
      <c r="A32" s="490"/>
      <c r="B32" s="496"/>
      <c r="C32" s="490"/>
      <c r="D32" s="490"/>
      <c r="E32" s="162" t="s">
        <v>630</v>
      </c>
      <c r="F32" s="493"/>
      <c r="G32" s="493"/>
      <c r="H32" s="506"/>
      <c r="I32" s="506"/>
      <c r="J32" s="490"/>
      <c r="K32" s="490"/>
      <c r="L32" s="522"/>
      <c r="M32" s="522"/>
      <c r="N32" s="519"/>
      <c r="O32" s="62"/>
      <c r="P32" s="62"/>
      <c r="Q32" s="62"/>
      <c r="R32" s="62"/>
      <c r="S32" s="62"/>
      <c r="T32" s="62"/>
      <c r="U32" s="62"/>
      <c r="V32" s="62"/>
      <c r="W32" s="62"/>
      <c r="X32" s="62"/>
      <c r="Y32" s="62"/>
    </row>
    <row r="33" spans="1:25" ht="78" customHeight="1" x14ac:dyDescent="0.25">
      <c r="A33" s="491"/>
      <c r="B33" s="497"/>
      <c r="C33" s="491"/>
      <c r="D33" s="491"/>
      <c r="E33" s="162" t="s">
        <v>1381</v>
      </c>
      <c r="F33" s="494"/>
      <c r="G33" s="494"/>
      <c r="H33" s="507"/>
      <c r="I33" s="507"/>
      <c r="J33" s="491"/>
      <c r="K33" s="491"/>
      <c r="L33" s="523"/>
      <c r="M33" s="523"/>
      <c r="N33" s="520"/>
      <c r="O33" s="62"/>
      <c r="P33" s="62"/>
      <c r="Q33" s="62"/>
      <c r="R33" s="62"/>
      <c r="S33" s="62"/>
      <c r="T33" s="62"/>
      <c r="U33" s="160"/>
      <c r="V33" s="62"/>
      <c r="W33" s="62"/>
      <c r="X33" s="62"/>
      <c r="Y33" s="62"/>
    </row>
    <row r="34" spans="1:25" ht="78" customHeight="1" x14ac:dyDescent="0.25">
      <c r="A34" s="498" t="s">
        <v>20</v>
      </c>
      <c r="B34" s="500" t="s">
        <v>638</v>
      </c>
      <c r="C34" s="498"/>
      <c r="D34" s="498" t="s">
        <v>56</v>
      </c>
      <c r="E34" s="446" t="s">
        <v>639</v>
      </c>
      <c r="F34" s="492" t="s">
        <v>94</v>
      </c>
      <c r="G34" s="492"/>
      <c r="H34" s="505">
        <v>45293</v>
      </c>
      <c r="I34" s="505">
        <v>45657</v>
      </c>
      <c r="J34" s="489" t="s">
        <v>23</v>
      </c>
      <c r="K34" s="489" t="s">
        <v>23</v>
      </c>
      <c r="L34" s="521">
        <v>0</v>
      </c>
      <c r="M34" s="521">
        <v>0</v>
      </c>
      <c r="N34" s="518" t="s">
        <v>647</v>
      </c>
      <c r="O34" s="402"/>
      <c r="P34" s="402"/>
      <c r="Q34" s="402"/>
      <c r="R34" s="402"/>
      <c r="S34" s="402"/>
      <c r="T34" s="402"/>
      <c r="U34" s="402"/>
      <c r="V34" s="402"/>
      <c r="W34" s="402"/>
      <c r="X34" s="402"/>
      <c r="Y34" s="62"/>
    </row>
    <row r="35" spans="1:25" ht="78" customHeight="1" x14ac:dyDescent="0.25">
      <c r="A35" s="499"/>
      <c r="B35" s="501"/>
      <c r="C35" s="499"/>
      <c r="D35" s="499"/>
      <c r="E35" s="446" t="s">
        <v>200</v>
      </c>
      <c r="F35" s="493"/>
      <c r="G35" s="493"/>
      <c r="H35" s="506"/>
      <c r="I35" s="506"/>
      <c r="J35" s="490"/>
      <c r="K35" s="490"/>
      <c r="L35" s="522"/>
      <c r="M35" s="522"/>
      <c r="N35" s="519"/>
      <c r="O35" s="402"/>
      <c r="P35" s="402"/>
      <c r="Q35" s="402"/>
      <c r="R35" s="402"/>
      <c r="S35" s="402"/>
      <c r="T35" s="402"/>
      <c r="U35" s="160"/>
      <c r="V35" s="402"/>
      <c r="W35" s="402"/>
      <c r="X35" s="402"/>
      <c r="Y35" s="62"/>
    </row>
    <row r="36" spans="1:25" ht="78" customHeight="1" x14ac:dyDescent="0.25">
      <c r="A36" s="499"/>
      <c r="B36" s="501"/>
      <c r="C36" s="499"/>
      <c r="D36" s="499"/>
      <c r="E36" s="446" t="s">
        <v>640</v>
      </c>
      <c r="F36" s="493"/>
      <c r="G36" s="493"/>
      <c r="H36" s="506"/>
      <c r="I36" s="506"/>
      <c r="J36" s="490"/>
      <c r="K36" s="490"/>
      <c r="L36" s="522"/>
      <c r="M36" s="522"/>
      <c r="N36" s="519"/>
      <c r="O36" s="402"/>
      <c r="P36" s="402"/>
      <c r="Q36" s="402"/>
      <c r="R36" s="402"/>
      <c r="S36" s="402"/>
      <c r="T36" s="402"/>
      <c r="U36" s="160"/>
      <c r="V36" s="402"/>
      <c r="W36" s="402"/>
      <c r="X36" s="402"/>
      <c r="Y36" s="160"/>
    </row>
    <row r="37" spans="1:25" ht="78" customHeight="1" x14ac:dyDescent="0.25">
      <c r="A37" s="499"/>
      <c r="B37" s="501"/>
      <c r="C37" s="499"/>
      <c r="D37" s="499"/>
      <c r="E37" s="446" t="s">
        <v>641</v>
      </c>
      <c r="F37" s="493"/>
      <c r="G37" s="493"/>
      <c r="H37" s="506"/>
      <c r="I37" s="506"/>
      <c r="J37" s="490"/>
      <c r="K37" s="490"/>
      <c r="L37" s="522"/>
      <c r="M37" s="522"/>
      <c r="N37" s="519"/>
      <c r="O37" s="402"/>
      <c r="P37" s="402"/>
      <c r="Q37" s="402"/>
      <c r="R37" s="402"/>
      <c r="S37" s="402"/>
      <c r="T37" s="402"/>
      <c r="U37" s="160"/>
      <c r="V37" s="402"/>
      <c r="W37" s="402"/>
      <c r="X37" s="402"/>
      <c r="Y37" s="160"/>
    </row>
    <row r="38" spans="1:25" ht="78" customHeight="1" x14ac:dyDescent="0.25">
      <c r="A38" s="499"/>
      <c r="B38" s="501"/>
      <c r="C38" s="499"/>
      <c r="D38" s="499"/>
      <c r="E38" s="446" t="s">
        <v>642</v>
      </c>
      <c r="F38" s="493"/>
      <c r="G38" s="493"/>
      <c r="H38" s="506"/>
      <c r="I38" s="506"/>
      <c r="J38" s="490"/>
      <c r="K38" s="490"/>
      <c r="L38" s="522"/>
      <c r="M38" s="522"/>
      <c r="N38" s="519"/>
      <c r="O38" s="402"/>
      <c r="P38" s="402"/>
      <c r="Q38" s="402"/>
      <c r="R38" s="402"/>
      <c r="S38" s="402"/>
      <c r="T38" s="402"/>
      <c r="U38" s="161"/>
      <c r="V38" s="402"/>
      <c r="W38" s="402"/>
      <c r="X38" s="402"/>
      <c r="Y38" s="160"/>
    </row>
    <row r="39" spans="1:25" ht="78" customHeight="1" x14ac:dyDescent="0.25">
      <c r="A39" s="489" t="s">
        <v>20</v>
      </c>
      <c r="B39" s="495" t="s">
        <v>1382</v>
      </c>
      <c r="C39" s="489"/>
      <c r="D39" s="489" t="s">
        <v>51</v>
      </c>
      <c r="E39" s="162" t="s">
        <v>1383</v>
      </c>
      <c r="F39" s="492" t="s">
        <v>52</v>
      </c>
      <c r="G39" s="492" t="s">
        <v>654</v>
      </c>
      <c r="H39" s="505">
        <v>45302</v>
      </c>
      <c r="I39" s="505">
        <v>45657</v>
      </c>
      <c r="J39" s="492" t="s">
        <v>141</v>
      </c>
      <c r="K39" s="524" t="s">
        <v>107</v>
      </c>
      <c r="L39" s="526">
        <v>7400000000</v>
      </c>
      <c r="M39" s="530" t="s">
        <v>913</v>
      </c>
      <c r="N39" s="533"/>
      <c r="O39" s="162"/>
      <c r="P39" s="162"/>
      <c r="Q39" s="162"/>
      <c r="R39" s="162"/>
      <c r="S39" s="162"/>
      <c r="T39" s="162"/>
      <c r="U39" s="162"/>
      <c r="V39" s="162"/>
      <c r="W39" s="162"/>
      <c r="X39" s="162"/>
      <c r="Y39" s="162"/>
    </row>
    <row r="40" spans="1:25" ht="78" customHeight="1" x14ac:dyDescent="0.25">
      <c r="A40" s="490"/>
      <c r="B40" s="496"/>
      <c r="C40" s="490"/>
      <c r="D40" s="490"/>
      <c r="E40" s="162" t="s">
        <v>1384</v>
      </c>
      <c r="F40" s="493"/>
      <c r="G40" s="493"/>
      <c r="H40" s="505"/>
      <c r="I40" s="506"/>
      <c r="J40" s="493"/>
      <c r="K40" s="528"/>
      <c r="L40" s="527"/>
      <c r="M40" s="531"/>
      <c r="N40" s="534"/>
      <c r="O40" s="162"/>
      <c r="P40" s="162"/>
      <c r="Q40" s="162"/>
      <c r="R40" s="162"/>
      <c r="S40" s="162"/>
      <c r="T40" s="162"/>
      <c r="U40" s="162"/>
      <c r="V40" s="162"/>
      <c r="W40" s="162"/>
      <c r="X40" s="162"/>
      <c r="Y40" s="162"/>
    </row>
    <row r="41" spans="1:25" ht="78" customHeight="1" x14ac:dyDescent="0.25">
      <c r="A41" s="491"/>
      <c r="B41" s="497"/>
      <c r="C41" s="491"/>
      <c r="D41" s="491"/>
      <c r="E41" s="162" t="s">
        <v>1385</v>
      </c>
      <c r="F41" s="494"/>
      <c r="G41" s="494"/>
      <c r="H41" s="505"/>
      <c r="I41" s="507"/>
      <c r="J41" s="494"/>
      <c r="K41" s="525"/>
      <c r="L41" s="529"/>
      <c r="M41" s="532"/>
      <c r="N41" s="535"/>
      <c r="O41" s="162"/>
      <c r="P41" s="162"/>
      <c r="Q41" s="162"/>
      <c r="R41" s="162"/>
      <c r="S41" s="162"/>
      <c r="T41" s="162"/>
      <c r="U41" s="162"/>
      <c r="V41" s="162"/>
      <c r="W41" s="162"/>
      <c r="X41" s="162"/>
      <c r="Y41" s="160"/>
    </row>
    <row r="42" spans="1:25" ht="78" customHeight="1" x14ac:dyDescent="0.25">
      <c r="A42" s="489" t="s">
        <v>136</v>
      </c>
      <c r="B42" s="495" t="s">
        <v>142</v>
      </c>
      <c r="C42" s="489"/>
      <c r="D42" s="489" t="s">
        <v>48</v>
      </c>
      <c r="E42" s="404" t="s">
        <v>1386</v>
      </c>
      <c r="F42" s="492" t="s">
        <v>49</v>
      </c>
      <c r="G42" s="492" t="s">
        <v>633</v>
      </c>
      <c r="H42" s="538">
        <v>45302</v>
      </c>
      <c r="I42" s="505">
        <v>45657</v>
      </c>
      <c r="J42" s="492" t="s">
        <v>143</v>
      </c>
      <c r="K42" s="524" t="s">
        <v>108</v>
      </c>
      <c r="L42" s="526">
        <v>2400000000</v>
      </c>
      <c r="M42" s="530" t="s">
        <v>913</v>
      </c>
      <c r="N42" s="533"/>
      <c r="O42" s="536"/>
      <c r="P42" s="490"/>
      <c r="Q42" s="536"/>
      <c r="R42" s="536"/>
      <c r="S42" s="490"/>
      <c r="T42" s="536"/>
      <c r="U42" s="490"/>
      <c r="V42" s="536"/>
      <c r="W42" s="536"/>
      <c r="X42" s="536"/>
      <c r="Y42" s="489"/>
    </row>
    <row r="43" spans="1:25" ht="78" customHeight="1" x14ac:dyDescent="0.25">
      <c r="A43" s="491"/>
      <c r="B43" s="497"/>
      <c r="C43" s="491"/>
      <c r="D43" s="491"/>
      <c r="E43" s="162" t="s">
        <v>50</v>
      </c>
      <c r="F43" s="494"/>
      <c r="G43" s="494"/>
      <c r="H43" s="538"/>
      <c r="I43" s="506"/>
      <c r="J43" s="494"/>
      <c r="K43" s="525"/>
      <c r="L43" s="527"/>
      <c r="M43" s="531"/>
      <c r="N43" s="535"/>
      <c r="O43" s="537"/>
      <c r="P43" s="491"/>
      <c r="Q43" s="537"/>
      <c r="R43" s="537"/>
      <c r="S43" s="491"/>
      <c r="T43" s="537"/>
      <c r="U43" s="491"/>
      <c r="V43" s="537"/>
      <c r="W43" s="537"/>
      <c r="X43" s="537"/>
      <c r="Y43" s="491"/>
    </row>
    <row r="44" spans="1:25" ht="78" customHeight="1" x14ac:dyDescent="0.25">
      <c r="A44" s="489" t="s">
        <v>136</v>
      </c>
      <c r="B44" s="495" t="s">
        <v>637</v>
      </c>
      <c r="C44" s="489"/>
      <c r="D44" s="489" t="s">
        <v>33</v>
      </c>
      <c r="E44" s="162" t="s">
        <v>1249</v>
      </c>
      <c r="F44" s="489" t="s">
        <v>635</v>
      </c>
      <c r="G44" s="492" t="s">
        <v>631</v>
      </c>
      <c r="H44" s="505">
        <v>45293</v>
      </c>
      <c r="I44" s="505">
        <v>45656</v>
      </c>
      <c r="J44" s="489" t="s">
        <v>23</v>
      </c>
      <c r="K44" s="489" t="s">
        <v>23</v>
      </c>
      <c r="L44" s="521">
        <v>0</v>
      </c>
      <c r="M44" s="521">
        <v>0</v>
      </c>
      <c r="N44" s="518" t="s">
        <v>648</v>
      </c>
      <c r="O44" s="161"/>
      <c r="P44" s="62"/>
      <c r="Q44" s="62"/>
      <c r="R44" s="62"/>
      <c r="S44" s="62"/>
      <c r="T44" s="62"/>
      <c r="U44" s="62"/>
      <c r="V44" s="62"/>
      <c r="W44" s="62"/>
      <c r="X44" s="62"/>
      <c r="Y44" s="62"/>
    </row>
    <row r="45" spans="1:25" ht="78" customHeight="1" x14ac:dyDescent="0.25">
      <c r="A45" s="490"/>
      <c r="B45" s="496"/>
      <c r="C45" s="490"/>
      <c r="D45" s="490"/>
      <c r="E45" s="162" t="s">
        <v>1236</v>
      </c>
      <c r="F45" s="490"/>
      <c r="G45" s="493"/>
      <c r="H45" s="506"/>
      <c r="I45" s="506"/>
      <c r="J45" s="490"/>
      <c r="K45" s="490"/>
      <c r="L45" s="522"/>
      <c r="M45" s="522"/>
      <c r="N45" s="519"/>
      <c r="O45" s="161"/>
      <c r="P45" s="62"/>
      <c r="Q45" s="62"/>
      <c r="R45" s="62"/>
      <c r="S45" s="62"/>
      <c r="T45" s="62"/>
      <c r="U45" s="62"/>
      <c r="V45" s="62"/>
      <c r="W45" s="62"/>
      <c r="X45" s="62"/>
      <c r="Y45" s="62"/>
    </row>
    <row r="46" spans="1:25" ht="78" customHeight="1" x14ac:dyDescent="0.25">
      <c r="A46" s="490"/>
      <c r="B46" s="496"/>
      <c r="C46" s="490"/>
      <c r="D46" s="490"/>
      <c r="E46" s="162" t="s">
        <v>1250</v>
      </c>
      <c r="F46" s="490"/>
      <c r="G46" s="493"/>
      <c r="H46" s="506"/>
      <c r="I46" s="506"/>
      <c r="J46" s="490"/>
      <c r="K46" s="490"/>
      <c r="L46" s="522"/>
      <c r="M46" s="522"/>
      <c r="N46" s="519"/>
      <c r="O46" s="161"/>
      <c r="P46" s="62"/>
      <c r="Q46" s="62"/>
      <c r="R46" s="62"/>
      <c r="S46" s="62"/>
      <c r="T46" s="62"/>
      <c r="U46" s="62"/>
      <c r="V46" s="62"/>
      <c r="W46" s="62"/>
      <c r="X46" s="62"/>
      <c r="Y46" s="62"/>
    </row>
    <row r="47" spans="1:25" ht="78" customHeight="1" x14ac:dyDescent="0.25">
      <c r="A47" s="490"/>
      <c r="B47" s="496"/>
      <c r="C47" s="490"/>
      <c r="D47" s="490"/>
      <c r="E47" s="162" t="s">
        <v>1251</v>
      </c>
      <c r="F47" s="490"/>
      <c r="G47" s="493"/>
      <c r="H47" s="506"/>
      <c r="I47" s="506"/>
      <c r="J47" s="490"/>
      <c r="K47" s="490"/>
      <c r="L47" s="522"/>
      <c r="M47" s="522"/>
      <c r="N47" s="519"/>
      <c r="O47" s="161"/>
      <c r="P47" s="62"/>
      <c r="Q47" s="62"/>
      <c r="R47" s="62"/>
      <c r="S47" s="62"/>
      <c r="T47" s="62"/>
      <c r="U47" s="62"/>
      <c r="V47" s="62"/>
      <c r="W47" s="62"/>
      <c r="X47" s="62"/>
      <c r="Y47" s="62"/>
    </row>
    <row r="48" spans="1:25" ht="78" customHeight="1" x14ac:dyDescent="0.25">
      <c r="A48" s="490"/>
      <c r="B48" s="496"/>
      <c r="C48" s="490"/>
      <c r="D48" s="490"/>
      <c r="E48" s="162" t="s">
        <v>201</v>
      </c>
      <c r="F48" s="490"/>
      <c r="G48" s="493"/>
      <c r="H48" s="506"/>
      <c r="I48" s="506"/>
      <c r="J48" s="490"/>
      <c r="K48" s="490"/>
      <c r="L48" s="522"/>
      <c r="M48" s="522"/>
      <c r="N48" s="519"/>
      <c r="O48" s="161"/>
      <c r="P48" s="62"/>
      <c r="Q48" s="62"/>
      <c r="R48" s="62"/>
      <c r="S48" s="62"/>
      <c r="T48" s="62"/>
      <c r="U48" s="62"/>
      <c r="V48" s="62"/>
      <c r="W48" s="62"/>
      <c r="X48" s="62"/>
      <c r="Y48" s="62"/>
    </row>
    <row r="49" spans="1:25" ht="78" customHeight="1" x14ac:dyDescent="0.25">
      <c r="A49" s="490"/>
      <c r="B49" s="496"/>
      <c r="C49" s="490"/>
      <c r="D49" s="490"/>
      <c r="E49" s="162" t="s">
        <v>202</v>
      </c>
      <c r="F49" s="490"/>
      <c r="G49" s="493"/>
      <c r="H49" s="506"/>
      <c r="I49" s="506"/>
      <c r="J49" s="490"/>
      <c r="K49" s="490"/>
      <c r="L49" s="522"/>
      <c r="M49" s="522"/>
      <c r="N49" s="519"/>
      <c r="O49" s="161"/>
      <c r="P49" s="62"/>
      <c r="Q49" s="62"/>
      <c r="R49" s="62"/>
      <c r="S49" s="62"/>
      <c r="T49" s="62"/>
      <c r="U49" s="62"/>
      <c r="V49" s="62"/>
      <c r="W49" s="62"/>
      <c r="X49" s="62"/>
      <c r="Y49" s="62"/>
    </row>
    <row r="50" spans="1:25" ht="78" customHeight="1" x14ac:dyDescent="0.25">
      <c r="A50" s="489" t="s">
        <v>136</v>
      </c>
      <c r="B50" s="495" t="s">
        <v>634</v>
      </c>
      <c r="C50" s="489"/>
      <c r="D50" s="489" t="s">
        <v>34</v>
      </c>
      <c r="E50" s="162" t="s">
        <v>1252</v>
      </c>
      <c r="F50" s="489" t="s">
        <v>39</v>
      </c>
      <c r="G50" s="492" t="s">
        <v>632</v>
      </c>
      <c r="H50" s="505">
        <v>45303</v>
      </c>
      <c r="I50" s="505">
        <v>45657</v>
      </c>
      <c r="J50" s="489" t="s">
        <v>23</v>
      </c>
      <c r="K50" s="489" t="s">
        <v>23</v>
      </c>
      <c r="L50" s="521">
        <v>0</v>
      </c>
      <c r="M50" s="521">
        <v>0</v>
      </c>
      <c r="N50" s="518" t="s">
        <v>649</v>
      </c>
      <c r="O50" s="62"/>
      <c r="P50" s="62"/>
      <c r="Q50" s="62"/>
      <c r="R50" s="62"/>
      <c r="S50" s="62"/>
      <c r="T50" s="62"/>
      <c r="U50" s="62"/>
      <c r="V50" s="62"/>
      <c r="W50" s="62"/>
      <c r="X50" s="62"/>
      <c r="Y50" s="62"/>
    </row>
    <row r="51" spans="1:25" ht="78" customHeight="1" x14ac:dyDescent="0.25">
      <c r="A51" s="490"/>
      <c r="B51" s="496"/>
      <c r="C51" s="490"/>
      <c r="D51" s="490"/>
      <c r="E51" s="162" t="s">
        <v>1253</v>
      </c>
      <c r="F51" s="490"/>
      <c r="G51" s="493"/>
      <c r="H51" s="506"/>
      <c r="I51" s="506"/>
      <c r="J51" s="490"/>
      <c r="K51" s="490"/>
      <c r="L51" s="522"/>
      <c r="M51" s="522"/>
      <c r="N51" s="519"/>
      <c r="O51" s="62"/>
      <c r="P51" s="62"/>
      <c r="Q51" s="62"/>
      <c r="R51" s="62"/>
      <c r="S51" s="62"/>
      <c r="T51" s="62"/>
      <c r="U51" s="62"/>
      <c r="V51" s="62"/>
      <c r="W51" s="62"/>
      <c r="X51" s="62"/>
      <c r="Y51" s="62"/>
    </row>
    <row r="52" spans="1:25" ht="78" customHeight="1" x14ac:dyDescent="0.25">
      <c r="A52" s="490"/>
      <c r="B52" s="496"/>
      <c r="C52" s="490"/>
      <c r="D52" s="490"/>
      <c r="E52" s="162" t="s">
        <v>1254</v>
      </c>
      <c r="F52" s="490"/>
      <c r="G52" s="493"/>
      <c r="H52" s="506"/>
      <c r="I52" s="506"/>
      <c r="J52" s="490"/>
      <c r="K52" s="490"/>
      <c r="L52" s="522"/>
      <c r="M52" s="522"/>
      <c r="N52" s="519"/>
      <c r="O52" s="62"/>
      <c r="P52" s="62"/>
      <c r="Q52" s="62"/>
      <c r="R52" s="62"/>
      <c r="S52" s="62"/>
      <c r="T52" s="62"/>
      <c r="U52" s="62"/>
      <c r="V52" s="62"/>
      <c r="W52" s="62"/>
      <c r="X52" s="62"/>
      <c r="Y52" s="62"/>
    </row>
    <row r="53" spans="1:25" ht="78" customHeight="1" x14ac:dyDescent="0.25">
      <c r="A53" s="491"/>
      <c r="B53" s="497"/>
      <c r="C53" s="491"/>
      <c r="D53" s="491"/>
      <c r="E53" s="162" t="s">
        <v>203</v>
      </c>
      <c r="F53" s="491"/>
      <c r="G53" s="494"/>
      <c r="H53" s="507"/>
      <c r="I53" s="507"/>
      <c r="J53" s="491"/>
      <c r="K53" s="491"/>
      <c r="L53" s="523"/>
      <c r="M53" s="523"/>
      <c r="N53" s="519"/>
      <c r="O53" s="62"/>
      <c r="P53" s="62"/>
      <c r="Q53" s="62"/>
      <c r="R53" s="62"/>
      <c r="S53" s="62"/>
      <c r="T53" s="62"/>
      <c r="U53" s="62"/>
      <c r="V53" s="62"/>
      <c r="W53" s="62"/>
      <c r="X53" s="62"/>
      <c r="Y53" s="62"/>
    </row>
    <row r="54" spans="1:25" ht="78" customHeight="1" x14ac:dyDescent="0.25">
      <c r="A54" s="489" t="s">
        <v>136</v>
      </c>
      <c r="B54" s="495" t="s">
        <v>204</v>
      </c>
      <c r="C54" s="489"/>
      <c r="D54" s="489" t="s">
        <v>35</v>
      </c>
      <c r="E54" s="162" t="s">
        <v>1255</v>
      </c>
      <c r="F54" s="489" t="s">
        <v>636</v>
      </c>
      <c r="G54" s="492" t="s">
        <v>644</v>
      </c>
      <c r="H54" s="505">
        <v>45293</v>
      </c>
      <c r="I54" s="505">
        <v>45654</v>
      </c>
      <c r="J54" s="489" t="s">
        <v>23</v>
      </c>
      <c r="K54" s="489" t="s">
        <v>23</v>
      </c>
      <c r="L54" s="521">
        <v>0</v>
      </c>
      <c r="M54" s="521">
        <v>0</v>
      </c>
      <c r="N54" s="539" t="s">
        <v>912</v>
      </c>
      <c r="O54" s="62"/>
      <c r="P54" s="161"/>
      <c r="Q54" s="62"/>
      <c r="R54" s="62"/>
      <c r="S54" s="62"/>
      <c r="T54" s="62"/>
      <c r="U54" s="161"/>
      <c r="V54" s="62"/>
      <c r="W54" s="62"/>
      <c r="X54" s="62"/>
      <c r="Y54" s="62"/>
    </row>
    <row r="55" spans="1:25" ht="78" customHeight="1" x14ac:dyDescent="0.25">
      <c r="A55" s="490"/>
      <c r="B55" s="496"/>
      <c r="C55" s="490"/>
      <c r="D55" s="490"/>
      <c r="E55" s="162" t="s">
        <v>643</v>
      </c>
      <c r="F55" s="490"/>
      <c r="G55" s="493"/>
      <c r="H55" s="506"/>
      <c r="I55" s="506"/>
      <c r="J55" s="490"/>
      <c r="K55" s="490"/>
      <c r="L55" s="522"/>
      <c r="M55" s="522"/>
      <c r="N55" s="540"/>
      <c r="O55" s="62"/>
      <c r="P55" s="62"/>
      <c r="Q55" s="62"/>
      <c r="R55" s="62"/>
      <c r="S55" s="62"/>
      <c r="T55" s="62"/>
      <c r="U55" s="62"/>
      <c r="V55" s="62"/>
      <c r="W55" s="62"/>
      <c r="X55" s="62"/>
      <c r="Y55" s="62"/>
    </row>
    <row r="56" spans="1:25" ht="78" customHeight="1" x14ac:dyDescent="0.25">
      <c r="A56" s="490"/>
      <c r="B56" s="496"/>
      <c r="C56" s="490"/>
      <c r="D56" s="490"/>
      <c r="E56" s="162" t="s">
        <v>1256</v>
      </c>
      <c r="F56" s="490"/>
      <c r="G56" s="493"/>
      <c r="H56" s="506"/>
      <c r="I56" s="506"/>
      <c r="J56" s="490"/>
      <c r="K56" s="490"/>
      <c r="L56" s="522"/>
      <c r="M56" s="522"/>
      <c r="N56" s="540"/>
      <c r="O56" s="62"/>
      <c r="P56" s="62"/>
      <c r="Q56" s="62"/>
      <c r="R56" s="62"/>
      <c r="S56" s="62"/>
      <c r="T56" s="62"/>
      <c r="U56" s="62"/>
      <c r="V56" s="62"/>
      <c r="W56" s="62"/>
      <c r="X56" s="62"/>
      <c r="Y56" s="62"/>
    </row>
    <row r="57" spans="1:25" ht="78" customHeight="1" x14ac:dyDescent="0.25">
      <c r="A57" s="490"/>
      <c r="B57" s="496"/>
      <c r="C57" s="490"/>
      <c r="D57" s="490"/>
      <c r="E57" s="162" t="s">
        <v>205</v>
      </c>
      <c r="F57" s="490"/>
      <c r="G57" s="493"/>
      <c r="H57" s="506"/>
      <c r="I57" s="506"/>
      <c r="J57" s="490"/>
      <c r="K57" s="490"/>
      <c r="L57" s="522"/>
      <c r="M57" s="522"/>
      <c r="N57" s="540"/>
      <c r="O57" s="62"/>
      <c r="P57" s="62"/>
      <c r="Q57" s="62"/>
      <c r="R57" s="62"/>
      <c r="S57" s="62"/>
      <c r="T57" s="62"/>
      <c r="U57" s="62"/>
      <c r="V57" s="62"/>
      <c r="W57" s="62"/>
      <c r="X57" s="62"/>
      <c r="Y57" s="62"/>
    </row>
    <row r="58" spans="1:25" ht="78" customHeight="1" x14ac:dyDescent="0.25">
      <c r="A58" s="490"/>
      <c r="B58" s="497"/>
      <c r="C58" s="490"/>
      <c r="D58" s="490"/>
      <c r="E58" s="162" t="s">
        <v>137</v>
      </c>
      <c r="F58" s="490"/>
      <c r="G58" s="493"/>
      <c r="H58" s="506"/>
      <c r="I58" s="506"/>
      <c r="J58" s="490"/>
      <c r="K58" s="490"/>
      <c r="L58" s="522"/>
      <c r="M58" s="522"/>
      <c r="N58" s="540"/>
      <c r="O58" s="62"/>
      <c r="P58" s="62"/>
      <c r="Q58" s="62"/>
      <c r="R58" s="62"/>
      <c r="S58" s="62"/>
      <c r="T58" s="62"/>
      <c r="U58" s="62"/>
      <c r="V58" s="62"/>
      <c r="W58" s="62"/>
      <c r="X58" s="62"/>
      <c r="Y58" s="62"/>
    </row>
    <row r="59" spans="1:25" ht="78" customHeight="1" x14ac:dyDescent="0.25">
      <c r="A59" s="489" t="s">
        <v>136</v>
      </c>
      <c r="B59" s="495" t="s">
        <v>36</v>
      </c>
      <c r="C59" s="489"/>
      <c r="D59" s="489" t="s">
        <v>37</v>
      </c>
      <c r="E59" s="162" t="s">
        <v>138</v>
      </c>
      <c r="F59" s="489" t="s">
        <v>38</v>
      </c>
      <c r="G59" s="492" t="s">
        <v>915</v>
      </c>
      <c r="H59" s="505">
        <v>45292</v>
      </c>
      <c r="I59" s="505">
        <v>45657</v>
      </c>
      <c r="J59" s="489" t="s">
        <v>23</v>
      </c>
      <c r="K59" s="489" t="s">
        <v>23</v>
      </c>
      <c r="L59" s="521">
        <v>0</v>
      </c>
      <c r="M59" s="521">
        <v>0</v>
      </c>
      <c r="N59" s="539" t="s">
        <v>650</v>
      </c>
      <c r="O59" s="62"/>
      <c r="P59" s="62"/>
      <c r="Q59" s="62"/>
      <c r="R59" s="62"/>
      <c r="S59" s="62"/>
      <c r="T59" s="62"/>
      <c r="U59" s="62"/>
      <c r="V59" s="62"/>
      <c r="W59" s="62"/>
      <c r="X59" s="62"/>
      <c r="Y59" s="62"/>
    </row>
    <row r="60" spans="1:25" ht="78" customHeight="1" x14ac:dyDescent="0.25">
      <c r="A60" s="490"/>
      <c r="B60" s="496"/>
      <c r="C60" s="490"/>
      <c r="D60" s="490"/>
      <c r="E60" s="162" t="s">
        <v>139</v>
      </c>
      <c r="F60" s="490"/>
      <c r="G60" s="493"/>
      <c r="H60" s="506"/>
      <c r="I60" s="506"/>
      <c r="J60" s="490"/>
      <c r="K60" s="490"/>
      <c r="L60" s="522"/>
      <c r="M60" s="522"/>
      <c r="N60" s="540"/>
      <c r="O60" s="62"/>
      <c r="P60" s="62"/>
      <c r="Q60" s="62"/>
      <c r="R60" s="62"/>
      <c r="S60" s="62"/>
      <c r="T60" s="62"/>
      <c r="U60" s="62"/>
      <c r="V60" s="62"/>
      <c r="W60" s="62"/>
      <c r="X60" s="62"/>
      <c r="Y60" s="62"/>
    </row>
    <row r="61" spans="1:25" ht="78" customHeight="1" x14ac:dyDescent="0.25">
      <c r="A61" s="490"/>
      <c r="B61" s="496"/>
      <c r="C61" s="490"/>
      <c r="D61" s="490"/>
      <c r="E61" s="37" t="s">
        <v>40</v>
      </c>
      <c r="F61" s="490"/>
      <c r="G61" s="493"/>
      <c r="H61" s="506"/>
      <c r="I61" s="506"/>
      <c r="J61" s="490"/>
      <c r="K61" s="490"/>
      <c r="L61" s="522"/>
      <c r="M61" s="522"/>
      <c r="N61" s="540"/>
      <c r="O61" s="62"/>
      <c r="P61" s="62"/>
      <c r="Q61" s="62"/>
      <c r="R61" s="62"/>
      <c r="S61" s="62"/>
      <c r="T61" s="62"/>
      <c r="U61" s="62"/>
      <c r="V61" s="62"/>
      <c r="W61" s="62"/>
      <c r="X61" s="62"/>
      <c r="Y61" s="62"/>
    </row>
    <row r="62" spans="1:25" ht="78" customHeight="1" x14ac:dyDescent="0.25">
      <c r="A62" s="490"/>
      <c r="B62" s="496"/>
      <c r="C62" s="490"/>
      <c r="D62" s="490"/>
      <c r="E62" s="162" t="s">
        <v>1257</v>
      </c>
      <c r="F62" s="490"/>
      <c r="G62" s="493"/>
      <c r="H62" s="506"/>
      <c r="I62" s="506"/>
      <c r="J62" s="490"/>
      <c r="K62" s="490"/>
      <c r="L62" s="522"/>
      <c r="M62" s="522"/>
      <c r="N62" s="540"/>
      <c r="O62" s="62"/>
      <c r="P62" s="62"/>
      <c r="Q62" s="62"/>
      <c r="R62" s="62"/>
      <c r="S62" s="62"/>
      <c r="T62" s="62"/>
      <c r="U62" s="62"/>
      <c r="V62" s="62"/>
      <c r="W62" s="62"/>
      <c r="X62" s="62"/>
      <c r="Y62" s="62"/>
    </row>
    <row r="63" spans="1:25" ht="78" customHeight="1" x14ac:dyDescent="0.25">
      <c r="A63" s="489" t="s">
        <v>136</v>
      </c>
      <c r="B63" s="495" t="s">
        <v>192</v>
      </c>
      <c r="C63" s="489"/>
      <c r="D63" s="489" t="s">
        <v>41</v>
      </c>
      <c r="E63" s="162" t="s">
        <v>1258</v>
      </c>
      <c r="F63" s="489" t="s">
        <v>44</v>
      </c>
      <c r="G63" s="492" t="s">
        <v>1264</v>
      </c>
      <c r="H63" s="505">
        <v>45293</v>
      </c>
      <c r="I63" s="505">
        <v>45657</v>
      </c>
      <c r="J63" s="489" t="s">
        <v>23</v>
      </c>
      <c r="K63" s="489" t="s">
        <v>23</v>
      </c>
      <c r="L63" s="521">
        <v>0</v>
      </c>
      <c r="M63" s="521">
        <v>0</v>
      </c>
      <c r="N63" s="539" t="s">
        <v>651</v>
      </c>
      <c r="O63" s="62"/>
      <c r="P63" s="62"/>
      <c r="Q63" s="62"/>
      <c r="R63" s="62"/>
      <c r="S63" s="62"/>
      <c r="T63" s="62"/>
      <c r="U63" s="62"/>
      <c r="V63" s="161"/>
      <c r="W63" s="161"/>
      <c r="X63" s="161"/>
      <c r="Y63" s="62"/>
    </row>
    <row r="64" spans="1:25" ht="78" customHeight="1" x14ac:dyDescent="0.25">
      <c r="A64" s="490"/>
      <c r="B64" s="496"/>
      <c r="C64" s="490"/>
      <c r="D64" s="490"/>
      <c r="E64" s="162" t="s">
        <v>1259</v>
      </c>
      <c r="F64" s="490"/>
      <c r="G64" s="493"/>
      <c r="H64" s="506"/>
      <c r="I64" s="506"/>
      <c r="J64" s="490"/>
      <c r="K64" s="490"/>
      <c r="L64" s="522"/>
      <c r="M64" s="522"/>
      <c r="N64" s="540"/>
      <c r="O64" s="62"/>
      <c r="P64" s="163"/>
      <c r="Q64" s="163"/>
      <c r="R64" s="163"/>
      <c r="S64" s="163"/>
      <c r="T64" s="163"/>
      <c r="U64" s="163"/>
      <c r="V64" s="161"/>
      <c r="W64" s="161"/>
      <c r="X64" s="161"/>
      <c r="Y64" s="62"/>
    </row>
    <row r="65" spans="1:25" ht="78" customHeight="1" x14ac:dyDescent="0.25">
      <c r="A65" s="490"/>
      <c r="B65" s="496"/>
      <c r="C65" s="490"/>
      <c r="D65" s="490"/>
      <c r="E65" s="162" t="s">
        <v>1260</v>
      </c>
      <c r="F65" s="490"/>
      <c r="G65" s="493"/>
      <c r="H65" s="506"/>
      <c r="I65" s="506"/>
      <c r="J65" s="490"/>
      <c r="K65" s="490"/>
      <c r="L65" s="522"/>
      <c r="M65" s="522"/>
      <c r="N65" s="540"/>
      <c r="O65" s="403"/>
      <c r="P65" s="403"/>
      <c r="Q65" s="403"/>
      <c r="R65" s="403"/>
      <c r="S65" s="403"/>
      <c r="T65" s="403"/>
      <c r="U65" s="403"/>
      <c r="V65" s="161"/>
      <c r="W65" s="161"/>
      <c r="X65" s="161"/>
      <c r="Y65" s="62"/>
    </row>
    <row r="66" spans="1:25" ht="78" customHeight="1" x14ac:dyDescent="0.25">
      <c r="A66" s="490"/>
      <c r="B66" s="496"/>
      <c r="C66" s="490"/>
      <c r="D66" s="490"/>
      <c r="E66" s="162" t="s">
        <v>1261</v>
      </c>
      <c r="F66" s="490"/>
      <c r="G66" s="493"/>
      <c r="H66" s="506"/>
      <c r="I66" s="506"/>
      <c r="J66" s="490"/>
      <c r="K66" s="490"/>
      <c r="L66" s="522"/>
      <c r="M66" s="522"/>
      <c r="N66" s="540"/>
      <c r="O66" s="403"/>
      <c r="P66" s="403"/>
      <c r="Q66" s="403"/>
      <c r="R66" s="403"/>
      <c r="S66" s="403"/>
      <c r="T66" s="403"/>
      <c r="U66" s="403"/>
      <c r="V66" s="161"/>
      <c r="W66" s="161"/>
      <c r="X66" s="161"/>
      <c r="Y66" s="62"/>
    </row>
    <row r="67" spans="1:25" ht="78" customHeight="1" x14ac:dyDescent="0.25">
      <c r="A67" s="490"/>
      <c r="B67" s="496"/>
      <c r="C67" s="490"/>
      <c r="D67" s="490"/>
      <c r="E67" s="162" t="s">
        <v>53</v>
      </c>
      <c r="F67" s="490"/>
      <c r="G67" s="493"/>
      <c r="H67" s="506"/>
      <c r="I67" s="506"/>
      <c r="J67" s="490"/>
      <c r="K67" s="490"/>
      <c r="L67" s="522"/>
      <c r="M67" s="522"/>
      <c r="N67" s="540"/>
      <c r="O67" s="403"/>
      <c r="P67" s="403"/>
      <c r="Q67" s="403"/>
      <c r="R67" s="403"/>
      <c r="S67" s="403"/>
      <c r="T67" s="403"/>
      <c r="U67" s="403"/>
      <c r="V67" s="161"/>
      <c r="W67" s="161"/>
      <c r="X67" s="161"/>
      <c r="Y67" s="62"/>
    </row>
    <row r="68" spans="1:25" ht="78" customHeight="1" x14ac:dyDescent="0.25">
      <c r="A68" s="491"/>
      <c r="B68" s="497"/>
      <c r="C68" s="491"/>
      <c r="D68" s="491"/>
      <c r="E68" s="162" t="s">
        <v>1262</v>
      </c>
      <c r="F68" s="491"/>
      <c r="G68" s="494"/>
      <c r="H68" s="507"/>
      <c r="I68" s="507"/>
      <c r="J68" s="491"/>
      <c r="K68" s="491"/>
      <c r="L68" s="523"/>
      <c r="M68" s="523"/>
      <c r="N68" s="541"/>
      <c r="O68" s="403"/>
      <c r="P68" s="403" t="s">
        <v>345</v>
      </c>
      <c r="Q68" s="403"/>
      <c r="R68" s="403"/>
      <c r="S68" s="403"/>
      <c r="T68" s="403"/>
      <c r="U68" s="403"/>
      <c r="V68" s="161"/>
      <c r="W68" s="161"/>
      <c r="X68" s="161"/>
      <c r="Y68" s="62"/>
    </row>
    <row r="69" spans="1:25" ht="78" customHeight="1" x14ac:dyDescent="0.25">
      <c r="A69" s="489" t="s">
        <v>136</v>
      </c>
      <c r="B69" s="495" t="s">
        <v>140</v>
      </c>
      <c r="C69" s="489"/>
      <c r="D69" s="489" t="s">
        <v>42</v>
      </c>
      <c r="E69" s="162" t="s">
        <v>1267</v>
      </c>
      <c r="F69" s="489" t="s">
        <v>43</v>
      </c>
      <c r="G69" s="492" t="s">
        <v>1263</v>
      </c>
      <c r="H69" s="505">
        <v>45292</v>
      </c>
      <c r="I69" s="505">
        <v>45657</v>
      </c>
      <c r="J69" s="489" t="s">
        <v>23</v>
      </c>
      <c r="K69" s="489" t="s">
        <v>23</v>
      </c>
      <c r="L69" s="521">
        <v>0</v>
      </c>
      <c r="M69" s="521">
        <v>0</v>
      </c>
      <c r="N69" s="539" t="s">
        <v>653</v>
      </c>
      <c r="O69" s="403" t="s">
        <v>974</v>
      </c>
      <c r="P69" s="403" t="s">
        <v>975</v>
      </c>
      <c r="Q69" s="403"/>
      <c r="R69" s="403"/>
      <c r="S69" s="403"/>
      <c r="T69" s="161"/>
      <c r="U69" s="402"/>
      <c r="V69" s="402"/>
      <c r="W69" s="403"/>
      <c r="X69" s="403"/>
      <c r="Y69" s="62"/>
    </row>
    <row r="70" spans="1:25" ht="78" customHeight="1" x14ac:dyDescent="0.25">
      <c r="A70" s="490"/>
      <c r="B70" s="496"/>
      <c r="C70" s="490"/>
      <c r="D70" s="490"/>
      <c r="E70" s="162" t="s">
        <v>652</v>
      </c>
      <c r="F70" s="490"/>
      <c r="G70" s="493"/>
      <c r="H70" s="506"/>
      <c r="I70" s="506"/>
      <c r="J70" s="490"/>
      <c r="K70" s="490"/>
      <c r="L70" s="522"/>
      <c r="M70" s="522"/>
      <c r="N70" s="540"/>
      <c r="O70" s="403"/>
      <c r="P70" s="403"/>
      <c r="Q70" s="161"/>
      <c r="R70" s="403"/>
      <c r="S70" s="403"/>
      <c r="T70" s="403"/>
      <c r="U70" s="403"/>
      <c r="V70" s="403"/>
      <c r="W70" s="403"/>
      <c r="X70" s="403"/>
      <c r="Y70" s="62"/>
    </row>
    <row r="71" spans="1:25" ht="78" customHeight="1" x14ac:dyDescent="0.25">
      <c r="A71" s="490"/>
      <c r="B71" s="496"/>
      <c r="C71" s="490"/>
      <c r="D71" s="490"/>
      <c r="E71" s="162" t="s">
        <v>1268</v>
      </c>
      <c r="F71" s="490"/>
      <c r="G71" s="493"/>
      <c r="H71" s="506"/>
      <c r="I71" s="506"/>
      <c r="J71" s="490"/>
      <c r="K71" s="490"/>
      <c r="L71" s="522"/>
      <c r="M71" s="522"/>
      <c r="N71" s="540"/>
      <c r="O71" s="403"/>
      <c r="P71" s="403"/>
      <c r="Q71" s="161"/>
      <c r="R71" s="403"/>
      <c r="S71" s="403"/>
      <c r="T71" s="403"/>
      <c r="U71" s="403"/>
      <c r="V71" s="403"/>
      <c r="W71" s="403"/>
      <c r="X71" s="403"/>
      <c r="Y71" s="62"/>
    </row>
    <row r="72" spans="1:25" ht="78" customHeight="1" x14ac:dyDescent="0.25">
      <c r="A72" s="490"/>
      <c r="B72" s="496"/>
      <c r="C72" s="490"/>
      <c r="D72" s="490"/>
      <c r="E72" s="162" t="s">
        <v>1269</v>
      </c>
      <c r="F72" s="490"/>
      <c r="G72" s="493"/>
      <c r="H72" s="506"/>
      <c r="I72" s="506"/>
      <c r="J72" s="490"/>
      <c r="K72" s="490"/>
      <c r="L72" s="522"/>
      <c r="M72" s="522"/>
      <c r="N72" s="540"/>
      <c r="O72" s="403"/>
      <c r="P72" s="403"/>
      <c r="Q72" s="161"/>
      <c r="R72" s="403"/>
      <c r="S72" s="403"/>
      <c r="T72" s="403"/>
      <c r="U72" s="403"/>
      <c r="V72" s="403"/>
      <c r="W72" s="403"/>
      <c r="X72" s="403"/>
      <c r="Y72" s="62"/>
    </row>
    <row r="73" spans="1:25" ht="78" customHeight="1" x14ac:dyDescent="0.25">
      <c r="A73" s="490"/>
      <c r="B73" s="496"/>
      <c r="C73" s="490"/>
      <c r="D73" s="490"/>
      <c r="E73" s="162" t="s">
        <v>1270</v>
      </c>
      <c r="F73" s="490"/>
      <c r="G73" s="493"/>
      <c r="H73" s="506"/>
      <c r="I73" s="506"/>
      <c r="J73" s="490"/>
      <c r="K73" s="490"/>
      <c r="L73" s="522"/>
      <c r="M73" s="522"/>
      <c r="N73" s="540"/>
      <c r="O73" s="403"/>
      <c r="P73" s="403"/>
      <c r="Q73" s="161"/>
      <c r="R73" s="161"/>
      <c r="S73" s="161"/>
      <c r="T73" s="403"/>
      <c r="U73" s="403"/>
      <c r="V73" s="403"/>
      <c r="W73" s="403"/>
      <c r="X73" s="403"/>
      <c r="Y73" s="62"/>
    </row>
    <row r="74" spans="1:25" ht="78" customHeight="1" x14ac:dyDescent="0.25">
      <c r="A74" s="490"/>
      <c r="B74" s="496"/>
      <c r="C74" s="490"/>
      <c r="D74" s="490"/>
      <c r="E74" s="162" t="s">
        <v>1271</v>
      </c>
      <c r="F74" s="490"/>
      <c r="G74" s="493"/>
      <c r="H74" s="506"/>
      <c r="I74" s="506"/>
      <c r="J74" s="490"/>
      <c r="K74" s="490"/>
      <c r="L74" s="522"/>
      <c r="M74" s="522"/>
      <c r="N74" s="540"/>
      <c r="O74" s="62"/>
      <c r="P74" s="163"/>
      <c r="Q74" s="163"/>
      <c r="R74" s="403"/>
      <c r="S74" s="403"/>
      <c r="T74" s="163"/>
      <c r="U74" s="161"/>
      <c r="V74" s="163"/>
      <c r="W74" s="163"/>
      <c r="X74" s="163"/>
      <c r="Y74" s="62"/>
    </row>
    <row r="75" spans="1:25" ht="78" customHeight="1" x14ac:dyDescent="0.25">
      <c r="A75" s="498" t="s">
        <v>45</v>
      </c>
      <c r="B75" s="500" t="s">
        <v>656</v>
      </c>
      <c r="C75" s="498" t="s">
        <v>332</v>
      </c>
      <c r="D75" s="498" t="s">
        <v>46</v>
      </c>
      <c r="E75" s="162" t="s">
        <v>1265</v>
      </c>
      <c r="F75" s="498" t="s">
        <v>47</v>
      </c>
      <c r="G75" s="492" t="s">
        <v>914</v>
      </c>
      <c r="H75" s="505">
        <v>45293</v>
      </c>
      <c r="I75" s="505">
        <v>45657</v>
      </c>
      <c r="J75" s="489" t="s">
        <v>23</v>
      </c>
      <c r="K75" s="489" t="s">
        <v>23</v>
      </c>
      <c r="L75" s="521">
        <v>0</v>
      </c>
      <c r="M75" s="521">
        <v>0</v>
      </c>
      <c r="N75" s="542" t="s">
        <v>657</v>
      </c>
      <c r="O75" s="62"/>
      <c r="P75" s="163"/>
      <c r="Q75" s="163"/>
      <c r="R75" s="163"/>
      <c r="S75" s="163"/>
      <c r="T75" s="163"/>
      <c r="U75" s="161"/>
      <c r="V75" s="163"/>
      <c r="W75" s="163"/>
      <c r="X75" s="163"/>
      <c r="Y75" s="161"/>
    </row>
    <row r="76" spans="1:25" ht="78" customHeight="1" x14ac:dyDescent="0.25">
      <c r="A76" s="499"/>
      <c r="B76" s="501"/>
      <c r="C76" s="499"/>
      <c r="D76" s="499"/>
      <c r="E76" s="162" t="s">
        <v>145</v>
      </c>
      <c r="F76" s="499"/>
      <c r="G76" s="493"/>
      <c r="H76" s="506"/>
      <c r="I76" s="506"/>
      <c r="J76" s="490"/>
      <c r="K76" s="490"/>
      <c r="L76" s="522"/>
      <c r="M76" s="522"/>
      <c r="N76" s="543"/>
      <c r="O76" s="62"/>
      <c r="P76" s="163"/>
      <c r="Q76" s="163"/>
      <c r="R76" s="163"/>
      <c r="S76" s="163"/>
      <c r="T76" s="163"/>
      <c r="U76" s="163"/>
      <c r="V76" s="163"/>
      <c r="W76" s="163"/>
      <c r="X76" s="163"/>
      <c r="Y76" s="62"/>
    </row>
    <row r="77" spans="1:25" ht="78" customHeight="1" x14ac:dyDescent="0.25">
      <c r="A77" s="499"/>
      <c r="B77" s="501"/>
      <c r="C77" s="499"/>
      <c r="D77" s="499"/>
      <c r="E77" s="162" t="s">
        <v>1266</v>
      </c>
      <c r="F77" s="499"/>
      <c r="G77" s="493"/>
      <c r="H77" s="506"/>
      <c r="I77" s="506"/>
      <c r="J77" s="490"/>
      <c r="K77" s="490"/>
      <c r="L77" s="522"/>
      <c r="M77" s="522"/>
      <c r="N77" s="543"/>
      <c r="O77" s="62"/>
      <c r="P77" s="163"/>
      <c r="Q77" s="163"/>
      <c r="R77" s="163"/>
      <c r="S77" s="163"/>
      <c r="T77" s="163"/>
      <c r="U77" s="163"/>
      <c r="V77" s="163"/>
      <c r="W77" s="163"/>
      <c r="X77" s="163"/>
      <c r="Y77" s="62"/>
    </row>
    <row r="78" spans="1:25" ht="78" customHeight="1" x14ac:dyDescent="0.25">
      <c r="A78" s="548"/>
      <c r="B78" s="549"/>
      <c r="C78" s="548"/>
      <c r="D78" s="548"/>
      <c r="E78" s="162" t="s">
        <v>655</v>
      </c>
      <c r="F78" s="548"/>
      <c r="G78" s="494"/>
      <c r="H78" s="507"/>
      <c r="I78" s="507"/>
      <c r="J78" s="491"/>
      <c r="K78" s="491"/>
      <c r="L78" s="523"/>
      <c r="M78" s="523"/>
      <c r="N78" s="544"/>
      <c r="O78" s="62"/>
      <c r="P78" s="163"/>
      <c r="Q78" s="163"/>
      <c r="R78" s="163"/>
      <c r="S78" s="163"/>
      <c r="T78" s="163"/>
      <c r="U78" s="163"/>
      <c r="V78" s="163"/>
      <c r="W78" s="163"/>
      <c r="X78" s="163"/>
      <c r="Y78" s="62"/>
    </row>
    <row r="79" spans="1:25" ht="78" customHeight="1" x14ac:dyDescent="0.25">
      <c r="A79" s="488" t="s">
        <v>45</v>
      </c>
      <c r="B79" s="545" t="s">
        <v>1387</v>
      </c>
      <c r="C79" s="488" t="s">
        <v>294</v>
      </c>
      <c r="D79" s="488" t="s">
        <v>1388</v>
      </c>
      <c r="E79" s="37" t="s">
        <v>1389</v>
      </c>
      <c r="F79" s="488" t="s">
        <v>1390</v>
      </c>
      <c r="G79" s="546" t="s">
        <v>654</v>
      </c>
      <c r="H79" s="538">
        <v>45293</v>
      </c>
      <c r="I79" s="538">
        <v>45657</v>
      </c>
      <c r="J79" s="546" t="s">
        <v>144</v>
      </c>
      <c r="K79" s="556" t="s">
        <v>109</v>
      </c>
      <c r="L79" s="557">
        <v>1300000000</v>
      </c>
      <c r="M79" s="530" t="s">
        <v>913</v>
      </c>
      <c r="N79" s="547"/>
      <c r="O79" s="62"/>
      <c r="P79" s="62"/>
      <c r="Q79" s="62"/>
      <c r="R79" s="62"/>
      <c r="S79" s="62"/>
      <c r="T79" s="163"/>
      <c r="U79" s="163"/>
      <c r="V79" s="62"/>
      <c r="W79" s="62"/>
      <c r="X79" s="62"/>
      <c r="Y79" s="62"/>
    </row>
    <row r="80" spans="1:25" ht="78" customHeight="1" x14ac:dyDescent="0.25">
      <c r="A80" s="488"/>
      <c r="B80" s="545"/>
      <c r="C80" s="488"/>
      <c r="D80" s="488"/>
      <c r="E80" s="37" t="s">
        <v>1391</v>
      </c>
      <c r="F80" s="488"/>
      <c r="G80" s="546"/>
      <c r="H80" s="538"/>
      <c r="I80" s="538"/>
      <c r="J80" s="546"/>
      <c r="K80" s="556"/>
      <c r="L80" s="557"/>
      <c r="M80" s="532"/>
      <c r="N80" s="547"/>
      <c r="O80" s="62"/>
      <c r="P80" s="62"/>
      <c r="Q80" s="62"/>
      <c r="R80" s="62"/>
      <c r="S80" s="62"/>
      <c r="T80" s="163"/>
      <c r="U80" s="163"/>
      <c r="V80" s="62"/>
      <c r="W80" s="62"/>
      <c r="X80" s="62"/>
      <c r="Y80" s="62"/>
    </row>
    <row r="81" spans="1:24" ht="78" customHeight="1" x14ac:dyDescent="0.25">
      <c r="A81" s="488" t="s">
        <v>45</v>
      </c>
      <c r="B81" s="488" t="s">
        <v>1392</v>
      </c>
      <c r="C81" s="447"/>
      <c r="D81" s="488" t="s">
        <v>1397</v>
      </c>
      <c r="E81" s="37" t="s">
        <v>1393</v>
      </c>
      <c r="F81" s="489" t="s">
        <v>1399</v>
      </c>
      <c r="G81" s="492" t="s">
        <v>1400</v>
      </c>
      <c r="H81" s="505">
        <v>45293</v>
      </c>
      <c r="I81" s="505">
        <v>45655</v>
      </c>
      <c r="J81" s="492" t="s">
        <v>23</v>
      </c>
      <c r="K81" s="550" t="s">
        <v>23</v>
      </c>
      <c r="L81" s="521">
        <v>0</v>
      </c>
      <c r="M81" s="521">
        <v>0</v>
      </c>
      <c r="N81" s="489" t="s">
        <v>1398</v>
      </c>
      <c r="O81" s="33"/>
      <c r="P81" s="33"/>
      <c r="Q81" s="33"/>
      <c r="R81" s="33"/>
      <c r="S81" s="33"/>
      <c r="T81" s="448"/>
      <c r="U81" s="448"/>
      <c r="V81" s="33"/>
      <c r="W81" s="33"/>
      <c r="X81" s="33"/>
    </row>
    <row r="82" spans="1:24" ht="78" customHeight="1" x14ac:dyDescent="0.25">
      <c r="A82" s="488"/>
      <c r="B82" s="488"/>
      <c r="C82" s="447"/>
      <c r="D82" s="488"/>
      <c r="E82" s="37" t="s">
        <v>1394</v>
      </c>
      <c r="F82" s="490"/>
      <c r="G82" s="493"/>
      <c r="H82" s="506"/>
      <c r="I82" s="506"/>
      <c r="J82" s="493"/>
      <c r="K82" s="551"/>
      <c r="L82" s="522"/>
      <c r="M82" s="522"/>
      <c r="N82" s="490"/>
      <c r="O82" s="33"/>
      <c r="P82" s="33"/>
      <c r="Q82" s="33"/>
      <c r="R82" s="33"/>
      <c r="S82" s="33"/>
      <c r="T82" s="448"/>
      <c r="U82" s="448"/>
      <c r="V82" s="33"/>
      <c r="W82" s="33"/>
      <c r="X82" s="33"/>
    </row>
    <row r="83" spans="1:24" ht="78" customHeight="1" x14ac:dyDescent="0.25">
      <c r="A83" s="488"/>
      <c r="B83" s="488"/>
      <c r="C83" s="447"/>
      <c r="D83" s="488"/>
      <c r="E83" s="37" t="s">
        <v>1395</v>
      </c>
      <c r="F83" s="490"/>
      <c r="G83" s="493"/>
      <c r="H83" s="506"/>
      <c r="I83" s="506"/>
      <c r="J83" s="493"/>
      <c r="K83" s="551"/>
      <c r="L83" s="522"/>
      <c r="M83" s="522"/>
      <c r="N83" s="490"/>
      <c r="O83" s="33"/>
      <c r="P83" s="33"/>
      <c r="Q83" s="33"/>
      <c r="R83" s="33"/>
      <c r="S83" s="33"/>
      <c r="T83" s="448"/>
      <c r="U83" s="448"/>
      <c r="V83" s="33"/>
      <c r="W83" s="33"/>
      <c r="X83" s="33"/>
    </row>
    <row r="84" spans="1:24" ht="78" customHeight="1" x14ac:dyDescent="0.25">
      <c r="A84" s="488"/>
      <c r="B84" s="488"/>
      <c r="C84" s="447"/>
      <c r="D84" s="488"/>
      <c r="E84" s="37" t="s">
        <v>1396</v>
      </c>
      <c r="F84" s="491"/>
      <c r="G84" s="494"/>
      <c r="H84" s="507"/>
      <c r="I84" s="507"/>
      <c r="J84" s="494"/>
      <c r="K84" s="552"/>
      <c r="L84" s="523"/>
      <c r="M84" s="523"/>
      <c r="N84" s="491"/>
      <c r="O84" s="33"/>
      <c r="P84" s="33"/>
      <c r="Q84" s="33"/>
      <c r="R84" s="33"/>
      <c r="S84" s="33"/>
      <c r="T84" s="448"/>
      <c r="U84" s="448"/>
      <c r="V84" s="33"/>
      <c r="W84" s="33"/>
      <c r="X84" s="33"/>
    </row>
    <row r="85" spans="1:24" ht="78" customHeight="1" x14ac:dyDescent="0.25">
      <c r="K85" s="553" t="s">
        <v>340</v>
      </c>
      <c r="L85" s="167">
        <f>SUM(L16:L80)</f>
        <v>11100000000</v>
      </c>
    </row>
    <row r="86" spans="1:24" ht="78" customHeight="1" thickBot="1" x14ac:dyDescent="0.3">
      <c r="A86" s="555" t="s">
        <v>342</v>
      </c>
      <c r="B86" s="555"/>
      <c r="C86" s="555"/>
      <c r="D86" s="555"/>
      <c r="E86" s="555"/>
      <c r="F86" s="555"/>
      <c r="K86" s="554"/>
      <c r="L86" s="165"/>
    </row>
    <row r="87" spans="1:24" ht="78" customHeight="1" x14ac:dyDescent="0.25">
      <c r="A87" s="555"/>
      <c r="B87" s="555"/>
      <c r="C87" s="555"/>
      <c r="D87" s="555"/>
      <c r="E87" s="555"/>
      <c r="F87" s="555"/>
      <c r="N87" s="166"/>
    </row>
    <row r="88" spans="1:24" ht="78" customHeight="1" x14ac:dyDescent="0.25">
      <c r="A88" s="555"/>
      <c r="B88" s="555"/>
      <c r="C88" s="555"/>
      <c r="D88" s="555"/>
      <c r="E88" s="555"/>
      <c r="F88" s="555"/>
    </row>
    <row r="89" spans="1:24" ht="78" customHeight="1" x14ac:dyDescent="0.25">
      <c r="A89" s="555"/>
      <c r="B89" s="555"/>
      <c r="C89" s="555"/>
      <c r="D89" s="555"/>
      <c r="E89" s="555"/>
      <c r="F89" s="555"/>
    </row>
    <row r="90" spans="1:24" ht="78" customHeight="1" x14ac:dyDescent="0.25">
      <c r="A90" s="555"/>
      <c r="B90" s="555"/>
      <c r="C90" s="555"/>
      <c r="D90" s="555"/>
      <c r="E90" s="555"/>
      <c r="F90" s="555"/>
    </row>
    <row r="91" spans="1:24" ht="78" customHeight="1" x14ac:dyDescent="0.25">
      <c r="A91" s="555"/>
      <c r="B91" s="555"/>
      <c r="C91" s="555"/>
      <c r="D91" s="555"/>
      <c r="E91" s="555"/>
      <c r="F91" s="555"/>
    </row>
    <row r="92" spans="1:24" ht="78" customHeight="1" x14ac:dyDescent="0.25">
      <c r="A92" s="555"/>
      <c r="B92" s="555"/>
      <c r="C92" s="555"/>
      <c r="D92" s="555"/>
      <c r="E92" s="555"/>
      <c r="F92" s="555"/>
    </row>
    <row r="93" spans="1:24" ht="78" customHeight="1" x14ac:dyDescent="0.25">
      <c r="A93" s="555"/>
      <c r="B93" s="555"/>
      <c r="C93" s="555"/>
      <c r="D93" s="555"/>
      <c r="E93" s="555"/>
      <c r="F93" s="555"/>
    </row>
  </sheetData>
  <autoFilter ref="A14:Y85">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autoFilter>
  <dataConsolidate/>
  <mergeCells count="223">
    <mergeCell ref="N81:N84"/>
    <mergeCell ref="K81:K84"/>
    <mergeCell ref="J81:J84"/>
    <mergeCell ref="H81:H84"/>
    <mergeCell ref="I81:I84"/>
    <mergeCell ref="K85:K86"/>
    <mergeCell ref="A86:F93"/>
    <mergeCell ref="H79:H80"/>
    <mergeCell ref="I79:I80"/>
    <mergeCell ref="J79:J80"/>
    <mergeCell ref="K79:K80"/>
    <mergeCell ref="L79:L80"/>
    <mergeCell ref="M79:M80"/>
    <mergeCell ref="L81:L84"/>
    <mergeCell ref="M81:M84"/>
    <mergeCell ref="D63:D68"/>
    <mergeCell ref="F63:F68"/>
    <mergeCell ref="G63:G68"/>
    <mergeCell ref="H63:H68"/>
    <mergeCell ref="K75:K78"/>
    <mergeCell ref="L75:L78"/>
    <mergeCell ref="M75:M78"/>
    <mergeCell ref="N75:N78"/>
    <mergeCell ref="A79:A80"/>
    <mergeCell ref="B79:B80"/>
    <mergeCell ref="C79:C80"/>
    <mergeCell ref="D79:D80"/>
    <mergeCell ref="F79:F80"/>
    <mergeCell ref="G79:G80"/>
    <mergeCell ref="N79:N80"/>
    <mergeCell ref="A75:A78"/>
    <mergeCell ref="B75:B78"/>
    <mergeCell ref="C75:C78"/>
    <mergeCell ref="D75:D78"/>
    <mergeCell ref="F75:F78"/>
    <mergeCell ref="G75:G78"/>
    <mergeCell ref="H75:H78"/>
    <mergeCell ref="I75:I78"/>
    <mergeCell ref="J75:J78"/>
    <mergeCell ref="A69:A74"/>
    <mergeCell ref="B69:B74"/>
    <mergeCell ref="C69:C74"/>
    <mergeCell ref="D69:D74"/>
    <mergeCell ref="F69:F74"/>
    <mergeCell ref="G69:G74"/>
    <mergeCell ref="N69:N74"/>
    <mergeCell ref="H69:H74"/>
    <mergeCell ref="I69:I74"/>
    <mergeCell ref="J69:J74"/>
    <mergeCell ref="K69:K74"/>
    <mergeCell ref="L69:L74"/>
    <mergeCell ref="M69:M74"/>
    <mergeCell ref="I63:I68"/>
    <mergeCell ref="J63:J68"/>
    <mergeCell ref="M54:M58"/>
    <mergeCell ref="N54:N58"/>
    <mergeCell ref="A59:A62"/>
    <mergeCell ref="B59:B62"/>
    <mergeCell ref="C59:C62"/>
    <mergeCell ref="D59:D62"/>
    <mergeCell ref="F59:F62"/>
    <mergeCell ref="G59:G62"/>
    <mergeCell ref="N59:N62"/>
    <mergeCell ref="H59:H62"/>
    <mergeCell ref="I59:I62"/>
    <mergeCell ref="J59:J62"/>
    <mergeCell ref="K59:K62"/>
    <mergeCell ref="L59:L62"/>
    <mergeCell ref="M59:M62"/>
    <mergeCell ref="K63:K68"/>
    <mergeCell ref="L63:L68"/>
    <mergeCell ref="M63:M68"/>
    <mergeCell ref="N63:N68"/>
    <mergeCell ref="A63:A68"/>
    <mergeCell ref="B63:B68"/>
    <mergeCell ref="C63:C68"/>
    <mergeCell ref="A50:A53"/>
    <mergeCell ref="B50:B53"/>
    <mergeCell ref="C50:C53"/>
    <mergeCell ref="D50:D53"/>
    <mergeCell ref="F50:F53"/>
    <mergeCell ref="G50:G53"/>
    <mergeCell ref="N50:N53"/>
    <mergeCell ref="A54:A58"/>
    <mergeCell ref="B54:B58"/>
    <mergeCell ref="C54:C58"/>
    <mergeCell ref="D54:D58"/>
    <mergeCell ref="F54:F58"/>
    <mergeCell ref="G54:G58"/>
    <mergeCell ref="H54:H58"/>
    <mergeCell ref="I54:I58"/>
    <mergeCell ref="J54:J58"/>
    <mergeCell ref="H50:H53"/>
    <mergeCell ref="I50:I53"/>
    <mergeCell ref="J50:J53"/>
    <mergeCell ref="K50:K53"/>
    <mergeCell ref="L50:L53"/>
    <mergeCell ref="M50:M53"/>
    <mergeCell ref="K54:K58"/>
    <mergeCell ref="L54:L58"/>
    <mergeCell ref="P42:P43"/>
    <mergeCell ref="Q42:Q43"/>
    <mergeCell ref="R42:R43"/>
    <mergeCell ref="G42:G43"/>
    <mergeCell ref="H42:H43"/>
    <mergeCell ref="K44:K49"/>
    <mergeCell ref="L44:L49"/>
    <mergeCell ref="M44:M49"/>
    <mergeCell ref="N44:N49"/>
    <mergeCell ref="J39:J41"/>
    <mergeCell ref="K39:K41"/>
    <mergeCell ref="L39:L41"/>
    <mergeCell ref="M39:M41"/>
    <mergeCell ref="N39:N41"/>
    <mergeCell ref="Y42:Y43"/>
    <mergeCell ref="A44:A49"/>
    <mergeCell ref="B44:B49"/>
    <mergeCell ref="C44:C49"/>
    <mergeCell ref="D44:D49"/>
    <mergeCell ref="F44:F49"/>
    <mergeCell ref="G44:G49"/>
    <mergeCell ref="H44:H49"/>
    <mergeCell ref="I44:I49"/>
    <mergeCell ref="J44:J49"/>
    <mergeCell ref="S42:S43"/>
    <mergeCell ref="T42:T43"/>
    <mergeCell ref="U42:U43"/>
    <mergeCell ref="V42:V43"/>
    <mergeCell ref="W42:W43"/>
    <mergeCell ref="X42:X43"/>
    <mergeCell ref="M42:M43"/>
    <mergeCell ref="N42:N43"/>
    <mergeCell ref="O42:O43"/>
    <mergeCell ref="B42:B43"/>
    <mergeCell ref="C42:C43"/>
    <mergeCell ref="D42:D43"/>
    <mergeCell ref="F42:F43"/>
    <mergeCell ref="M34:M38"/>
    <mergeCell ref="N34:N38"/>
    <mergeCell ref="A39:A41"/>
    <mergeCell ref="B39:B41"/>
    <mergeCell ref="C39:C41"/>
    <mergeCell ref="D39:D41"/>
    <mergeCell ref="F39:F41"/>
    <mergeCell ref="G39:G41"/>
    <mergeCell ref="H39:H41"/>
    <mergeCell ref="I39:I41"/>
    <mergeCell ref="G34:G38"/>
    <mergeCell ref="H34:H38"/>
    <mergeCell ref="I34:I38"/>
    <mergeCell ref="J34:J38"/>
    <mergeCell ref="K34:K38"/>
    <mergeCell ref="L34:L38"/>
    <mergeCell ref="I42:I43"/>
    <mergeCell ref="J42:J43"/>
    <mergeCell ref="K42:K43"/>
    <mergeCell ref="L42:L43"/>
    <mergeCell ref="M23:M27"/>
    <mergeCell ref="N23:N27"/>
    <mergeCell ref="A28:A33"/>
    <mergeCell ref="B28:B33"/>
    <mergeCell ref="C28:C33"/>
    <mergeCell ref="D28:D33"/>
    <mergeCell ref="F28:F33"/>
    <mergeCell ref="G28:G33"/>
    <mergeCell ref="H28:H33"/>
    <mergeCell ref="I28:I33"/>
    <mergeCell ref="G23:G27"/>
    <mergeCell ref="H23:H27"/>
    <mergeCell ref="I23:I27"/>
    <mergeCell ref="J23:J27"/>
    <mergeCell ref="K23:K27"/>
    <mergeCell ref="L23:L27"/>
    <mergeCell ref="J28:J33"/>
    <mergeCell ref="K28:K33"/>
    <mergeCell ref="L28:L33"/>
    <mergeCell ref="M28:M33"/>
    <mergeCell ref="N28:N33"/>
    <mergeCell ref="N14:N15"/>
    <mergeCell ref="O14:Y14"/>
    <mergeCell ref="A16:A22"/>
    <mergeCell ref="B16:B22"/>
    <mergeCell ref="C16:C22"/>
    <mergeCell ref="D16:D22"/>
    <mergeCell ref="F16:F22"/>
    <mergeCell ref="G16:G22"/>
    <mergeCell ref="H16:H22"/>
    <mergeCell ref="I16:I22"/>
    <mergeCell ref="H14:H15"/>
    <mergeCell ref="I14:I15"/>
    <mergeCell ref="J14:J15"/>
    <mergeCell ref="K14:K15"/>
    <mergeCell ref="L14:L15"/>
    <mergeCell ref="M14:M15"/>
    <mergeCell ref="J16:J22"/>
    <mergeCell ref="K16:K22"/>
    <mergeCell ref="L16:L22"/>
    <mergeCell ref="M16:M22"/>
    <mergeCell ref="N16:N22"/>
    <mergeCell ref="D2:G12"/>
    <mergeCell ref="A14:A15"/>
    <mergeCell ref="B14:B15"/>
    <mergeCell ref="C14:C15"/>
    <mergeCell ref="D14:D15"/>
    <mergeCell ref="E14:E15"/>
    <mergeCell ref="F14:F15"/>
    <mergeCell ref="G14:G15"/>
    <mergeCell ref="D81:D84"/>
    <mergeCell ref="B81:B84"/>
    <mergeCell ref="A81:A84"/>
    <mergeCell ref="F81:F84"/>
    <mergeCell ref="G81:G84"/>
    <mergeCell ref="A23:A27"/>
    <mergeCell ref="B23:B27"/>
    <mergeCell ref="C23:C27"/>
    <mergeCell ref="D23:D27"/>
    <mergeCell ref="F23:F27"/>
    <mergeCell ref="A34:A38"/>
    <mergeCell ref="B34:B38"/>
    <mergeCell ref="C34:C38"/>
    <mergeCell ref="D34:D38"/>
    <mergeCell ref="F34:F38"/>
    <mergeCell ref="A42:A43"/>
  </mergeCells>
  <dataValidations count="19">
    <dataValidation allowBlank="1" showInputMessage="1" showErrorMessage="1" prompt="12.Plan de Seguridad y Privacidad de la Información " sqref="X16:X27 X29:X38 X44:X62 X69:X84"/>
    <dataValidation allowBlank="1" showInputMessage="1" showErrorMessage="1" prompt="7.Plan de Incentivos Institucionales" sqref="O26:R26 S16:S27 S29:S38 R74 S44:S72 S74:S84"/>
    <dataValidation allowBlank="1" showInputMessage="1" showErrorMessage="1" prompt="5.Plan Estratégico de Talento Humano" sqref="Q16:Q25 Q27 Q29:Q38 Q44:Q69 Q74:Q84"/>
    <dataValidation allowBlank="1" showInputMessage="1" showErrorMessage="1" prompt="11.Plan de Tratamiento de Riesgos de Seguridad y Privacidad de la Información" sqref="W16:W27 W29:W38 W44:W62 W69:W84"/>
    <dataValidation allowBlank="1" showInputMessage="1" showErrorMessage="1" prompt="8.Plan de Trabajo Anual en Seguridad y Salud en el Trabajo " sqref="T17:T27 T29:T30 T32:T38 U30 U34 T44:T68 T70:T78"/>
    <dataValidation allowBlank="1" showInputMessage="1" showErrorMessage="1" promptTitle="Colaboradores" prompt="Indique la persona que apoya o entrega insumos para el cumplimiento de la tarea." sqref="G16"/>
    <dataValidation allowBlank="1" showInputMessage="1" showErrorMessage="1" promptTitle="Responsable de la Tarea" prompt="Indique la persona que se responsabiliza de la ejecución de la tarea y por tanto del registro de las acciones para la generación de reportes de avance y seguimiento a la ejecución del Plan de Acción." sqref="G44:N44"/>
    <dataValidation allowBlank="1" showInputMessage="1" showErrorMessage="1" promptTitle="Categoría" prompt="En caso de ser necesario indique, el nombre de la etapa, categoría o fase, estas corresponden al agrupamiento de tareas, de las cuales esta compuesta el Plan de Acción. " sqref="D59:D60 D75 D63 D54 D69 D39 D16 D23 D28 D44 D50 D79 N54"/>
    <dataValidation allowBlank="1" showInputMessage="1" showErrorMessage="1" promptTitle="Responsable de la Categoría" prompt="Indique el nombre del responsable de aprobación de la categoría, dadas sus funciones. _x000a_Solo se puede asignar un aprobador por categoría." sqref="F69:K69 F59:K60 F75:K75 F23:G23 F50:N50 F54:K54 F63:K63 F79:K79 F16 F44 N59:N60 F28:N28 F39:N39 H42"/>
    <dataValidation allowBlank="1" showInputMessage="1" showErrorMessage="1" promptTitle="Nombre de la Tarea" prompt="Son los pasos o actividades a ejecutar en el plan de acción y que se pueden medir en tiempo de ejecución, producto entregable y presupuesto." sqref="E39 E59:E60 E62:E63 E65:E68 E41 E79"/>
    <dataValidation allowBlank="1" showInputMessage="1" showErrorMessage="1" promptTitle="Fecha Inicial" prompt="Corresponde la fecha en la cual se prevé comience la tarea dentro del Plan de Acción" sqref="H23 H16"/>
    <dataValidation allowBlank="1" showInputMessage="1" showErrorMessage="1" promptTitle="Fecha Final" prompt="Corresponde la fecha en la cual se prevé termine la tarea dentro del Plan de Acción y se obtenga el producto o entregable establecido." sqref="I23 I16"/>
    <dataValidation allowBlank="1" showInputMessage="1" showErrorMessage="1" prompt="9.Plan Anticorrupción y de Atención al Ciudadano" sqref="O44:O49 P54 R73:S73 T69:V69 U63:X68 Q70:Q73 U35:U38 Y36:Y38 Y41 Y75 T16 U31:U33 T79:U84 U16:U27 U44:U62 U70:U78"/>
    <dataValidation allowBlank="1" showInputMessage="1" showErrorMessage="1" prompt="10.Plan Estratégico de Tecnologías de la Información y las Comunicaciones – PETI" sqref="V16:V27 V29:V38 V44:V62 V70:V84"/>
    <dataValidation allowBlank="1" showInputMessage="1" showErrorMessage="1" prompt="6.Plan Institucional de Capacitación" sqref="T31 R16:R25 R27 R29:R38 R44:R72 R75:R84"/>
    <dataValidation allowBlank="1" showInputMessage="1" showErrorMessage="1" prompt="1.Plan Institucional de Archivos de la Entidad – PINAR" sqref="P39:X39 O27:O39 O16:O22 U29 O24:O25 P28:Y28 O42:X42 O50:O84"/>
    <dataValidation allowBlank="1" showInputMessage="1" showErrorMessage="1" prompt="2.Plan Anual de Adquisiciones" sqref="O23 P16:P25 P27 P29:P38 P44:P53 P55:P84"/>
    <dataValidation allowBlank="1" showInputMessage="1" showErrorMessage="1" prompt="Indique la actividad del objetivo específico por la cual esta financiada la tarea del Plan de Acción" sqref="K16 N16"/>
    <dataValidation allowBlank="1" showInputMessage="1" showErrorMessage="1" prompt="Corresponde al monto aprobado en el presupuesto para la ejecución del proyecto. Incluya la apropiación vigente por tarea." sqref="L16:M16 L54:M54 L59:M60 L63:M63 L69:M69 L75:M75 L79 L81:M81"/>
  </dataValidations>
  <pageMargins left="0.35433070866141736" right="0.55118110236220474" top="0.74803149606299213" bottom="0.74803149606299213" header="0.31496062992125984" footer="0.31496062992125984"/>
  <pageSetup scale="12" orientation="landscape"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'U:\OAP\Plan_Estrategica\Nuevo Esquema Repositorio Planeación\1) Planes Estratégicos Institucionales\5.15) Planes institucionales (PEI - PAA)\PEI 2019-2022\[Consolidado PEI - PA.xlsx]Hoja1'!#REF!</xm:f>
          </x14:formula1>
          <xm:sqref>C54</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1">
    <tabColor theme="7"/>
  </sheetPr>
  <dimension ref="B2:XEX23"/>
  <sheetViews>
    <sheetView showGridLines="0" tabSelected="1" view="pageBreakPreview" topLeftCell="A19" zoomScale="80" zoomScaleNormal="80" zoomScaleSheetLayoutView="80" workbookViewId="0">
      <selection activeCell="P26" sqref="P26"/>
    </sheetView>
  </sheetViews>
  <sheetFormatPr baseColWidth="10" defaultColWidth="11.42578125" defaultRowHeight="13.5" x14ac:dyDescent="0.25"/>
  <cols>
    <col min="1" max="1" width="1.42578125" style="6" customWidth="1"/>
    <col min="2" max="2" width="41.28515625" style="6" customWidth="1"/>
    <col min="3" max="3" width="64.42578125" style="6" customWidth="1"/>
    <col min="4" max="4" width="16.5703125" style="8" customWidth="1"/>
    <col min="5" max="5" width="17" style="8" customWidth="1"/>
    <col min="6" max="6" width="21.140625" style="8" customWidth="1"/>
    <col min="7" max="7" width="29.140625" style="6" customWidth="1"/>
    <col min="8" max="8" width="23" style="6" customWidth="1"/>
    <col min="9" max="16373" width="11.42578125" style="6"/>
    <col min="16374" max="16384" width="9.7109375" style="6" customWidth="1"/>
  </cols>
  <sheetData>
    <row r="2" spans="2:8 16378:16378" ht="15" customHeight="1" x14ac:dyDescent="0.25">
      <c r="B2" s="13"/>
      <c r="C2" s="558" t="s">
        <v>3</v>
      </c>
      <c r="D2" s="558"/>
      <c r="E2" s="558"/>
      <c r="F2" s="558"/>
      <c r="G2" s="558"/>
      <c r="H2" s="24"/>
      <c r="XEX2" s="1230" t="s">
        <v>1408</v>
      </c>
    </row>
    <row r="3" spans="2:8 16378:16378" ht="13.5" customHeight="1" x14ac:dyDescent="0.25">
      <c r="B3" s="13"/>
      <c r="C3" s="558"/>
      <c r="D3" s="558"/>
      <c r="E3" s="558"/>
      <c r="F3" s="558"/>
      <c r="G3" s="558"/>
      <c r="H3" s="24"/>
    </row>
    <row r="4" spans="2:8 16378:16378" ht="13.5" customHeight="1" x14ac:dyDescent="0.25">
      <c r="B4" s="13"/>
      <c r="C4" s="558"/>
      <c r="D4" s="558"/>
      <c r="E4" s="558"/>
      <c r="F4" s="558"/>
      <c r="G4" s="558"/>
      <c r="H4" s="24"/>
    </row>
    <row r="5" spans="2:8 16378:16378" ht="13.5" customHeight="1" x14ac:dyDescent="0.25">
      <c r="B5" s="13"/>
      <c r="C5" s="558"/>
      <c r="D5" s="558"/>
      <c r="E5" s="558"/>
      <c r="F5" s="558"/>
      <c r="G5" s="558"/>
      <c r="H5" s="24"/>
    </row>
    <row r="6" spans="2:8 16378:16378" ht="13.5" customHeight="1" x14ac:dyDescent="0.25">
      <c r="B6" s="13"/>
      <c r="C6" s="558"/>
      <c r="D6" s="558"/>
      <c r="E6" s="558"/>
      <c r="F6" s="558"/>
      <c r="G6" s="558"/>
      <c r="H6" s="24"/>
    </row>
    <row r="7" spans="2:8 16378:16378" ht="13.5" customHeight="1" x14ac:dyDescent="0.25">
      <c r="B7" s="13"/>
      <c r="C7" s="558"/>
      <c r="D7" s="558"/>
      <c r="E7" s="558"/>
      <c r="F7" s="558"/>
      <c r="G7" s="558"/>
      <c r="H7" s="24"/>
    </row>
    <row r="8" spans="2:8 16378:16378" ht="13.5" customHeight="1" x14ac:dyDescent="0.25">
      <c r="B8" s="13"/>
      <c r="C8" s="558"/>
      <c r="D8" s="558"/>
      <c r="E8" s="558"/>
      <c r="F8" s="558"/>
      <c r="G8" s="558"/>
      <c r="H8" s="24"/>
    </row>
    <row r="9" spans="2:8 16378:16378" ht="13.5" customHeight="1" x14ac:dyDescent="0.25">
      <c r="B9" s="13"/>
      <c r="C9" s="558"/>
      <c r="D9" s="558"/>
      <c r="E9" s="558"/>
      <c r="F9" s="558"/>
      <c r="G9" s="558"/>
      <c r="H9" s="24"/>
    </row>
    <row r="10" spans="2:8 16378:16378" ht="13.5" customHeight="1" x14ac:dyDescent="0.25">
      <c r="B10" s="13"/>
      <c r="C10" s="558"/>
      <c r="D10" s="558"/>
      <c r="E10" s="558"/>
      <c r="F10" s="558"/>
      <c r="G10" s="558"/>
      <c r="H10" s="24"/>
    </row>
    <row r="11" spans="2:8 16378:16378" s="4" customFormat="1" ht="18.75" customHeight="1" x14ac:dyDescent="0.25">
      <c r="B11" s="13"/>
      <c r="C11" s="558"/>
      <c r="D11" s="558"/>
      <c r="E11" s="558"/>
      <c r="F11" s="558"/>
      <c r="G11" s="558"/>
      <c r="H11" s="24"/>
    </row>
    <row r="12" spans="2:8 16378:16378" s="4" customFormat="1" ht="25.5" customHeight="1" x14ac:dyDescent="0.25">
      <c r="B12" s="13"/>
      <c r="C12" s="558"/>
      <c r="D12" s="558"/>
      <c r="E12" s="558"/>
      <c r="F12" s="558"/>
      <c r="G12" s="558"/>
      <c r="H12" s="24"/>
    </row>
    <row r="13" spans="2:8 16378:16378" s="4" customFormat="1" ht="14.25" customHeight="1" x14ac:dyDescent="0.25">
      <c r="B13" s="13"/>
      <c r="C13" s="24"/>
      <c r="D13" s="24"/>
      <c r="E13" s="24"/>
      <c r="F13" s="24"/>
      <c r="G13" s="24"/>
    </row>
    <row r="14" spans="2:8 16378:16378" s="4" customFormat="1" ht="14.25" customHeight="1" x14ac:dyDescent="0.25">
      <c r="B14" s="12"/>
      <c r="C14" s="24"/>
      <c r="D14" s="24"/>
      <c r="E14" s="24"/>
      <c r="F14" s="24"/>
      <c r="G14" s="24"/>
    </row>
    <row r="15" spans="2:8 16378:16378" s="4" customFormat="1" ht="14.25" customHeight="1" x14ac:dyDescent="0.25">
      <c r="B15" s="12"/>
      <c r="C15" s="18" t="s">
        <v>4</v>
      </c>
      <c r="D15" s="18"/>
      <c r="E15" s="25"/>
      <c r="F15" s="38"/>
      <c r="G15" s="19"/>
    </row>
    <row r="16" spans="2:8 16378:16378" s="4" customFormat="1" ht="5.25" customHeight="1" x14ac:dyDescent="0.25">
      <c r="B16" s="10"/>
      <c r="C16" s="10"/>
      <c r="D16" s="2"/>
      <c r="E16" s="2"/>
      <c r="F16" s="2"/>
      <c r="G16" s="11"/>
    </row>
    <row r="17" spans="2:8" ht="48" customHeight="1" x14ac:dyDescent="0.25">
      <c r="B17" s="35" t="s">
        <v>7</v>
      </c>
      <c r="C17" s="35" t="s">
        <v>54</v>
      </c>
      <c r="D17" s="39" t="s">
        <v>0</v>
      </c>
      <c r="E17" s="39" t="s">
        <v>1</v>
      </c>
      <c r="F17" s="39" t="s">
        <v>106</v>
      </c>
      <c r="G17" s="35" t="s">
        <v>6</v>
      </c>
      <c r="H17" s="35" t="s">
        <v>2</v>
      </c>
    </row>
    <row r="18" spans="2:8" s="7" customFormat="1" ht="102.75" customHeight="1" x14ac:dyDescent="0.25">
      <c r="B18" s="559" t="s">
        <v>1242</v>
      </c>
      <c r="C18" s="359" t="s">
        <v>1235</v>
      </c>
      <c r="D18" s="360">
        <v>45311</v>
      </c>
      <c r="E18" s="360">
        <v>45657</v>
      </c>
      <c r="F18" s="361" t="s">
        <v>206</v>
      </c>
      <c r="G18" s="362" t="s">
        <v>896</v>
      </c>
      <c r="H18" s="362" t="s">
        <v>897</v>
      </c>
    </row>
    <row r="19" spans="2:8" ht="82.5" x14ac:dyDescent="0.25">
      <c r="B19" s="560"/>
      <c r="C19" s="359" t="s">
        <v>1237</v>
      </c>
      <c r="D19" s="360">
        <v>45311</v>
      </c>
      <c r="E19" s="360">
        <v>45657</v>
      </c>
      <c r="F19" s="361" t="s">
        <v>206</v>
      </c>
      <c r="G19" s="362" t="s">
        <v>896</v>
      </c>
      <c r="H19" s="362" t="s">
        <v>897</v>
      </c>
    </row>
    <row r="20" spans="2:8" s="130" customFormat="1" ht="123.75" customHeight="1" x14ac:dyDescent="0.25">
      <c r="B20" s="560"/>
      <c r="C20" s="359" t="s">
        <v>1238</v>
      </c>
      <c r="D20" s="360">
        <v>45311</v>
      </c>
      <c r="E20" s="360">
        <v>45657</v>
      </c>
      <c r="F20" s="361" t="s">
        <v>206</v>
      </c>
      <c r="G20" s="362" t="s">
        <v>896</v>
      </c>
      <c r="H20" s="362" t="s">
        <v>897</v>
      </c>
    </row>
    <row r="21" spans="2:8" s="130" customFormat="1" ht="114" customHeight="1" x14ac:dyDescent="0.25">
      <c r="B21" s="560"/>
      <c r="C21" s="359" t="s">
        <v>1239</v>
      </c>
      <c r="D21" s="360">
        <v>45311</v>
      </c>
      <c r="E21" s="360">
        <v>45657</v>
      </c>
      <c r="F21" s="361" t="s">
        <v>206</v>
      </c>
      <c r="G21" s="362" t="s">
        <v>896</v>
      </c>
      <c r="H21" s="362" t="s">
        <v>897</v>
      </c>
    </row>
    <row r="22" spans="2:8" ht="82.5" x14ac:dyDescent="0.25">
      <c r="B22" s="561"/>
      <c r="C22" s="359" t="s">
        <v>1240</v>
      </c>
      <c r="D22" s="360">
        <v>45311</v>
      </c>
      <c r="E22" s="360">
        <v>45657</v>
      </c>
      <c r="F22" s="361" t="s">
        <v>206</v>
      </c>
      <c r="G22" s="362" t="s">
        <v>896</v>
      </c>
      <c r="H22" s="362" t="s">
        <v>897</v>
      </c>
    </row>
    <row r="23" spans="2:8" ht="14.25" customHeight="1" x14ac:dyDescent="0.25">
      <c r="C23" s="359"/>
    </row>
  </sheetData>
  <mergeCells count="2">
    <mergeCell ref="C2:G12"/>
    <mergeCell ref="B18:B22"/>
  </mergeCells>
  <pageMargins left="0.70866141732283472" right="0.70866141732283472" top="0.74803149606299213" bottom="0.74803149606299213" header="0.31496062992125984" footer="0.31496062992125984"/>
  <pageSetup scale="55" orientation="landscape"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tabColor rgb="FFCBF3FD"/>
  </sheetPr>
  <dimension ref="B2:XEX67"/>
  <sheetViews>
    <sheetView showGridLines="0" tabSelected="1" view="pageBreakPreview" zoomScale="60" zoomScaleNormal="80" workbookViewId="0">
      <selection activeCell="P26" sqref="P26"/>
    </sheetView>
  </sheetViews>
  <sheetFormatPr baseColWidth="10" defaultColWidth="11.42578125" defaultRowHeight="13.5" x14ac:dyDescent="0.25"/>
  <cols>
    <col min="1" max="1" width="1.42578125" style="6" customWidth="1"/>
    <col min="2" max="2" width="29.85546875" style="6" customWidth="1"/>
    <col min="3" max="3" width="41.28515625" style="9" customWidth="1"/>
    <col min="4" max="4" width="15.140625" style="9" customWidth="1"/>
    <col min="5" max="5" width="55.140625" style="9" customWidth="1"/>
    <col min="6" max="6" width="9.42578125" style="8" customWidth="1"/>
    <col min="7" max="7" width="4.85546875" style="8" hidden="1" customWidth="1"/>
    <col min="8" max="8" width="16.7109375" style="6" hidden="1" customWidth="1"/>
    <col min="9" max="9" width="36.85546875" style="6" hidden="1" customWidth="1"/>
    <col min="10" max="10" width="18.28515625" style="6" hidden="1" customWidth="1"/>
    <col min="11" max="11" width="29.5703125" style="6" hidden="1" customWidth="1"/>
    <col min="12" max="12" width="1.42578125" style="6" customWidth="1"/>
    <col min="13" max="16384" width="11.42578125" style="6"/>
  </cols>
  <sheetData>
    <row r="2" spans="2:11 16378:16378" ht="15" customHeight="1" x14ac:dyDescent="0.25">
      <c r="B2" s="13"/>
      <c r="D2" s="24"/>
      <c r="E2" s="24"/>
      <c r="F2" s="24"/>
      <c r="G2" s="24"/>
      <c r="H2" s="24"/>
      <c r="I2" s="24"/>
      <c r="J2" s="24"/>
      <c r="K2" s="24"/>
      <c r="XEX2" s="1230" t="s">
        <v>1408</v>
      </c>
    </row>
    <row r="3" spans="2:11 16378:16378" ht="13.5" customHeight="1" x14ac:dyDescent="0.25">
      <c r="B3" s="13"/>
      <c r="C3" s="24"/>
      <c r="D3" s="24"/>
      <c r="E3" s="24"/>
      <c r="F3" s="24"/>
      <c r="G3" s="24"/>
      <c r="H3" s="24"/>
      <c r="I3" s="24"/>
      <c r="J3" s="24"/>
      <c r="K3" s="24"/>
    </row>
    <row r="4" spans="2:11 16378:16378" ht="13.5" customHeight="1" x14ac:dyDescent="0.25">
      <c r="B4" s="13"/>
      <c r="C4" s="558" t="s">
        <v>921</v>
      </c>
      <c r="D4" s="558"/>
      <c r="E4" s="558"/>
      <c r="F4" s="558"/>
      <c r="G4" s="558"/>
      <c r="H4" s="558"/>
      <c r="I4" s="558"/>
      <c r="J4" s="24"/>
      <c r="K4" s="24"/>
    </row>
    <row r="5" spans="2:11 16378:16378" ht="13.5" customHeight="1" x14ac:dyDescent="0.25">
      <c r="B5" s="13"/>
      <c r="C5" s="558"/>
      <c r="D5" s="558"/>
      <c r="E5" s="558"/>
      <c r="F5" s="558"/>
      <c r="G5" s="558"/>
      <c r="H5" s="558"/>
      <c r="I5" s="558"/>
      <c r="J5" s="24"/>
      <c r="K5" s="24"/>
    </row>
    <row r="6" spans="2:11 16378:16378" ht="13.5" customHeight="1" x14ac:dyDescent="0.25">
      <c r="B6" s="13"/>
      <c r="C6" s="558"/>
      <c r="D6" s="558"/>
      <c r="E6" s="558"/>
      <c r="F6" s="558"/>
      <c r="G6" s="558"/>
      <c r="H6" s="558"/>
      <c r="I6" s="558"/>
      <c r="J6" s="24"/>
      <c r="K6" s="24"/>
    </row>
    <row r="7" spans="2:11 16378:16378" ht="13.5" customHeight="1" x14ac:dyDescent="0.25">
      <c r="B7" s="13"/>
      <c r="C7" s="558"/>
      <c r="D7" s="558"/>
      <c r="E7" s="558"/>
      <c r="F7" s="558"/>
      <c r="G7" s="558"/>
      <c r="H7" s="558"/>
      <c r="I7" s="558"/>
      <c r="J7" s="24"/>
      <c r="K7" s="24"/>
    </row>
    <row r="8" spans="2:11 16378:16378" ht="13.5" customHeight="1" x14ac:dyDescent="0.25">
      <c r="B8" s="13"/>
      <c r="C8" s="558"/>
      <c r="D8" s="558"/>
      <c r="E8" s="558"/>
      <c r="F8" s="558"/>
      <c r="G8" s="558"/>
      <c r="H8" s="558"/>
      <c r="I8" s="558"/>
      <c r="J8" s="24"/>
      <c r="K8" s="24"/>
    </row>
    <row r="9" spans="2:11 16378:16378" ht="13.5" customHeight="1" x14ac:dyDescent="0.25">
      <c r="B9" s="13"/>
      <c r="C9" s="558"/>
      <c r="D9" s="558"/>
      <c r="E9" s="558"/>
      <c r="F9" s="558"/>
      <c r="G9" s="558"/>
      <c r="H9" s="558"/>
      <c r="I9" s="558"/>
      <c r="J9" s="24"/>
      <c r="K9" s="24"/>
    </row>
    <row r="10" spans="2:11 16378:16378" ht="13.5" customHeight="1" x14ac:dyDescent="0.25">
      <c r="B10" s="13"/>
      <c r="C10" s="558"/>
      <c r="D10" s="558"/>
      <c r="E10" s="558"/>
      <c r="F10" s="558"/>
      <c r="G10" s="558"/>
      <c r="H10" s="558"/>
      <c r="I10" s="558"/>
      <c r="J10" s="24"/>
      <c r="K10" s="24"/>
    </row>
    <row r="11" spans="2:11 16378:16378" s="4" customFormat="1" ht="18.75" customHeight="1" x14ac:dyDescent="0.25">
      <c r="B11" s="13"/>
      <c r="C11" s="558"/>
      <c r="D11" s="558"/>
      <c r="E11" s="558"/>
      <c r="F11" s="558"/>
      <c r="G11" s="558"/>
      <c r="H11" s="558"/>
      <c r="I11" s="558"/>
      <c r="J11" s="24"/>
      <c r="K11" s="24"/>
    </row>
    <row r="12" spans="2:11 16378:16378" s="4" customFormat="1" ht="25.5" customHeight="1" x14ac:dyDescent="0.25">
      <c r="B12" s="13"/>
      <c r="C12" s="24"/>
      <c r="D12" s="24"/>
      <c r="E12" s="24"/>
      <c r="F12" s="24"/>
      <c r="G12" s="24"/>
      <c r="H12" s="24"/>
      <c r="I12" s="24"/>
      <c r="J12" s="24"/>
      <c r="K12" s="24"/>
    </row>
    <row r="13" spans="2:11 16378:16378" s="4" customFormat="1" ht="27" customHeight="1" x14ac:dyDescent="0.25">
      <c r="B13" s="17"/>
      <c r="C13" s="16"/>
      <c r="D13" s="17"/>
      <c r="E13" s="16"/>
      <c r="F13" s="2"/>
      <c r="G13" s="2"/>
    </row>
    <row r="14" spans="2:11 16378:16378" s="4" customFormat="1" ht="27" customHeight="1" x14ac:dyDescent="0.25">
      <c r="B14" s="23"/>
      <c r="C14" s="22"/>
      <c r="D14" s="23"/>
      <c r="E14" s="22"/>
      <c r="F14" s="2"/>
      <c r="G14" s="2"/>
    </row>
    <row r="15" spans="2:11 16378:16378" ht="41.45" customHeight="1" x14ac:dyDescent="0.25">
      <c r="B15" s="170"/>
      <c r="C15" s="562" t="s">
        <v>4</v>
      </c>
      <c r="D15" s="562"/>
      <c r="E15" s="562"/>
      <c r="F15" s="562"/>
    </row>
    <row r="16" spans="2:11 16378:16378" ht="34.5" x14ac:dyDescent="0.25">
      <c r="B16" s="170"/>
      <c r="C16" s="171"/>
      <c r="D16" s="171"/>
      <c r="E16" s="171"/>
      <c r="F16" s="172"/>
    </row>
    <row r="17" spans="2:6" ht="34.5" x14ac:dyDescent="0.25">
      <c r="B17" s="170"/>
      <c r="C17" s="171"/>
      <c r="D17" s="171"/>
      <c r="E17" s="171"/>
      <c r="F17" s="172"/>
    </row>
    <row r="18" spans="2:6" ht="36" x14ac:dyDescent="0.55000000000000004">
      <c r="B18" s="170"/>
      <c r="C18" s="173" t="s">
        <v>55</v>
      </c>
      <c r="D18" s="171"/>
      <c r="E18" s="171"/>
      <c r="F18" s="172"/>
    </row>
    <row r="19" spans="2:6" ht="34.5" x14ac:dyDescent="0.25">
      <c r="B19" s="170"/>
      <c r="C19" s="171"/>
      <c r="D19" s="171"/>
      <c r="E19" s="171"/>
      <c r="F19" s="172"/>
    </row>
    <row r="66" spans="15:16" x14ac:dyDescent="0.25">
      <c r="P66" s="6" t="s">
        <v>345</v>
      </c>
    </row>
    <row r="67" spans="15:16" ht="54" x14ac:dyDescent="0.25">
      <c r="O67" s="6" t="s">
        <v>974</v>
      </c>
      <c r="P67" s="6" t="s">
        <v>975</v>
      </c>
    </row>
  </sheetData>
  <mergeCells count="2">
    <mergeCell ref="C15:F15"/>
    <mergeCell ref="C4:I11"/>
  </mergeCells>
  <hyperlinks>
    <hyperlink ref="C18" r:id="rId1" tooltip="Este enlace redirecciona al sitio web Informes de Actividades"/>
  </hyperlinks>
  <pageMargins left="0.70866141732283472" right="0.70866141732283472" top="0.74803149606299213" bottom="0.74803149606299213" header="0.31496062992125984" footer="0.31496062992125984"/>
  <pageSetup scale="75" orientation="landscape" r:id="rId2"/>
  <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8">
    <tabColor theme="9" tint="0.79998168889431442"/>
  </sheetPr>
  <dimension ref="B2:XEX20"/>
  <sheetViews>
    <sheetView showGridLines="0" tabSelected="1" view="pageBreakPreview" zoomScale="60" zoomScaleNormal="80" workbookViewId="0">
      <selection activeCell="P26" sqref="P26"/>
    </sheetView>
  </sheetViews>
  <sheetFormatPr baseColWidth="10" defaultColWidth="11.42578125" defaultRowHeight="13.5" x14ac:dyDescent="0.25"/>
  <cols>
    <col min="1" max="1" width="1.42578125" style="6" customWidth="1"/>
    <col min="2" max="2" width="38.140625" style="6" customWidth="1"/>
    <col min="3" max="3" width="36.7109375" style="9" customWidth="1"/>
    <col min="4" max="4" width="39.5703125" style="9" customWidth="1"/>
    <col min="5" max="5" width="26.28515625" style="9" customWidth="1"/>
    <col min="6" max="6" width="27.85546875" style="8" customWidth="1"/>
    <col min="7" max="7" width="25.7109375" style="8" customWidth="1"/>
    <col min="8" max="8" width="18" style="6" customWidth="1"/>
    <col min="9" max="9" width="25.7109375" style="6" customWidth="1"/>
    <col min="10" max="10" width="20.5703125" style="6" customWidth="1"/>
    <col min="11" max="11" width="27.140625" style="6" customWidth="1"/>
    <col min="12" max="12" width="20.5703125" style="6" customWidth="1"/>
    <col min="13" max="16384" width="11.42578125" style="6"/>
  </cols>
  <sheetData>
    <row r="2" spans="2:11 16378:16378" ht="15" customHeight="1" x14ac:dyDescent="0.25">
      <c r="B2" s="13"/>
      <c r="F2" s="24"/>
      <c r="G2" s="24"/>
      <c r="H2" s="24"/>
      <c r="I2" s="24"/>
      <c r="J2" s="24"/>
      <c r="K2" s="24"/>
      <c r="XEX2" s="1230" t="s">
        <v>1408</v>
      </c>
    </row>
    <row r="3" spans="2:11 16378:16378" ht="13.5" customHeight="1" x14ac:dyDescent="0.25">
      <c r="B3" s="13"/>
      <c r="C3" s="24"/>
      <c r="D3" s="24"/>
      <c r="E3" s="24"/>
      <c r="F3" s="24"/>
      <c r="G3" s="24"/>
      <c r="H3" s="24"/>
      <c r="I3" s="24"/>
      <c r="J3" s="24"/>
      <c r="K3" s="24"/>
    </row>
    <row r="4" spans="2:11 16378:16378" ht="13.5" customHeight="1" x14ac:dyDescent="0.25">
      <c r="B4" s="13"/>
      <c r="C4" s="558" t="s">
        <v>95</v>
      </c>
      <c r="D4" s="558"/>
      <c r="E4" s="558"/>
      <c r="F4" s="558"/>
      <c r="G4" s="558"/>
      <c r="H4" s="24"/>
      <c r="I4" s="24"/>
      <c r="J4" s="24"/>
      <c r="K4" s="24"/>
    </row>
    <row r="5" spans="2:11 16378:16378" ht="13.5" customHeight="1" x14ac:dyDescent="0.25">
      <c r="B5" s="13"/>
      <c r="C5" s="558"/>
      <c r="D5" s="558"/>
      <c r="E5" s="558"/>
      <c r="F5" s="558"/>
      <c r="G5" s="558"/>
      <c r="H5" s="24"/>
      <c r="I5" s="24"/>
      <c r="J5" s="24"/>
      <c r="K5" s="24"/>
    </row>
    <row r="6" spans="2:11 16378:16378" ht="13.5" customHeight="1" x14ac:dyDescent="0.25">
      <c r="B6" s="13"/>
      <c r="C6" s="558"/>
      <c r="D6" s="558"/>
      <c r="E6" s="558"/>
      <c r="F6" s="558"/>
      <c r="G6" s="558"/>
      <c r="H6" s="24"/>
      <c r="I6" s="24"/>
      <c r="J6" s="24"/>
      <c r="K6" s="24"/>
    </row>
    <row r="7" spans="2:11 16378:16378" ht="13.5" customHeight="1" x14ac:dyDescent="0.25">
      <c r="B7" s="13"/>
      <c r="C7" s="558"/>
      <c r="D7" s="558"/>
      <c r="E7" s="558"/>
      <c r="F7" s="558"/>
      <c r="G7" s="558"/>
      <c r="H7" s="24"/>
      <c r="I7" s="24"/>
      <c r="J7" s="24"/>
      <c r="K7" s="24"/>
    </row>
    <row r="8" spans="2:11 16378:16378" ht="13.5" customHeight="1" x14ac:dyDescent="0.25">
      <c r="B8" s="13"/>
      <c r="C8" s="558"/>
      <c r="D8" s="558"/>
      <c r="E8" s="558"/>
      <c r="F8" s="558"/>
      <c r="G8" s="558"/>
      <c r="H8" s="24"/>
      <c r="I8" s="24"/>
      <c r="J8" s="24"/>
      <c r="K8" s="24"/>
    </row>
    <row r="9" spans="2:11 16378:16378" ht="13.5" customHeight="1" x14ac:dyDescent="0.25">
      <c r="B9" s="13"/>
      <c r="C9" s="558"/>
      <c r="D9" s="558"/>
      <c r="E9" s="558"/>
      <c r="F9" s="558"/>
      <c r="G9" s="558"/>
      <c r="H9" s="24"/>
      <c r="I9" s="24"/>
      <c r="J9" s="24"/>
      <c r="K9" s="24"/>
    </row>
    <row r="10" spans="2:11 16378:16378" ht="13.5" customHeight="1" x14ac:dyDescent="0.25">
      <c r="B10" s="13"/>
      <c r="C10" s="24"/>
      <c r="D10" s="24"/>
      <c r="E10" s="24"/>
      <c r="F10" s="24"/>
      <c r="G10" s="24"/>
      <c r="H10" s="24"/>
      <c r="I10" s="24"/>
      <c r="J10" s="24"/>
      <c r="K10" s="24"/>
    </row>
    <row r="11" spans="2:11 16378:16378" s="4" customFormat="1" ht="18.75" customHeight="1" x14ac:dyDescent="0.25">
      <c r="B11" s="13"/>
      <c r="C11" s="24"/>
      <c r="D11" s="24"/>
      <c r="E11" s="24"/>
      <c r="F11" s="24"/>
      <c r="G11" s="24"/>
      <c r="H11" s="24"/>
      <c r="I11" s="24"/>
      <c r="J11" s="24"/>
      <c r="K11" s="24"/>
    </row>
    <row r="12" spans="2:11 16378:16378" s="4" customFormat="1" ht="25.5" customHeight="1" x14ac:dyDescent="0.25">
      <c r="B12" s="13"/>
      <c r="C12" s="24"/>
      <c r="D12" s="24"/>
      <c r="E12" s="24"/>
      <c r="F12" s="24"/>
      <c r="G12" s="24"/>
      <c r="H12" s="24"/>
      <c r="I12" s="24"/>
      <c r="J12" s="24"/>
      <c r="K12" s="24"/>
    </row>
    <row r="15" spans="2:11 16378:16378" ht="18.75" x14ac:dyDescent="0.25">
      <c r="B15" s="563" t="s">
        <v>151</v>
      </c>
      <c r="C15" s="563"/>
      <c r="D15" s="563"/>
      <c r="E15" s="563"/>
      <c r="F15" s="563"/>
      <c r="G15" s="563"/>
      <c r="H15" s="563"/>
    </row>
    <row r="16" spans="2:11 16378:16378" ht="33" customHeight="1" x14ac:dyDescent="0.25">
      <c r="B16" s="564" t="s">
        <v>152</v>
      </c>
      <c r="C16" s="564"/>
      <c r="D16" s="565"/>
      <c r="E16" s="565"/>
      <c r="F16" s="565"/>
      <c r="G16" s="565"/>
      <c r="H16" s="565"/>
    </row>
    <row r="17" spans="2:8" ht="30" customHeight="1" x14ac:dyDescent="0.25">
      <c r="B17" s="83" t="s">
        <v>96</v>
      </c>
      <c r="C17" s="84" t="s">
        <v>97</v>
      </c>
      <c r="D17" s="84" t="s">
        <v>98</v>
      </c>
      <c r="E17" s="84" t="s">
        <v>99</v>
      </c>
      <c r="F17" s="84" t="s">
        <v>92</v>
      </c>
      <c r="G17" s="84" t="s">
        <v>59</v>
      </c>
      <c r="H17" s="84" t="s">
        <v>60</v>
      </c>
    </row>
    <row r="18" spans="2:8" ht="132.75" customHeight="1" x14ac:dyDescent="0.25">
      <c r="B18" s="85" t="s">
        <v>100</v>
      </c>
      <c r="C18" s="68" t="s">
        <v>620</v>
      </c>
      <c r="D18" s="68" t="s">
        <v>101</v>
      </c>
      <c r="E18" s="168" t="s">
        <v>153</v>
      </c>
      <c r="F18" s="65" t="s">
        <v>102</v>
      </c>
      <c r="G18" s="71" t="s">
        <v>256</v>
      </c>
      <c r="H18" s="67">
        <v>45314</v>
      </c>
    </row>
    <row r="19" spans="2:8" ht="121.5" customHeight="1" x14ac:dyDescent="0.25">
      <c r="B19" s="85" t="s">
        <v>104</v>
      </c>
      <c r="C19" s="68" t="s">
        <v>257</v>
      </c>
      <c r="D19" s="68" t="s">
        <v>258</v>
      </c>
      <c r="E19" s="68" t="s">
        <v>154</v>
      </c>
      <c r="F19" s="150" t="s">
        <v>259</v>
      </c>
      <c r="G19" s="71" t="s">
        <v>103</v>
      </c>
      <c r="H19" s="150" t="s">
        <v>1011</v>
      </c>
    </row>
    <row r="20" spans="2:8" ht="77.25" customHeight="1" x14ac:dyDescent="0.25">
      <c r="B20" s="85" t="s">
        <v>105</v>
      </c>
      <c r="C20" s="68" t="s">
        <v>155</v>
      </c>
      <c r="D20" s="168" t="s">
        <v>156</v>
      </c>
      <c r="E20" s="168" t="s">
        <v>157</v>
      </c>
      <c r="F20" s="65" t="s">
        <v>260</v>
      </c>
      <c r="G20" s="168" t="s">
        <v>158</v>
      </c>
      <c r="H20" s="169" t="s">
        <v>1012</v>
      </c>
    </row>
  </sheetData>
  <mergeCells count="3">
    <mergeCell ref="B15:H15"/>
    <mergeCell ref="B16:H16"/>
    <mergeCell ref="C4:G9"/>
  </mergeCells>
  <pageMargins left="0.70866141732283472" right="0.70866141732283472" top="0.74803149606299213" bottom="0.74803149606299213" header="0.31496062992125984" footer="0.31496062992125984"/>
  <pageSetup scale="55" orientation="landscape"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tabColor theme="7" tint="0.39997558519241921"/>
  </sheetPr>
  <dimension ref="A1:XEX67"/>
  <sheetViews>
    <sheetView showGridLines="0" tabSelected="1" view="pageBreakPreview" zoomScale="60" zoomScaleNormal="80" workbookViewId="0">
      <selection activeCell="P26" sqref="P26"/>
    </sheetView>
  </sheetViews>
  <sheetFormatPr baseColWidth="10" defaultColWidth="0" defaultRowHeight="15" zeroHeight="1" x14ac:dyDescent="0.25"/>
  <cols>
    <col min="1" max="1" width="2" customWidth="1"/>
    <col min="2" max="2" width="8.85546875" customWidth="1"/>
    <col min="3" max="3" width="8" customWidth="1"/>
    <col min="4" max="4" width="11.42578125" customWidth="1"/>
    <col min="5" max="5" width="15.5703125" hidden="1" customWidth="1"/>
    <col min="6" max="6" width="22.5703125" hidden="1" customWidth="1"/>
    <col min="7" max="8" width="11.42578125" hidden="1" customWidth="1"/>
    <col min="9" max="20" width="11.42578125" customWidth="1"/>
    <col min="21" max="29" width="0" hidden="1" customWidth="1"/>
    <col min="30" max="16384" width="11.42578125" hidden="1"/>
  </cols>
  <sheetData>
    <row r="1" spans="3:3 16378:16378" x14ac:dyDescent="0.25"/>
    <row r="2" spans="3:3 16378:16378" ht="87" x14ac:dyDescent="0.45">
      <c r="XEX2" s="1232" t="s">
        <v>1408</v>
      </c>
    </row>
    <row r="3" spans="3:3 16378:16378" x14ac:dyDescent="0.25"/>
    <row r="4" spans="3:3 16378:16378" x14ac:dyDescent="0.25"/>
    <row r="5" spans="3:3 16378:16378" x14ac:dyDescent="0.25"/>
    <row r="6" spans="3:3 16378:16378" x14ac:dyDescent="0.25"/>
    <row r="7" spans="3:3 16378:16378" x14ac:dyDescent="0.25"/>
    <row r="8" spans="3:3 16378:16378" x14ac:dyDescent="0.25"/>
    <row r="9" spans="3:3 16378:16378" x14ac:dyDescent="0.25"/>
    <row r="10" spans="3:3 16378:16378" x14ac:dyDescent="0.25"/>
    <row r="11" spans="3:3 16378:16378" x14ac:dyDescent="0.25"/>
    <row r="12" spans="3:3 16378:16378" x14ac:dyDescent="0.25"/>
    <row r="13" spans="3:3 16378:16378" x14ac:dyDescent="0.25"/>
    <row r="14" spans="3:3 16378:16378" x14ac:dyDescent="0.25"/>
    <row r="15" spans="3:3 16378:16378" x14ac:dyDescent="0.25">
      <c r="C15" t="s">
        <v>4</v>
      </c>
    </row>
    <row r="16" spans="3:3 16378:16378" x14ac:dyDescent="0.25"/>
    <row r="17" x14ac:dyDescent="0.25"/>
    <row r="18" x14ac:dyDescent="0.25"/>
    <row r="19" x14ac:dyDescent="0.25"/>
    <row r="20" x14ac:dyDescent="0.25"/>
    <row r="21" x14ac:dyDescent="0.25"/>
    <row r="22" x14ac:dyDescent="0.25"/>
    <row r="23" x14ac:dyDescent="0.25"/>
    <row r="24" x14ac:dyDescent="0.25"/>
    <row r="25" x14ac:dyDescent="0.25"/>
    <row r="26" x14ac:dyDescent="0.25"/>
    <row r="27" x14ac:dyDescent="0.25"/>
    <row r="28" x14ac:dyDescent="0.25"/>
    <row r="29" x14ac:dyDescent="0.25"/>
    <row r="30" x14ac:dyDescent="0.25"/>
    <row r="31" x14ac:dyDescent="0.25"/>
    <row r="32" x14ac:dyDescent="0.25"/>
    <row r="33" spans="2:20" x14ac:dyDescent="0.25"/>
    <row r="34" spans="2:20" x14ac:dyDescent="0.25"/>
    <row r="35" spans="2:20" x14ac:dyDescent="0.25"/>
    <row r="36" spans="2:20" x14ac:dyDescent="0.25"/>
    <row r="37" spans="2:20" x14ac:dyDescent="0.25"/>
    <row r="38" spans="2:20" x14ac:dyDescent="0.25"/>
    <row r="39" spans="2:20" x14ac:dyDescent="0.25"/>
    <row r="40" spans="2:20" x14ac:dyDescent="0.25">
      <c r="B40" s="5"/>
      <c r="C40" s="5"/>
      <c r="D40" s="5"/>
      <c r="E40" s="5"/>
      <c r="F40" s="5"/>
      <c r="G40" s="5"/>
      <c r="H40" s="5"/>
      <c r="I40" s="5"/>
      <c r="J40" s="5"/>
      <c r="K40" s="5"/>
      <c r="L40" s="5"/>
      <c r="M40" s="5"/>
      <c r="N40" s="5"/>
      <c r="O40" s="5"/>
      <c r="P40" s="5"/>
      <c r="Q40" s="5"/>
    </row>
    <row r="41" spans="2:20" ht="15" customHeight="1" x14ac:dyDescent="0.25">
      <c r="B41" s="5"/>
      <c r="C41" s="566"/>
      <c r="D41" s="566"/>
      <c r="E41" s="566"/>
      <c r="F41" s="566"/>
      <c r="G41" s="566"/>
      <c r="H41" s="566"/>
      <c r="I41" s="566"/>
      <c r="J41" s="566"/>
      <c r="K41" s="566"/>
      <c r="L41" s="566"/>
      <c r="M41" s="566"/>
      <c r="N41" s="566"/>
      <c r="O41" s="566"/>
      <c r="P41" s="566"/>
      <c r="Q41" s="566"/>
      <c r="R41" s="566"/>
      <c r="S41" s="566"/>
      <c r="T41" s="566"/>
    </row>
    <row r="42" spans="2:20" x14ac:dyDescent="0.25">
      <c r="B42" s="5"/>
      <c r="C42" s="5"/>
      <c r="D42" s="5"/>
      <c r="E42" s="5"/>
      <c r="F42" s="5"/>
      <c r="G42" s="5"/>
      <c r="H42" s="5"/>
      <c r="I42" s="5"/>
      <c r="J42" s="5"/>
      <c r="K42" s="5"/>
      <c r="L42" s="5"/>
      <c r="M42" s="5"/>
      <c r="N42" s="5"/>
      <c r="O42" s="5"/>
      <c r="P42" s="5"/>
      <c r="Q42" s="5"/>
    </row>
    <row r="43" spans="2:20" x14ac:dyDescent="0.25">
      <c r="B43" s="5"/>
      <c r="C43" s="5"/>
      <c r="D43" s="5"/>
      <c r="E43" s="5"/>
      <c r="F43" s="5"/>
      <c r="G43" s="5"/>
      <c r="H43" s="5"/>
      <c r="I43" s="5"/>
      <c r="J43" s="5"/>
      <c r="K43" s="5"/>
      <c r="L43" s="5"/>
      <c r="M43" s="5"/>
      <c r="N43" s="5"/>
      <c r="O43" s="5"/>
      <c r="P43" s="5"/>
      <c r="Q43" s="5"/>
    </row>
    <row r="44" spans="2:20" hidden="1" x14ac:dyDescent="0.25">
      <c r="B44" s="5"/>
      <c r="C44" s="5"/>
      <c r="D44" s="5"/>
      <c r="E44" s="5"/>
      <c r="F44" s="5"/>
      <c r="G44" s="5"/>
      <c r="H44" s="5"/>
      <c r="I44" s="5"/>
      <c r="J44" s="5"/>
      <c r="K44" s="5"/>
      <c r="L44" s="5"/>
      <c r="M44" s="5"/>
      <c r="N44" s="5"/>
      <c r="O44" s="5"/>
      <c r="P44" s="5"/>
      <c r="Q44" s="5"/>
    </row>
    <row r="45" spans="2:20" hidden="1" x14ac:dyDescent="0.25"/>
    <row r="46" spans="2:20" hidden="1" x14ac:dyDescent="0.25"/>
    <row r="47" spans="2:20" hidden="1" x14ac:dyDescent="0.25"/>
    <row r="48" spans="2:20" hidden="1" x14ac:dyDescent="0.25"/>
    <row r="49" hidden="1" x14ac:dyDescent="0.25"/>
    <row r="50" hidden="1" x14ac:dyDescent="0.25"/>
    <row r="66" spans="15:16" hidden="1" x14ac:dyDescent="0.25">
      <c r="P66" t="s">
        <v>345</v>
      </c>
    </row>
    <row r="67" spans="15:16" hidden="1" x14ac:dyDescent="0.25">
      <c r="O67" t="s">
        <v>974</v>
      </c>
      <c r="P67" t="s">
        <v>975</v>
      </c>
    </row>
  </sheetData>
  <mergeCells count="1">
    <mergeCell ref="C41:T41"/>
  </mergeCells>
  <pageMargins left="0.70866141732283472" right="0.70866141732283472" top="0.74803149606299213" bottom="0.74803149606299213" header="0.31496062992125984" footer="0.31496062992125984"/>
  <pageSetup paperSize="9" scale="55"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E76EE"/>
  </sheetPr>
  <dimension ref="A1:XEX60"/>
  <sheetViews>
    <sheetView showGridLines="0" tabSelected="1" view="pageBreakPreview" zoomScale="60" zoomScaleNormal="80" workbookViewId="0">
      <selection activeCell="P26" sqref="P26"/>
    </sheetView>
  </sheetViews>
  <sheetFormatPr baseColWidth="10" defaultColWidth="60.28515625" defaultRowHeight="51" customHeight="1" x14ac:dyDescent="0.25"/>
  <cols>
    <col min="1" max="1" width="37.140625" style="70" customWidth="1"/>
    <col min="2" max="2" width="60.28515625" style="70" customWidth="1"/>
    <col min="3" max="3" width="43.28515625" style="70" customWidth="1"/>
    <col min="4" max="4" width="33.42578125" style="70" customWidth="1"/>
    <col min="5" max="5" width="67.28515625" style="8" customWidth="1"/>
    <col min="6" max="6" width="60.28515625" style="8"/>
    <col min="7" max="16384" width="60.28515625" style="70"/>
  </cols>
  <sheetData>
    <row r="1" spans="1:7 16378:16378" ht="12" customHeight="1" x14ac:dyDescent="0.25"/>
    <row r="2" spans="1:7 16378:16378" ht="11.25" customHeight="1" x14ac:dyDescent="0.25">
      <c r="B2" s="13"/>
      <c r="C2" s="24"/>
      <c r="F2" s="24"/>
      <c r="G2" s="24"/>
      <c r="XEX2" s="1230" t="s">
        <v>1408</v>
      </c>
    </row>
    <row r="3" spans="1:7 16378:16378" ht="6" customHeight="1" x14ac:dyDescent="0.25">
      <c r="B3" s="13"/>
      <c r="C3" s="24"/>
      <c r="D3" s="32"/>
      <c r="E3" s="24"/>
      <c r="F3" s="24"/>
      <c r="G3" s="24"/>
    </row>
    <row r="4" spans="1:7 16378:16378" ht="10.5" customHeight="1" x14ac:dyDescent="0.25">
      <c r="B4" s="13"/>
      <c r="C4" s="24"/>
      <c r="D4" s="32"/>
      <c r="E4" s="24"/>
      <c r="F4" s="24"/>
      <c r="G4" s="24"/>
    </row>
    <row r="5" spans="1:7 16378:16378" ht="10.5" customHeight="1" x14ac:dyDescent="0.25">
      <c r="B5" s="558" t="s">
        <v>261</v>
      </c>
      <c r="C5" s="558"/>
      <c r="D5" s="558"/>
      <c r="E5" s="558"/>
      <c r="F5" s="24"/>
      <c r="G5" s="24"/>
    </row>
    <row r="6" spans="1:7 16378:16378" ht="12" customHeight="1" x14ac:dyDescent="0.25">
      <c r="B6" s="558"/>
      <c r="C6" s="558"/>
      <c r="D6" s="558"/>
      <c r="E6" s="558"/>
      <c r="F6" s="24"/>
      <c r="G6" s="24"/>
    </row>
    <row r="7" spans="1:7 16378:16378" ht="12" customHeight="1" x14ac:dyDescent="0.25">
      <c r="B7" s="558"/>
      <c r="C7" s="558"/>
      <c r="D7" s="558"/>
      <c r="E7" s="558"/>
      <c r="F7" s="24"/>
      <c r="G7" s="24"/>
    </row>
    <row r="8" spans="1:7 16378:16378" ht="13.5" customHeight="1" x14ac:dyDescent="0.25">
      <c r="B8" s="558"/>
      <c r="C8" s="558"/>
      <c r="D8" s="558"/>
      <c r="E8" s="558"/>
      <c r="F8" s="24"/>
      <c r="G8" s="24"/>
    </row>
    <row r="9" spans="1:7 16378:16378" ht="9.75" customHeight="1" x14ac:dyDescent="0.25">
      <c r="B9" s="558"/>
      <c r="C9" s="558"/>
      <c r="D9" s="558"/>
      <c r="E9" s="558"/>
      <c r="F9" s="24"/>
      <c r="G9" s="24"/>
    </row>
    <row r="10" spans="1:7 16378:16378" ht="18.75" customHeight="1" x14ac:dyDescent="0.25">
      <c r="B10" s="558"/>
      <c r="C10" s="558"/>
      <c r="D10" s="558"/>
      <c r="E10" s="558"/>
      <c r="F10" s="24"/>
      <c r="G10" s="24"/>
    </row>
    <row r="11" spans="1:7 16378:16378" s="4" customFormat="1" ht="17.25" customHeight="1" x14ac:dyDescent="0.25">
      <c r="B11" s="558"/>
      <c r="C11" s="558"/>
      <c r="D11" s="558"/>
      <c r="E11" s="558"/>
      <c r="F11" s="24"/>
      <c r="G11" s="24"/>
    </row>
    <row r="12" spans="1:7 16378:16378" s="4" customFormat="1" ht="23.25" customHeight="1" x14ac:dyDescent="0.25">
      <c r="B12" s="13"/>
      <c r="C12" s="24"/>
      <c r="D12" s="32"/>
      <c r="E12" s="24"/>
      <c r="F12" s="24"/>
      <c r="G12" s="24"/>
    </row>
    <row r="13" spans="1:7 16378:16378" s="4" customFormat="1" ht="30.75" customHeight="1" x14ac:dyDescent="0.25">
      <c r="B13" s="13"/>
      <c r="C13" s="24"/>
      <c r="D13" s="24"/>
      <c r="E13" s="24"/>
      <c r="F13" s="24"/>
      <c r="G13" s="24"/>
    </row>
    <row r="14" spans="1:7 16378:16378" s="4" customFormat="1" ht="51" customHeight="1" x14ac:dyDescent="0.25">
      <c r="B14" s="12"/>
      <c r="C14" s="24"/>
      <c r="D14" s="24"/>
      <c r="E14" s="24"/>
      <c r="F14" s="24"/>
      <c r="G14" s="24"/>
    </row>
    <row r="15" spans="1:7 16378:16378" ht="51" customHeight="1" x14ac:dyDescent="0.25">
      <c r="A15" s="567" t="s">
        <v>1013</v>
      </c>
      <c r="B15" s="568"/>
      <c r="C15" s="568"/>
      <c r="D15" s="568"/>
      <c r="E15" s="569"/>
    </row>
    <row r="16" spans="1:7 16378:16378" ht="51" customHeight="1" x14ac:dyDescent="0.25">
      <c r="A16" s="184" t="s">
        <v>1055</v>
      </c>
      <c r="B16" s="184" t="s">
        <v>1056</v>
      </c>
      <c r="C16" s="184" t="s">
        <v>1057</v>
      </c>
      <c r="D16" s="184" t="s">
        <v>1058</v>
      </c>
      <c r="E16" s="185" t="s">
        <v>1053</v>
      </c>
    </row>
    <row r="17" spans="1:5" ht="48.75" customHeight="1" x14ac:dyDescent="0.25">
      <c r="A17" s="453" t="s">
        <v>1042</v>
      </c>
      <c r="B17" s="454" t="s">
        <v>1019</v>
      </c>
      <c r="C17" s="453" t="s">
        <v>1014</v>
      </c>
      <c r="D17" s="453">
        <v>1</v>
      </c>
      <c r="E17" s="455" t="s">
        <v>1054</v>
      </c>
    </row>
    <row r="18" spans="1:5" ht="51" customHeight="1" x14ac:dyDescent="0.25">
      <c r="A18" s="453" t="s">
        <v>1043</v>
      </c>
      <c r="B18" s="454" t="s">
        <v>1019</v>
      </c>
      <c r="C18" s="453" t="s">
        <v>1014</v>
      </c>
      <c r="D18" s="453">
        <v>1</v>
      </c>
      <c r="E18" s="455" t="s">
        <v>1054</v>
      </c>
    </row>
    <row r="19" spans="1:5" ht="51" customHeight="1" x14ac:dyDescent="0.25">
      <c r="A19" s="453" t="s">
        <v>21</v>
      </c>
      <c r="B19" s="454" t="s">
        <v>1019</v>
      </c>
      <c r="C19" s="453" t="s">
        <v>1014</v>
      </c>
      <c r="D19" s="453">
        <v>1</v>
      </c>
      <c r="E19" s="455" t="s">
        <v>1054</v>
      </c>
    </row>
    <row r="20" spans="1:5" ht="51" customHeight="1" x14ac:dyDescent="0.25">
      <c r="A20" s="453" t="s">
        <v>1044</v>
      </c>
      <c r="B20" s="454" t="s">
        <v>1019</v>
      </c>
      <c r="C20" s="453" t="s">
        <v>1014</v>
      </c>
      <c r="D20" s="453">
        <v>1</v>
      </c>
      <c r="E20" s="455" t="s">
        <v>1054</v>
      </c>
    </row>
    <row r="21" spans="1:5" ht="51" customHeight="1" x14ac:dyDescent="0.25">
      <c r="A21" s="456" t="s">
        <v>1045</v>
      </c>
      <c r="B21" s="457" t="s">
        <v>1020</v>
      </c>
      <c r="C21" s="453" t="s">
        <v>1015</v>
      </c>
      <c r="D21" s="453">
        <v>1</v>
      </c>
      <c r="E21" s="455" t="s">
        <v>1054</v>
      </c>
    </row>
    <row r="22" spans="1:5" ht="51" customHeight="1" x14ac:dyDescent="0.2">
      <c r="A22" s="458" t="s">
        <v>1046</v>
      </c>
      <c r="B22" s="457" t="s">
        <v>1021</v>
      </c>
      <c r="C22" s="453" t="s">
        <v>1016</v>
      </c>
      <c r="D22" s="453">
        <v>1</v>
      </c>
      <c r="E22" s="455" t="s">
        <v>1054</v>
      </c>
    </row>
    <row r="23" spans="1:5" ht="51" customHeight="1" x14ac:dyDescent="0.25">
      <c r="A23" s="459" t="s">
        <v>1047</v>
      </c>
      <c r="B23" s="454" t="s">
        <v>1022</v>
      </c>
      <c r="C23" s="460" t="s">
        <v>1017</v>
      </c>
      <c r="D23" s="460">
        <v>1</v>
      </c>
      <c r="E23" s="455" t="s">
        <v>1054</v>
      </c>
    </row>
    <row r="24" spans="1:5" ht="51" customHeight="1" x14ac:dyDescent="0.25">
      <c r="A24" s="459" t="s">
        <v>1047</v>
      </c>
      <c r="B24" s="454" t="s">
        <v>1023</v>
      </c>
      <c r="C24" s="460" t="s">
        <v>1017</v>
      </c>
      <c r="D24" s="460">
        <v>1</v>
      </c>
      <c r="E24" s="455" t="s">
        <v>1054</v>
      </c>
    </row>
    <row r="25" spans="1:5" ht="51" customHeight="1" x14ac:dyDescent="0.25">
      <c r="A25" s="459" t="s">
        <v>1047</v>
      </c>
      <c r="B25" s="454" t="s">
        <v>1024</v>
      </c>
      <c r="C25" s="460" t="s">
        <v>1017</v>
      </c>
      <c r="D25" s="460">
        <v>1</v>
      </c>
      <c r="E25" s="455" t="s">
        <v>1054</v>
      </c>
    </row>
    <row r="26" spans="1:5" ht="51" customHeight="1" x14ac:dyDescent="0.25">
      <c r="A26" s="459" t="s">
        <v>1047</v>
      </c>
      <c r="B26" s="454" t="s">
        <v>1025</v>
      </c>
      <c r="C26" s="460" t="s">
        <v>1017</v>
      </c>
      <c r="D26" s="460">
        <v>1</v>
      </c>
      <c r="E26" s="455" t="s">
        <v>1054</v>
      </c>
    </row>
    <row r="27" spans="1:5" ht="51" customHeight="1" x14ac:dyDescent="0.25">
      <c r="A27" s="459" t="s">
        <v>1047</v>
      </c>
      <c r="B27" s="454" t="s">
        <v>1026</v>
      </c>
      <c r="C27" s="460" t="s">
        <v>1016</v>
      </c>
      <c r="D27" s="460">
        <v>1</v>
      </c>
      <c r="E27" s="455" t="s">
        <v>1054</v>
      </c>
    </row>
    <row r="28" spans="1:5" ht="51" customHeight="1" x14ac:dyDescent="0.25">
      <c r="A28" s="459" t="s">
        <v>1047</v>
      </c>
      <c r="B28" s="454" t="s">
        <v>1027</v>
      </c>
      <c r="C28" s="460" t="s">
        <v>1016</v>
      </c>
      <c r="D28" s="460">
        <v>1</v>
      </c>
      <c r="E28" s="455" t="s">
        <v>1054</v>
      </c>
    </row>
    <row r="29" spans="1:5" ht="51" customHeight="1" x14ac:dyDescent="0.25">
      <c r="A29" s="459" t="s">
        <v>1047</v>
      </c>
      <c r="B29" s="454" t="s">
        <v>1028</v>
      </c>
      <c r="C29" s="460" t="s">
        <v>1016</v>
      </c>
      <c r="D29" s="460">
        <v>1</v>
      </c>
      <c r="E29" s="455" t="s">
        <v>1054</v>
      </c>
    </row>
    <row r="30" spans="1:5" ht="51" customHeight="1" x14ac:dyDescent="0.25">
      <c r="A30" s="459" t="s">
        <v>1047</v>
      </c>
      <c r="B30" s="454" t="s">
        <v>1029</v>
      </c>
      <c r="C30" s="461" t="s">
        <v>1016</v>
      </c>
      <c r="D30" s="461">
        <v>1</v>
      </c>
      <c r="E30" s="455" t="s">
        <v>1054</v>
      </c>
    </row>
    <row r="31" spans="1:5" ht="51" customHeight="1" x14ac:dyDescent="0.2">
      <c r="A31" s="462" t="s">
        <v>1047</v>
      </c>
      <c r="B31" s="454" t="s">
        <v>1030</v>
      </c>
      <c r="C31" s="461" t="s">
        <v>1016</v>
      </c>
      <c r="D31" s="461">
        <v>1</v>
      </c>
      <c r="E31" s="455" t="s">
        <v>1054</v>
      </c>
    </row>
    <row r="32" spans="1:5" ht="51" customHeight="1" x14ac:dyDescent="0.2">
      <c r="A32" s="462" t="s">
        <v>1047</v>
      </c>
      <c r="B32" s="454" t="s">
        <v>1031</v>
      </c>
      <c r="C32" s="461" t="s">
        <v>1016</v>
      </c>
      <c r="D32" s="461">
        <v>1</v>
      </c>
      <c r="E32" s="455" t="s">
        <v>1054</v>
      </c>
    </row>
    <row r="33" spans="1:5" ht="51" customHeight="1" x14ac:dyDescent="0.2">
      <c r="A33" s="462" t="s">
        <v>1047</v>
      </c>
      <c r="B33" s="454" t="s">
        <v>1032</v>
      </c>
      <c r="C33" s="461" t="s">
        <v>1016</v>
      </c>
      <c r="D33" s="461">
        <v>1</v>
      </c>
      <c r="E33" s="455" t="s">
        <v>1054</v>
      </c>
    </row>
    <row r="34" spans="1:5" ht="51" customHeight="1" x14ac:dyDescent="0.2">
      <c r="A34" s="462" t="s">
        <v>1047</v>
      </c>
      <c r="B34" s="454" t="s">
        <v>1033</v>
      </c>
      <c r="C34" s="461" t="s">
        <v>1016</v>
      </c>
      <c r="D34" s="461">
        <v>1</v>
      </c>
      <c r="E34" s="455" t="s">
        <v>1054</v>
      </c>
    </row>
    <row r="35" spans="1:5" ht="51" customHeight="1" x14ac:dyDescent="0.2">
      <c r="A35" s="458" t="s">
        <v>1048</v>
      </c>
      <c r="B35" s="454" t="s">
        <v>1034</v>
      </c>
      <c r="C35" s="453" t="s">
        <v>1016</v>
      </c>
      <c r="D35" s="453">
        <v>1</v>
      </c>
      <c r="E35" s="455" t="s">
        <v>1054</v>
      </c>
    </row>
    <row r="36" spans="1:5" ht="51" customHeight="1" x14ac:dyDescent="0.2">
      <c r="A36" s="458" t="s">
        <v>1048</v>
      </c>
      <c r="B36" s="463" t="s">
        <v>1035</v>
      </c>
      <c r="C36" s="453" t="s">
        <v>1016</v>
      </c>
      <c r="D36" s="453">
        <v>1</v>
      </c>
      <c r="E36" s="455" t="s">
        <v>1054</v>
      </c>
    </row>
    <row r="37" spans="1:5" ht="51" customHeight="1" x14ac:dyDescent="0.2">
      <c r="A37" s="464" t="s">
        <v>1049</v>
      </c>
      <c r="B37" s="454" t="s">
        <v>1019</v>
      </c>
      <c r="C37" s="453" t="s">
        <v>1014</v>
      </c>
      <c r="D37" s="453">
        <v>1</v>
      </c>
      <c r="E37" s="455" t="s">
        <v>1054</v>
      </c>
    </row>
    <row r="38" spans="1:5" ht="51" customHeight="1" x14ac:dyDescent="0.25">
      <c r="A38" s="453" t="s">
        <v>1050</v>
      </c>
      <c r="B38" s="465" t="s">
        <v>1036</v>
      </c>
      <c r="C38" s="453" t="s">
        <v>1018</v>
      </c>
      <c r="D38" s="453">
        <v>2</v>
      </c>
      <c r="E38" s="455" t="s">
        <v>1054</v>
      </c>
    </row>
    <row r="39" spans="1:5" ht="51" customHeight="1" x14ac:dyDescent="0.25">
      <c r="A39" s="453"/>
      <c r="B39" s="454" t="s">
        <v>1037</v>
      </c>
      <c r="C39" s="453" t="s">
        <v>1018</v>
      </c>
      <c r="D39" s="453">
        <v>1</v>
      </c>
      <c r="E39" s="455" t="s">
        <v>1054</v>
      </c>
    </row>
    <row r="40" spans="1:5" ht="51" customHeight="1" x14ac:dyDescent="0.25">
      <c r="A40" s="453" t="s">
        <v>131</v>
      </c>
      <c r="B40" s="454" t="s">
        <v>1038</v>
      </c>
      <c r="C40" s="453" t="s">
        <v>1014</v>
      </c>
      <c r="D40" s="453">
        <v>1</v>
      </c>
      <c r="E40" s="455" t="s">
        <v>1054</v>
      </c>
    </row>
    <row r="41" spans="1:5" ht="51" customHeight="1" x14ac:dyDescent="0.25">
      <c r="A41" s="453" t="s">
        <v>892</v>
      </c>
      <c r="B41" s="466" t="s">
        <v>1039</v>
      </c>
      <c r="C41" s="453" t="s">
        <v>1014</v>
      </c>
      <c r="D41" s="453">
        <v>1</v>
      </c>
      <c r="E41" s="455" t="s">
        <v>1054</v>
      </c>
    </row>
    <row r="42" spans="1:5" ht="51" customHeight="1" x14ac:dyDescent="0.25">
      <c r="A42" s="453" t="s">
        <v>86</v>
      </c>
      <c r="B42" s="454" t="s">
        <v>1040</v>
      </c>
      <c r="C42" s="453" t="s">
        <v>1016</v>
      </c>
      <c r="D42" s="453">
        <v>1</v>
      </c>
      <c r="E42" s="455" t="s">
        <v>1054</v>
      </c>
    </row>
    <row r="43" spans="1:5" ht="51" customHeight="1" x14ac:dyDescent="0.25">
      <c r="A43" s="453" t="s">
        <v>1051</v>
      </c>
      <c r="B43" s="454" t="s">
        <v>1019</v>
      </c>
      <c r="C43" s="453" t="s">
        <v>1014</v>
      </c>
      <c r="D43" s="453">
        <v>1</v>
      </c>
      <c r="E43" s="455" t="s">
        <v>1054</v>
      </c>
    </row>
    <row r="44" spans="1:5" ht="51" customHeight="1" x14ac:dyDescent="0.25">
      <c r="A44" s="453" t="s">
        <v>1052</v>
      </c>
      <c r="B44" s="454" t="s">
        <v>1041</v>
      </c>
      <c r="C44" s="453" t="s">
        <v>1016</v>
      </c>
      <c r="D44" s="453">
        <v>1</v>
      </c>
      <c r="E44" s="455" t="s">
        <v>1054</v>
      </c>
    </row>
    <row r="45" spans="1:5" ht="51" customHeight="1" x14ac:dyDescent="0.25">
      <c r="D45" s="129"/>
      <c r="E45" s="129"/>
    </row>
    <row r="59" spans="15:16" ht="51" customHeight="1" x14ac:dyDescent="0.25">
      <c r="P59" s="70" t="s">
        <v>345</v>
      </c>
    </row>
    <row r="60" spans="15:16" ht="51" customHeight="1" x14ac:dyDescent="0.25">
      <c r="O60" s="70" t="s">
        <v>974</v>
      </c>
      <c r="P60" s="70" t="s">
        <v>975</v>
      </c>
    </row>
  </sheetData>
  <mergeCells count="2">
    <mergeCell ref="B5:E11"/>
    <mergeCell ref="A15:E15"/>
  </mergeCells>
  <dataValidations count="2">
    <dataValidation allowBlank="1" showErrorMessage="1" promptTitle="Nombre de la Tarea" prompt="Son los pasos o actividades a ejecutar en el plan de acción y que se pueden medir en tiempo de ejecución, producto entregable y presupuesto." sqref="C17:D22 C30:D44"/>
    <dataValidation allowBlank="1" showErrorMessage="1" promptTitle="Nombre de la Tarea" sqref="B30:B35 B37:B44 B17:B22"/>
  </dataValidations>
  <pageMargins left="0.70866141732283472" right="0.70866141732283472" top="0.74803149606299213" bottom="0.74803149606299213" header="0.31496062992125984" footer="0.31496062992125984"/>
  <pageSetup paperSize="9" scale="5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tabColor rgb="FF06477C"/>
  </sheetPr>
  <dimension ref="B2:XEX36"/>
  <sheetViews>
    <sheetView showGridLines="0" tabSelected="1" view="pageBreakPreview" topLeftCell="A25" zoomScale="80" zoomScaleNormal="80" zoomScaleSheetLayoutView="80" workbookViewId="0">
      <selection activeCell="P26" sqref="P26"/>
    </sheetView>
  </sheetViews>
  <sheetFormatPr baseColWidth="10" defaultColWidth="11.42578125" defaultRowHeight="13.5" x14ac:dyDescent="0.25"/>
  <cols>
    <col min="1" max="1" width="1.42578125" style="6" customWidth="1"/>
    <col min="2" max="2" width="24.85546875" style="6" customWidth="1"/>
    <col min="3" max="3" width="2.28515625" style="6" customWidth="1"/>
    <col min="4" max="4" width="59" style="6" customWidth="1"/>
    <col min="5" max="5" width="33.140625" style="8" customWidth="1"/>
    <col min="6" max="6" width="37.140625" style="8" customWidth="1"/>
    <col min="7" max="7" width="8.7109375" style="6" hidden="1" customWidth="1"/>
    <col min="8" max="16384" width="11.42578125" style="6"/>
  </cols>
  <sheetData>
    <row r="2" spans="2:8 16378:16378" ht="15" customHeight="1" x14ac:dyDescent="0.25">
      <c r="B2" s="13"/>
      <c r="C2" s="24"/>
      <c r="F2" s="24"/>
      <c r="G2" s="24"/>
      <c r="XEX2" s="1230" t="s">
        <v>1408</v>
      </c>
    </row>
    <row r="3" spans="2:8 16378:16378" ht="13.5" customHeight="1" x14ac:dyDescent="0.25">
      <c r="B3" s="13"/>
      <c r="C3" s="24"/>
      <c r="D3" s="32"/>
      <c r="E3" s="24"/>
      <c r="F3" s="24"/>
      <c r="G3" s="24"/>
    </row>
    <row r="4" spans="2:8 16378:16378" ht="13.5" customHeight="1" x14ac:dyDescent="0.25">
      <c r="B4" s="13"/>
      <c r="C4" s="24"/>
      <c r="D4" s="32"/>
      <c r="E4" s="24"/>
      <c r="F4" s="24"/>
      <c r="G4" s="24"/>
    </row>
    <row r="5" spans="2:8 16378:16378" ht="13.5" customHeight="1" x14ac:dyDescent="0.25">
      <c r="B5" s="13"/>
      <c r="C5" s="558" t="s">
        <v>289</v>
      </c>
      <c r="D5" s="558"/>
      <c r="E5" s="558"/>
      <c r="F5" s="558"/>
      <c r="G5" s="558"/>
      <c r="H5" s="558"/>
    </row>
    <row r="6" spans="2:8 16378:16378" ht="13.5" customHeight="1" x14ac:dyDescent="0.25">
      <c r="B6" s="13"/>
      <c r="C6" s="558"/>
      <c r="D6" s="558"/>
      <c r="E6" s="558"/>
      <c r="F6" s="558"/>
      <c r="G6" s="558"/>
      <c r="H6" s="558"/>
    </row>
    <row r="7" spans="2:8 16378:16378" ht="13.5" customHeight="1" x14ac:dyDescent="0.25">
      <c r="B7" s="13"/>
      <c r="C7" s="558"/>
      <c r="D7" s="558"/>
      <c r="E7" s="558"/>
      <c r="F7" s="558"/>
      <c r="G7" s="558"/>
      <c r="H7" s="558"/>
    </row>
    <row r="8" spans="2:8 16378:16378" ht="13.5" customHeight="1" x14ac:dyDescent="0.25">
      <c r="B8" s="13"/>
      <c r="C8" s="558"/>
      <c r="D8" s="558"/>
      <c r="E8" s="558"/>
      <c r="F8" s="558"/>
      <c r="G8" s="558"/>
      <c r="H8" s="558"/>
    </row>
    <row r="9" spans="2:8 16378:16378" ht="13.5" customHeight="1" x14ac:dyDescent="0.25">
      <c r="B9" s="13"/>
      <c r="C9" s="558"/>
      <c r="D9" s="558"/>
      <c r="E9" s="558"/>
      <c r="F9" s="558"/>
      <c r="G9" s="558"/>
      <c r="H9" s="558"/>
    </row>
    <row r="10" spans="2:8 16378:16378" ht="13.5" customHeight="1" x14ac:dyDescent="0.25">
      <c r="B10" s="13"/>
      <c r="C10" s="558"/>
      <c r="D10" s="558"/>
      <c r="E10" s="558"/>
      <c r="F10" s="558"/>
      <c r="G10" s="558"/>
      <c r="H10" s="558"/>
    </row>
    <row r="11" spans="2:8 16378:16378" s="4" customFormat="1" ht="18.75" customHeight="1" x14ac:dyDescent="0.25">
      <c r="B11" s="13"/>
      <c r="C11" s="558"/>
      <c r="D11" s="558"/>
      <c r="E11" s="558"/>
      <c r="F11" s="558"/>
      <c r="G11" s="558"/>
      <c r="H11" s="558"/>
    </row>
    <row r="12" spans="2:8 16378:16378" s="4" customFormat="1" ht="25.5" customHeight="1" x14ac:dyDescent="0.25">
      <c r="B12" s="13"/>
      <c r="C12" s="558"/>
      <c r="D12" s="558"/>
      <c r="E12" s="558"/>
      <c r="F12" s="558"/>
      <c r="G12" s="558"/>
      <c r="H12" s="558"/>
    </row>
    <row r="13" spans="2:8 16378:16378" s="4" customFormat="1" ht="14.25" customHeight="1" x14ac:dyDescent="0.25">
      <c r="B13" s="13"/>
      <c r="C13" s="24"/>
      <c r="D13" s="24"/>
      <c r="E13" s="24"/>
      <c r="F13" s="24"/>
      <c r="G13" s="24"/>
    </row>
    <row r="14" spans="2:8 16378:16378" s="4" customFormat="1" ht="14.25" customHeight="1" x14ac:dyDescent="0.25">
      <c r="B14" s="12"/>
      <c r="C14" s="24"/>
      <c r="D14" s="24"/>
      <c r="E14" s="24"/>
      <c r="F14" s="24"/>
      <c r="G14" s="24"/>
    </row>
    <row r="15" spans="2:8 16378:16378" s="4" customFormat="1" ht="5.25" customHeight="1" x14ac:dyDescent="0.25">
      <c r="B15" s="15"/>
      <c r="C15" s="14" t="s">
        <v>4</v>
      </c>
      <c r="D15" s="15"/>
      <c r="E15" s="2"/>
      <c r="F15" s="2"/>
      <c r="G15" s="14"/>
    </row>
    <row r="17" spans="2:12" ht="36" customHeight="1" x14ac:dyDescent="0.25">
      <c r="B17" s="91" t="s">
        <v>278</v>
      </c>
      <c r="C17" s="585" t="s">
        <v>279</v>
      </c>
      <c r="D17" s="586"/>
      <c r="E17" s="586"/>
      <c r="F17" s="586"/>
      <c r="G17" s="587"/>
      <c r="H17" s="585" t="s">
        <v>280</v>
      </c>
      <c r="I17" s="586"/>
      <c r="J17" s="586"/>
      <c r="K17" s="586"/>
      <c r="L17" s="587"/>
    </row>
    <row r="18" spans="2:12" ht="30.75" customHeight="1" x14ac:dyDescent="0.25">
      <c r="B18" s="588" t="s">
        <v>281</v>
      </c>
      <c r="C18" s="589"/>
      <c r="D18" s="589"/>
      <c r="E18" s="589"/>
      <c r="F18" s="589"/>
      <c r="G18" s="589"/>
      <c r="H18" s="589"/>
      <c r="I18" s="589"/>
      <c r="J18" s="589"/>
      <c r="K18" s="589"/>
      <c r="L18" s="590"/>
    </row>
    <row r="19" spans="2:12" ht="72" customHeight="1" x14ac:dyDescent="0.25">
      <c r="B19" s="89" t="s">
        <v>110</v>
      </c>
      <c r="C19" s="579" t="s">
        <v>848</v>
      </c>
      <c r="D19" s="580"/>
      <c r="E19" s="580"/>
      <c r="F19" s="580"/>
      <c r="G19" s="581"/>
      <c r="H19" s="573" t="s">
        <v>849</v>
      </c>
      <c r="I19" s="574"/>
      <c r="J19" s="574"/>
      <c r="K19" s="574"/>
      <c r="L19" s="575"/>
    </row>
    <row r="20" spans="2:12" ht="52.5" customHeight="1" x14ac:dyDescent="0.25">
      <c r="B20" s="89" t="s">
        <v>266</v>
      </c>
      <c r="C20" s="579" t="s">
        <v>850</v>
      </c>
      <c r="D20" s="580"/>
      <c r="E20" s="580"/>
      <c r="F20" s="580"/>
      <c r="G20" s="581"/>
      <c r="H20" s="573" t="s">
        <v>851</v>
      </c>
      <c r="I20" s="574"/>
      <c r="J20" s="574"/>
      <c r="K20" s="574"/>
      <c r="L20" s="575"/>
    </row>
    <row r="21" spans="2:12" ht="42.75" customHeight="1" x14ac:dyDescent="0.25">
      <c r="B21" s="90" t="s">
        <v>110</v>
      </c>
      <c r="C21" s="579" t="s">
        <v>856</v>
      </c>
      <c r="D21" s="580"/>
      <c r="E21" s="580"/>
      <c r="F21" s="580"/>
      <c r="G21" s="581"/>
      <c r="H21" s="573" t="s">
        <v>852</v>
      </c>
      <c r="I21" s="574"/>
      <c r="J21" s="574"/>
      <c r="K21" s="574"/>
      <c r="L21" s="575"/>
    </row>
    <row r="22" spans="2:12" ht="69" customHeight="1" x14ac:dyDescent="0.25">
      <c r="B22" s="89" t="s">
        <v>110</v>
      </c>
      <c r="C22" s="579" t="s">
        <v>853</v>
      </c>
      <c r="D22" s="580"/>
      <c r="E22" s="580"/>
      <c r="F22" s="580"/>
      <c r="G22" s="581"/>
      <c r="H22" s="573" t="s">
        <v>854</v>
      </c>
      <c r="I22" s="574"/>
      <c r="J22" s="574"/>
      <c r="K22" s="574"/>
      <c r="L22" s="575"/>
    </row>
    <row r="23" spans="2:12" ht="51.75" customHeight="1" x14ac:dyDescent="0.25">
      <c r="B23" s="89" t="s">
        <v>110</v>
      </c>
      <c r="C23" s="579" t="s">
        <v>855</v>
      </c>
      <c r="D23" s="580"/>
      <c r="E23" s="580"/>
      <c r="F23" s="580"/>
      <c r="G23" s="581"/>
      <c r="H23" s="573" t="s">
        <v>857</v>
      </c>
      <c r="I23" s="574"/>
      <c r="J23" s="574"/>
      <c r="K23" s="574"/>
      <c r="L23" s="575"/>
    </row>
    <row r="24" spans="2:12" ht="45.75" customHeight="1" x14ac:dyDescent="0.25">
      <c r="B24" s="89" t="s">
        <v>110</v>
      </c>
      <c r="C24" s="579" t="s">
        <v>858</v>
      </c>
      <c r="D24" s="580"/>
      <c r="E24" s="580"/>
      <c r="F24" s="580"/>
      <c r="G24" s="581"/>
      <c r="H24" s="573" t="s">
        <v>859</v>
      </c>
      <c r="I24" s="574"/>
      <c r="J24" s="574"/>
      <c r="K24" s="574"/>
      <c r="L24" s="575"/>
    </row>
    <row r="25" spans="2:12" ht="26.25" customHeight="1" x14ac:dyDescent="0.25">
      <c r="B25" s="582" t="s">
        <v>282</v>
      </c>
      <c r="C25" s="583"/>
      <c r="D25" s="583"/>
      <c r="E25" s="583"/>
      <c r="F25" s="583"/>
      <c r="G25" s="583"/>
      <c r="H25" s="583"/>
      <c r="I25" s="583"/>
      <c r="J25" s="583"/>
      <c r="K25" s="583"/>
      <c r="L25" s="584"/>
    </row>
    <row r="26" spans="2:12" ht="63" customHeight="1" x14ac:dyDescent="0.25">
      <c r="B26" s="89" t="s">
        <v>110</v>
      </c>
      <c r="C26" s="579" t="s">
        <v>860</v>
      </c>
      <c r="D26" s="580"/>
      <c r="E26" s="580"/>
      <c r="F26" s="580"/>
      <c r="G26" s="581"/>
      <c r="H26" s="573" t="s">
        <v>283</v>
      </c>
      <c r="I26" s="574"/>
      <c r="J26" s="574"/>
      <c r="K26" s="574"/>
      <c r="L26" s="575"/>
    </row>
    <row r="27" spans="2:12" ht="69.75" customHeight="1" x14ac:dyDescent="0.25">
      <c r="B27" s="89" t="s">
        <v>110</v>
      </c>
      <c r="C27" s="579" t="s">
        <v>861</v>
      </c>
      <c r="D27" s="580"/>
      <c r="E27" s="580"/>
      <c r="F27" s="580"/>
      <c r="G27" s="581"/>
      <c r="H27" s="573" t="s">
        <v>862</v>
      </c>
      <c r="I27" s="574"/>
      <c r="J27" s="574"/>
      <c r="K27" s="574"/>
      <c r="L27" s="575"/>
    </row>
    <row r="28" spans="2:12" ht="82.5" customHeight="1" x14ac:dyDescent="0.25">
      <c r="B28" s="89" t="s">
        <v>110</v>
      </c>
      <c r="C28" s="579" t="s">
        <v>863</v>
      </c>
      <c r="D28" s="580"/>
      <c r="E28" s="580"/>
      <c r="F28" s="580"/>
      <c r="G28" s="581"/>
      <c r="H28" s="573" t="s">
        <v>864</v>
      </c>
      <c r="I28" s="574"/>
      <c r="J28" s="574"/>
      <c r="K28" s="574"/>
      <c r="L28" s="575"/>
    </row>
    <row r="29" spans="2:12" ht="54.75" customHeight="1" x14ac:dyDescent="0.25">
      <c r="B29" s="89" t="s">
        <v>110</v>
      </c>
      <c r="C29" s="579" t="s">
        <v>865</v>
      </c>
      <c r="D29" s="580"/>
      <c r="E29" s="580"/>
      <c r="F29" s="580"/>
      <c r="G29" s="581"/>
      <c r="H29" s="573" t="s">
        <v>866</v>
      </c>
      <c r="I29" s="574"/>
      <c r="J29" s="574"/>
      <c r="K29" s="574"/>
      <c r="L29" s="575"/>
    </row>
    <row r="30" spans="2:12" ht="68.25" customHeight="1" x14ac:dyDescent="0.25">
      <c r="B30" s="89" t="s">
        <v>110</v>
      </c>
      <c r="C30" s="579" t="s">
        <v>867</v>
      </c>
      <c r="D30" s="580"/>
      <c r="E30" s="580"/>
      <c r="F30" s="580"/>
      <c r="G30" s="581"/>
      <c r="H30" s="573" t="s">
        <v>868</v>
      </c>
      <c r="I30" s="574"/>
      <c r="J30" s="574"/>
      <c r="K30" s="574"/>
      <c r="L30" s="575"/>
    </row>
    <row r="31" spans="2:12" ht="30" customHeight="1" x14ac:dyDescent="0.25">
      <c r="B31" s="582" t="s">
        <v>284</v>
      </c>
      <c r="C31" s="583"/>
      <c r="D31" s="583"/>
      <c r="E31" s="583"/>
      <c r="F31" s="583"/>
      <c r="G31" s="583"/>
      <c r="H31" s="583"/>
      <c r="I31" s="583"/>
      <c r="J31" s="583"/>
      <c r="K31" s="583"/>
      <c r="L31" s="584"/>
    </row>
    <row r="32" spans="2:12" ht="36.75" customHeight="1" x14ac:dyDescent="0.25">
      <c r="B32" s="89" t="s">
        <v>110</v>
      </c>
      <c r="C32" s="570" t="s">
        <v>285</v>
      </c>
      <c r="D32" s="571"/>
      <c r="E32" s="571"/>
      <c r="F32" s="571"/>
      <c r="G32" s="572"/>
      <c r="H32" s="573" t="s">
        <v>286</v>
      </c>
      <c r="I32" s="574"/>
      <c r="J32" s="574"/>
      <c r="K32" s="574"/>
      <c r="L32" s="575"/>
    </row>
    <row r="33" spans="2:12" ht="19.5" customHeight="1" x14ac:dyDescent="0.25">
      <c r="B33" s="576" t="s">
        <v>287</v>
      </c>
      <c r="C33" s="577"/>
      <c r="D33" s="577"/>
      <c r="E33" s="577"/>
      <c r="F33" s="577"/>
      <c r="G33" s="577"/>
      <c r="H33" s="577"/>
      <c r="I33" s="577"/>
      <c r="J33" s="577"/>
      <c r="K33" s="577"/>
      <c r="L33" s="578"/>
    </row>
    <row r="34" spans="2:12" ht="78" customHeight="1" x14ac:dyDescent="0.25">
      <c r="B34" s="89" t="s">
        <v>288</v>
      </c>
      <c r="C34" s="570" t="s">
        <v>850</v>
      </c>
      <c r="D34" s="571"/>
      <c r="E34" s="571"/>
      <c r="F34" s="571"/>
      <c r="G34" s="572"/>
      <c r="H34" s="573" t="s">
        <v>869</v>
      </c>
      <c r="I34" s="574"/>
      <c r="J34" s="574"/>
      <c r="K34" s="574"/>
      <c r="L34" s="575"/>
    </row>
    <row r="35" spans="2:12" ht="51.75" customHeight="1" x14ac:dyDescent="0.25">
      <c r="B35" s="89" t="s">
        <v>110</v>
      </c>
      <c r="C35" s="570" t="s">
        <v>856</v>
      </c>
      <c r="D35" s="571"/>
      <c r="E35" s="571"/>
      <c r="F35" s="571"/>
      <c r="G35" s="572"/>
      <c r="H35" s="573" t="s">
        <v>852</v>
      </c>
      <c r="I35" s="574"/>
      <c r="J35" s="574"/>
      <c r="K35" s="574"/>
      <c r="L35" s="575"/>
    </row>
    <row r="36" spans="2:12" ht="63.75" customHeight="1" x14ac:dyDescent="0.25">
      <c r="B36" s="89" t="s">
        <v>110</v>
      </c>
      <c r="C36" s="570" t="s">
        <v>853</v>
      </c>
      <c r="D36" s="571"/>
      <c r="E36" s="571"/>
      <c r="F36" s="571"/>
      <c r="G36" s="572"/>
      <c r="H36" s="573" t="s">
        <v>854</v>
      </c>
      <c r="I36" s="574"/>
      <c r="J36" s="574"/>
      <c r="K36" s="574"/>
      <c r="L36" s="575"/>
    </row>
  </sheetData>
  <mergeCells count="37">
    <mergeCell ref="C5:H12"/>
    <mergeCell ref="C23:G23"/>
    <mergeCell ref="C17:G17"/>
    <mergeCell ref="C19:G19"/>
    <mergeCell ref="C20:G20"/>
    <mergeCell ref="C22:G22"/>
    <mergeCell ref="C21:G21"/>
    <mergeCell ref="H17:L17"/>
    <mergeCell ref="B18:L18"/>
    <mergeCell ref="H19:L19"/>
    <mergeCell ref="H20:L20"/>
    <mergeCell ref="H21:L21"/>
    <mergeCell ref="H22:L22"/>
    <mergeCell ref="H23:L23"/>
    <mergeCell ref="C24:G24"/>
    <mergeCell ref="H24:L24"/>
    <mergeCell ref="B25:L25"/>
    <mergeCell ref="C26:G26"/>
    <mergeCell ref="H26:L26"/>
    <mergeCell ref="C27:G27"/>
    <mergeCell ref="H27:L27"/>
    <mergeCell ref="C28:G28"/>
    <mergeCell ref="H28:L28"/>
    <mergeCell ref="C29:G29"/>
    <mergeCell ref="H29:L29"/>
    <mergeCell ref="C30:G30"/>
    <mergeCell ref="H30:L30"/>
    <mergeCell ref="B31:L31"/>
    <mergeCell ref="C32:G32"/>
    <mergeCell ref="H32:L32"/>
    <mergeCell ref="C35:G35"/>
    <mergeCell ref="H35:L35"/>
    <mergeCell ref="C36:G36"/>
    <mergeCell ref="H36:L36"/>
    <mergeCell ref="B33:L33"/>
    <mergeCell ref="C34:G34"/>
    <mergeCell ref="H34:L34"/>
  </mergeCells>
  <pageMargins left="0.70866141732283472" right="0.70866141732283472" top="0.74803149606299213" bottom="0.74803149606299213" header="0.31496062992125984" footer="0.31496062992125984"/>
  <pageSetup scale="5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28</vt:i4>
      </vt:variant>
      <vt:variant>
        <vt:lpstr>Rangos con nombre</vt:lpstr>
      </vt:variant>
      <vt:variant>
        <vt:i4>18</vt:i4>
      </vt:variant>
    </vt:vector>
  </HeadingPairs>
  <TitlesOfParts>
    <vt:vector size="46" baseType="lpstr">
      <vt:lpstr>Iniciativas Estrategicas</vt:lpstr>
      <vt:lpstr>Integración_PAA</vt:lpstr>
      <vt:lpstr>Plan_de_Acción_Año</vt:lpstr>
      <vt:lpstr>PINAR</vt:lpstr>
      <vt:lpstr>Informe de actividades</vt:lpstr>
      <vt:lpstr>Plan de participación ciudadana</vt:lpstr>
      <vt:lpstr>Plan Capacitación e Incentivos</vt:lpstr>
      <vt:lpstr>PIC</vt:lpstr>
      <vt:lpstr>Plan Incentivos y bienestar</vt:lpstr>
      <vt:lpstr>PSST</vt:lpstr>
      <vt:lpstr>Actividades</vt:lpstr>
      <vt:lpstr>Inspecciones</vt:lpstr>
      <vt:lpstr>Capacitacion</vt:lpstr>
      <vt:lpstr>Plan de mantenimiento</vt:lpstr>
      <vt:lpstr>Plan conservación digital</vt:lpstr>
      <vt:lpstr>PAAC</vt:lpstr>
      <vt:lpstr>Riesgos de corrupción</vt:lpstr>
      <vt:lpstr>Racionalización de tramites</vt:lpstr>
      <vt:lpstr>Rendición de cuentas</vt:lpstr>
      <vt:lpstr>Atención al ciudadano</vt:lpstr>
      <vt:lpstr>Transparencia y acceso</vt:lpstr>
      <vt:lpstr>Estrategia Conflicto de Interés</vt:lpstr>
      <vt:lpstr>mapa riesgos corrupcion</vt:lpstr>
      <vt:lpstr>PETI</vt:lpstr>
      <vt:lpstr>Plan de austeridad y Gestión am</vt:lpstr>
      <vt:lpstr>Plan de Seguridad de la Informa</vt:lpstr>
      <vt:lpstr>Gobierno Digital</vt:lpstr>
      <vt:lpstr>Otras</vt:lpstr>
      <vt:lpstr>Actividades!Área_de_impresión</vt:lpstr>
      <vt:lpstr>'Atención al ciudadano'!Área_de_impresión</vt:lpstr>
      <vt:lpstr>'Estrategia Conflicto de Interés'!Área_de_impresión</vt:lpstr>
      <vt:lpstr>'Informe de actividades'!Área_de_impresión</vt:lpstr>
      <vt:lpstr>Inspecciones!Área_de_impresión</vt:lpstr>
      <vt:lpstr>Integración_PAA!Área_de_impresión</vt:lpstr>
      <vt:lpstr>PAAC!Área_de_impresión</vt:lpstr>
      <vt:lpstr>PIC!Área_de_impresión</vt:lpstr>
      <vt:lpstr>PINAR!Área_de_impresión</vt:lpstr>
      <vt:lpstr>Plan_de_Acción_Año!Área_de_impresión</vt:lpstr>
      <vt:lpstr>'Racionalización de tramites'!Área_de_impresión</vt:lpstr>
      <vt:lpstr>'Rendición de cuentas'!Área_de_impresión</vt:lpstr>
      <vt:lpstr>'Riesgos de corrupción'!Área_de_impresión</vt:lpstr>
      <vt:lpstr>'Transparencia y acceso'!Área_de_impresión</vt:lpstr>
      <vt:lpstr>Actividades!Títulos_a_imprimir</vt:lpstr>
      <vt:lpstr>Capacitacion!Títulos_a_imprimir</vt:lpstr>
      <vt:lpstr>Inspecciones!Títulos_a_imprimir</vt:lpstr>
      <vt:lpstr>Plan_de_Acción_Año!Títulos_a_imprimir</vt:lpstr>
    </vt:vector>
  </TitlesOfParts>
  <Company>Ministerio de Hacienda y Crèdito Pùblico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Angie Johanna Corredor Estrella</dc:creator>
  <cp:lastModifiedBy>USR PLA 02</cp:lastModifiedBy>
  <cp:lastPrinted>2024-01-30T19:53:31Z</cp:lastPrinted>
  <dcterms:created xsi:type="dcterms:W3CDTF">2018-01-05T11:47:46Z</dcterms:created>
  <dcterms:modified xsi:type="dcterms:W3CDTF">2024-01-30T19:53:43Z</dcterms:modified>
</cp:coreProperties>
</file>