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3.xml" ContentType="application/vnd.openxmlformats-officedocument.spreadsheetml.comments+xml"/>
  <Override PartName="/xl/charts/chart1.xml" ContentType="application/vnd.openxmlformats-officedocument.drawingml.chart+xml"/>
  <Override PartName="/xl/drawings/drawing9.xml" ContentType="application/vnd.openxmlformats-officedocument.drawing+xml"/>
  <Override PartName="/xl/comments4.xml" ContentType="application/vnd.openxmlformats-officedocument.spreadsheetml.comments+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0.xml" ContentType="application/vnd.openxmlformats-officedocument.drawing+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1.xml" ContentType="application/vnd.openxmlformats-officedocument.drawing+xml"/>
  <Override PartName="/xl/drawings/drawing12.xml" ContentType="application/vnd.openxmlformats-officedocument.drawing+xml"/>
  <Override PartName="/xl/comments5.xml" ContentType="application/vnd.openxmlformats-officedocument.spreadsheetml.comments+xml"/>
  <Override PartName="/xl/drawings/drawing13.xml" ContentType="application/vnd.openxmlformats-officedocument.drawing+xml"/>
  <Override PartName="/xl/comments6.xml" ContentType="application/vnd.openxmlformats-officedocument.spreadsheetml.comments+xml"/>
  <Override PartName="/xl/drawings/drawing14.xml" ContentType="application/vnd.openxmlformats-officedocument.drawing+xml"/>
  <Override PartName="/xl/drawings/drawing15.xml" ContentType="application/vnd.openxmlformats-officedocument.drawing+xml"/>
  <Override PartName="/xl/comments7.xml" ContentType="application/vnd.openxmlformats-officedocument.spreadsheetml.comments+xml"/>
  <Override PartName="/xl/drawings/drawing16.xml" ContentType="application/vnd.openxmlformats-officedocument.drawing+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C:\Users\usrpla02\Desktop\Ivana Galezo 2\INVEMAR 2025\PLAN DE ACCION 2025\"/>
    </mc:Choice>
  </mc:AlternateContent>
  <xr:revisionPtr revIDLastSave="0" documentId="13_ncr:1_{82ABE3FF-5787-4B3B-9021-8772189327C1}" xr6:coauthVersionLast="47" xr6:coauthVersionMax="47" xr10:uidLastSave="{00000000-0000-0000-0000-000000000000}"/>
  <bookViews>
    <workbookView xWindow="-120" yWindow="-120" windowWidth="29040" windowHeight="15840" xr2:uid="{EAC5450D-E4B8-4E5B-B86E-8DA5EE459783}"/>
  </bookViews>
  <sheets>
    <sheet name="Integración_PAA" sheetId="18" r:id="rId1"/>
    <sheet name="Plan_de_Acción_Año" sheetId="2" r:id="rId2"/>
    <sheet name="PINAR" sheetId="4" r:id="rId3"/>
    <sheet name="Informe de actividades" sheetId="5" r:id="rId4"/>
    <sheet name="Plan de participación ciudadana" sheetId="6" r:id="rId5"/>
    <sheet name="Plan Capacitación e Incentivos" sheetId="14" r:id="rId6"/>
    <sheet name="PIC" sheetId="15" r:id="rId7"/>
    <sheet name="Actividades" sheetId="19" r:id="rId8"/>
    <sheet name="Inspecciones" sheetId="20" r:id="rId9"/>
    <sheet name="Capacitacion" sheetId="21" r:id="rId10"/>
    <sheet name="Plan Incentivos y bienestar" sheetId="7" r:id="rId11"/>
    <sheet name="Plan de mantenimiento" sheetId="8" r:id="rId12"/>
    <sheet name="Plan conservación digital" sheetId="9" r:id="rId13"/>
    <sheet name="Plan de austeridad y Gestión am" sheetId="11" r:id="rId14"/>
    <sheet name="Plan de Seguridad de la Informa" sheetId="13" r:id="rId15"/>
    <sheet name="Gobierno Digital" sheetId="12" r:id="rId16"/>
  </sheets>
  <externalReferences>
    <externalReference r:id="rId17"/>
    <externalReference r:id="rId18"/>
    <externalReference r:id="rId19"/>
  </externalReferences>
  <definedNames>
    <definedName name="_xlnm._FilterDatabase" localSheetId="7" hidden="1">Actividades!$A$16:$AK$171</definedName>
    <definedName name="_xlnm._FilterDatabase" localSheetId="9" hidden="1">Capacitacion!$A$13:$AP$53</definedName>
    <definedName name="_xlnm._FilterDatabase" localSheetId="15" hidden="1">'Gobierno Digital'!$A$14:$G$14</definedName>
    <definedName name="_xlnm._FilterDatabase" localSheetId="8" hidden="1">Inspecciones!$A$10:$AO$37</definedName>
    <definedName name="_xlnm._FilterDatabase" localSheetId="2" hidden="1">PINAR!$A$17:$G$18</definedName>
    <definedName name="_xlnm._FilterDatabase" localSheetId="12" hidden="1">'Plan conservación digital'!#REF!</definedName>
    <definedName name="_xlnm._FilterDatabase" localSheetId="14" hidden="1">'Plan de Seguridad de la Informa'!$A$14:$G$14</definedName>
    <definedName name="_Toc26969226" localSheetId="13">'Plan de austeridad y Gestión am'!#REF!</definedName>
    <definedName name="_xlnm.Print_Area" localSheetId="7">Actividades!$A$1:$AJ$202</definedName>
    <definedName name="_xlnm.Print_Area" localSheetId="9">Capacitacion!$A$1:$AP$150</definedName>
    <definedName name="_xlnm.Print_Area" localSheetId="3">'Informe de actividades'!$A$1:$L$30</definedName>
    <definedName name="_xlnm.Print_Area" localSheetId="8">Inspecciones!$A$1:$AD$66</definedName>
    <definedName name="_xlnm.Print_Area" localSheetId="0">Integración_PAA!$A$1:$XFA$69</definedName>
    <definedName name="_xlnm.Print_Area" localSheetId="6">PIC!$A$1:$E$44</definedName>
    <definedName name="_xlnm.Print_Area" localSheetId="2">PINAR!$A$1:$H$21</definedName>
    <definedName name="_xlnm.Print_Area" localSheetId="10">'Plan Incentivos y bienestar'!$A$1:$D$58</definedName>
    <definedName name="_xlnm.Print_Area" localSheetId="1">Plan_de_Acción_Año!$A$1:$N$74</definedName>
    <definedName name="DEPENDENCIA">'[1] ACTIVOS'!$A$2:$A$448</definedName>
    <definedName name="eenero" localSheetId="15">#REF!</definedName>
    <definedName name="eenero" localSheetId="3">#REF!</definedName>
    <definedName name="eenero" localSheetId="0">#REF!</definedName>
    <definedName name="eenero" localSheetId="6">#REF!</definedName>
    <definedName name="eenero" localSheetId="5">#REF!</definedName>
    <definedName name="eenero" localSheetId="12">#REF!</definedName>
    <definedName name="eenero" localSheetId="13">#REF!</definedName>
    <definedName name="eenero" localSheetId="11">#REF!</definedName>
    <definedName name="eenero" localSheetId="4">#REF!</definedName>
    <definedName name="eenero" localSheetId="14">#REF!</definedName>
    <definedName name="eenero">#REF!</definedName>
    <definedName name="ENERO" localSheetId="7">#REF!</definedName>
    <definedName name="ENERO" localSheetId="9">#REF!</definedName>
    <definedName name="ENERO" localSheetId="15">#REF!</definedName>
    <definedName name="ENERO" localSheetId="3">#REF!</definedName>
    <definedName name="ENERO" localSheetId="8">#REF!</definedName>
    <definedName name="ENERO" localSheetId="0">#REF!</definedName>
    <definedName name="ENERO" localSheetId="6">#REF!</definedName>
    <definedName name="ENERO" localSheetId="5">#REF!</definedName>
    <definedName name="ENERO" localSheetId="12">#REF!</definedName>
    <definedName name="ENERO" localSheetId="13">#REF!</definedName>
    <definedName name="ENERO" localSheetId="11">#REF!</definedName>
    <definedName name="ENERO" localSheetId="4">#REF!</definedName>
    <definedName name="ENERO" localSheetId="14">#REF!</definedName>
    <definedName name="ENERO">#REF!</definedName>
    <definedName name="_xlnm.Print_Titles" localSheetId="7">Actividades!$2:$16</definedName>
    <definedName name="_xlnm.Print_Titles" localSheetId="9">Capacitacion!$1:$13</definedName>
    <definedName name="valor" localSheetId="7">#REF!</definedName>
    <definedName name="valor" localSheetId="9">#REF!</definedName>
    <definedName name="valor" localSheetId="15">#REF!</definedName>
    <definedName name="valor" localSheetId="3">#REF!</definedName>
    <definedName name="valor" localSheetId="8">#REF!</definedName>
    <definedName name="valor" localSheetId="0">#REF!</definedName>
    <definedName name="valor" localSheetId="6">#REF!</definedName>
    <definedName name="valor" localSheetId="5">#REF!</definedName>
    <definedName name="valor" localSheetId="12">#REF!</definedName>
    <definedName name="valor" localSheetId="13">#REF!</definedName>
    <definedName name="valor" localSheetId="11">#REF!</definedName>
    <definedName name="valor" localSheetId="4">#REF!</definedName>
    <definedName name="valor" localSheetId="14">#REF!</definedName>
    <definedName name="valor">#REF!</definedName>
    <definedName name="valor2" localSheetId="7">#REF!</definedName>
    <definedName name="valor2" localSheetId="9">#REF!</definedName>
    <definedName name="valor2" localSheetId="15">#REF!</definedName>
    <definedName name="valor2" localSheetId="3">#REF!</definedName>
    <definedName name="valor2" localSheetId="8">#REF!</definedName>
    <definedName name="valor2" localSheetId="0">#REF!</definedName>
    <definedName name="valor2" localSheetId="6">#REF!</definedName>
    <definedName name="valor2" localSheetId="5">#REF!</definedName>
    <definedName name="valor2" localSheetId="12">#REF!</definedName>
    <definedName name="valor2" localSheetId="13">#REF!</definedName>
    <definedName name="valor2" localSheetId="11">#REF!</definedName>
    <definedName name="valor2" localSheetId="4">#REF!</definedName>
    <definedName name="valor2" localSheetId="14">#REF!</definedName>
    <definedName name="valor2">#REF!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J53" i="21" l="1"/>
  <c r="AF53" i="21"/>
  <c r="T53" i="21"/>
  <c r="P53" i="21"/>
  <c r="AL52" i="21"/>
  <c r="AL53" i="21" s="1"/>
  <c r="AJ52" i="21"/>
  <c r="AH52" i="21"/>
  <c r="AH53" i="21" s="1"/>
  <c r="AF52" i="21"/>
  <c r="AD52" i="21"/>
  <c r="AD53" i="21" s="1"/>
  <c r="AB52" i="21"/>
  <c r="AB53" i="21" s="1"/>
  <c r="Z52" i="21"/>
  <c r="Z53" i="21" s="1"/>
  <c r="X52" i="21"/>
  <c r="V52" i="21"/>
  <c r="V53" i="21" s="1"/>
  <c r="T52" i="21"/>
  <c r="R52" i="21"/>
  <c r="P52" i="21"/>
  <c r="AN52" i="21" s="1"/>
  <c r="AN53" i="21" s="1"/>
  <c r="AO53" i="21" s="1"/>
  <c r="J52" i="21"/>
  <c r="AL51" i="21"/>
  <c r="AJ51" i="21"/>
  <c r="AH51" i="21"/>
  <c r="AF51" i="21"/>
  <c r="AD51" i="21"/>
  <c r="AB51" i="21"/>
  <c r="Z51" i="21"/>
  <c r="X51" i="21"/>
  <c r="X53" i="21" s="1"/>
  <c r="V51" i="21"/>
  <c r="T51" i="21"/>
  <c r="R51" i="21"/>
  <c r="R53" i="21" s="1"/>
  <c r="P51" i="21"/>
  <c r="AN51" i="21" s="1"/>
  <c r="L51" i="21"/>
  <c r="L52" i="21" s="1"/>
  <c r="J51" i="21"/>
  <c r="AO50" i="21"/>
  <c r="AP50" i="21" s="1"/>
  <c r="AO49" i="21"/>
  <c r="AO48" i="21"/>
  <c r="AP48" i="21" s="1"/>
  <c r="AO47" i="21"/>
  <c r="AP47" i="21" s="1"/>
  <c r="AP46" i="21"/>
  <c r="AO46" i="21"/>
  <c r="AP45" i="21"/>
  <c r="AO45" i="21"/>
  <c r="AO44" i="21"/>
  <c r="AP44" i="21" s="1"/>
  <c r="AO43" i="21"/>
  <c r="AP43" i="21" s="1"/>
  <c r="AP42" i="21"/>
  <c r="AO42" i="21"/>
  <c r="AP41" i="21"/>
  <c r="AO41" i="21"/>
  <c r="AO40" i="21"/>
  <c r="AP40" i="21" s="1"/>
  <c r="AO39" i="21"/>
  <c r="AP39" i="21" s="1"/>
  <c r="AP38" i="21"/>
  <c r="AO38" i="21"/>
  <c r="AP37" i="21"/>
  <c r="AO37" i="21"/>
  <c r="AO36" i="21"/>
  <c r="AP36" i="21" s="1"/>
  <c r="AO35" i="21"/>
  <c r="AP35" i="21" s="1"/>
  <c r="AP34" i="21"/>
  <c r="AO34" i="21"/>
  <c r="AP33" i="21"/>
  <c r="AO33" i="21"/>
  <c r="AO32" i="21"/>
  <c r="AP32" i="21" s="1"/>
  <c r="AO31" i="21"/>
  <c r="AP31" i="21" s="1"/>
  <c r="AP30" i="21"/>
  <c r="AO30" i="21"/>
  <c r="AP29" i="21"/>
  <c r="AO29" i="21"/>
  <c r="AO28" i="21"/>
  <c r="AP28" i="21" s="1"/>
  <c r="AO27" i="21"/>
  <c r="AP27" i="21" s="1"/>
  <c r="AP26" i="21"/>
  <c r="AO26" i="21"/>
  <c r="AP25" i="21"/>
  <c r="AO25" i="21"/>
  <c r="AO24" i="21"/>
  <c r="AP24" i="21" s="1"/>
  <c r="AO23" i="21"/>
  <c r="AP23" i="21" s="1"/>
  <c r="AP22" i="21"/>
  <c r="AO22" i="21"/>
  <c r="AP21" i="21"/>
  <c r="AO21" i="21"/>
  <c r="AO20" i="21"/>
  <c r="AP20" i="21" s="1"/>
  <c r="AO19" i="21"/>
  <c r="AP19" i="21" s="1"/>
  <c r="AP18" i="21"/>
  <c r="AO18" i="21"/>
  <c r="AP16" i="21"/>
  <c r="AO16" i="21"/>
  <c r="AN15" i="21"/>
  <c r="AO14" i="21"/>
  <c r="AO51" i="21" s="1"/>
  <c r="AP51" i="21" s="1"/>
  <c r="Z36" i="20"/>
  <c r="Z37" i="20" s="1"/>
  <c r="X36" i="20"/>
  <c r="X37" i="20" s="1"/>
  <c r="J36" i="20"/>
  <c r="J37" i="20" s="1"/>
  <c r="H36" i="20"/>
  <c r="H37" i="20" s="1"/>
  <c r="Z35" i="20"/>
  <c r="X35" i="20"/>
  <c r="V35" i="20"/>
  <c r="V36" i="20" s="1"/>
  <c r="V37" i="20" s="1"/>
  <c r="T35" i="20"/>
  <c r="T36" i="20" s="1"/>
  <c r="T37" i="20" s="1"/>
  <c r="R35" i="20"/>
  <c r="R36" i="20" s="1"/>
  <c r="R37" i="20" s="1"/>
  <c r="P35" i="20"/>
  <c r="P36" i="20" s="1"/>
  <c r="P37" i="20" s="1"/>
  <c r="N35" i="20"/>
  <c r="N36" i="20" s="1"/>
  <c r="N37" i="20" s="1"/>
  <c r="L35" i="20"/>
  <c r="L36" i="20" s="1"/>
  <c r="L37" i="20" s="1"/>
  <c r="J35" i="20"/>
  <c r="H35" i="20"/>
  <c r="F35" i="20"/>
  <c r="F36" i="20" s="1"/>
  <c r="F37" i="20" s="1"/>
  <c r="D35" i="20"/>
  <c r="D36" i="20" s="1"/>
  <c r="D37" i="20" s="1"/>
  <c r="Z34" i="20"/>
  <c r="X34" i="20"/>
  <c r="V34" i="20"/>
  <c r="T34" i="20"/>
  <c r="R34" i="20"/>
  <c r="P34" i="20"/>
  <c r="N34" i="20"/>
  <c r="L34" i="20"/>
  <c r="AB34" i="20" s="1"/>
  <c r="AC34" i="20" s="1"/>
  <c r="J34" i="20"/>
  <c r="H34" i="20"/>
  <c r="F34" i="20"/>
  <c r="D34" i="20"/>
  <c r="AB33" i="20"/>
  <c r="AC33" i="20" s="1"/>
  <c r="AB32" i="20"/>
  <c r="AC32" i="20" s="1"/>
  <c r="AB31" i="20"/>
  <c r="AC31" i="20" s="1"/>
  <c r="AB30" i="20"/>
  <c r="AC30" i="20" s="1"/>
  <c r="AB29" i="20"/>
  <c r="AC29" i="20" s="1"/>
  <c r="AB28" i="20"/>
  <c r="AC28" i="20" s="1"/>
  <c r="AB27" i="20"/>
  <c r="AC27" i="20" s="1"/>
  <c r="AB26" i="20"/>
  <c r="AC26" i="20" s="1"/>
  <c r="AB25" i="20"/>
  <c r="AC25" i="20" s="1"/>
  <c r="AB24" i="20"/>
  <c r="AC24" i="20" s="1"/>
  <c r="AB23" i="20"/>
  <c r="AC23" i="20" s="1"/>
  <c r="AB22" i="20"/>
  <c r="AC22" i="20" s="1"/>
  <c r="AB21" i="20"/>
  <c r="AC21" i="20" s="1"/>
  <c r="AB20" i="20"/>
  <c r="AC20" i="20" s="1"/>
  <c r="AB19" i="20"/>
  <c r="AC19" i="20" s="1"/>
  <c r="AB18" i="20"/>
  <c r="AC18" i="20" s="1"/>
  <c r="AB17" i="20"/>
  <c r="AC17" i="20" s="1"/>
  <c r="AB16" i="20"/>
  <c r="AC16" i="20" s="1"/>
  <c r="AB15" i="20"/>
  <c r="AC15" i="20" s="1"/>
  <c r="AB14" i="20"/>
  <c r="AC14" i="20" s="1"/>
  <c r="AB13" i="20"/>
  <c r="AC13" i="20" s="1"/>
  <c r="AB12" i="20"/>
  <c r="AC12" i="20" s="1"/>
  <c r="AB11" i="20"/>
  <c r="AC11" i="20" s="1"/>
  <c r="AF169" i="19"/>
  <c r="AF170" i="19" s="1"/>
  <c r="AF171" i="19" s="1"/>
  <c r="AD169" i="19"/>
  <c r="AD170" i="19" s="1"/>
  <c r="AD171" i="19" s="1"/>
  <c r="AB169" i="19"/>
  <c r="AB170" i="19" s="1"/>
  <c r="AB171" i="19" s="1"/>
  <c r="Z169" i="19"/>
  <c r="Z170" i="19" s="1"/>
  <c r="Z171" i="19" s="1"/>
  <c r="X169" i="19"/>
  <c r="X170" i="19" s="1"/>
  <c r="X171" i="19" s="1"/>
  <c r="V169" i="19"/>
  <c r="V170" i="19" s="1"/>
  <c r="V171" i="19" s="1"/>
  <c r="T169" i="19"/>
  <c r="T170" i="19" s="1"/>
  <c r="T171" i="19" s="1"/>
  <c r="R169" i="19"/>
  <c r="R170" i="19" s="1"/>
  <c r="R171" i="19" s="1"/>
  <c r="P169" i="19"/>
  <c r="P170" i="19" s="1"/>
  <c r="P171" i="19" s="1"/>
  <c r="N169" i="19"/>
  <c r="N170" i="19" s="1"/>
  <c r="N171" i="19" s="1"/>
  <c r="L169" i="19"/>
  <c r="AH168" i="19" s="1"/>
  <c r="AI168" i="19" s="1"/>
  <c r="J169" i="19"/>
  <c r="J170" i="19" s="1"/>
  <c r="J171" i="19" s="1"/>
  <c r="AF168" i="19"/>
  <c r="AD168" i="19"/>
  <c r="AB168" i="19"/>
  <c r="Z168" i="19"/>
  <c r="X168" i="19"/>
  <c r="V168" i="19"/>
  <c r="T168" i="19"/>
  <c r="R168" i="19"/>
  <c r="P168" i="19"/>
  <c r="N168" i="19"/>
  <c r="L168" i="19"/>
  <c r="J168" i="19"/>
  <c r="AI167" i="19"/>
  <c r="AH167" i="19"/>
  <c r="AH166" i="19"/>
  <c r="AI166" i="19" s="1"/>
  <c r="AH165" i="19"/>
  <c r="AI165" i="19" s="1"/>
  <c r="AH164" i="19"/>
  <c r="AI164" i="19" s="1"/>
  <c r="AI163" i="19"/>
  <c r="AH163" i="19"/>
  <c r="AH162" i="19"/>
  <c r="AI162" i="19" s="1"/>
  <c r="AH161" i="19"/>
  <c r="AI161" i="19" s="1"/>
  <c r="AH160" i="19"/>
  <c r="AI160" i="19" s="1"/>
  <c r="AI159" i="19"/>
  <c r="AH159" i="19"/>
  <c r="AH158" i="19"/>
  <c r="AI158" i="19" s="1"/>
  <c r="AH157" i="19"/>
  <c r="AI157" i="19" s="1"/>
  <c r="AH156" i="19"/>
  <c r="AI156" i="19" s="1"/>
  <c r="AI155" i="19"/>
  <c r="AH155" i="19"/>
  <c r="AH154" i="19"/>
  <c r="AI154" i="19" s="1"/>
  <c r="AH153" i="19"/>
  <c r="AI153" i="19" s="1"/>
  <c r="AH152" i="19"/>
  <c r="AI152" i="19" s="1"/>
  <c r="AI151" i="19"/>
  <c r="AH151" i="19"/>
  <c r="AH150" i="19"/>
  <c r="AI150" i="19" s="1"/>
  <c r="AH149" i="19"/>
  <c r="AI149" i="19" s="1"/>
  <c r="AH148" i="19"/>
  <c r="AI148" i="19" s="1"/>
  <c r="AI147" i="19"/>
  <c r="AH147" i="19"/>
  <c r="AH146" i="19"/>
  <c r="AI146" i="19" s="1"/>
  <c r="AH145" i="19"/>
  <c r="AI145" i="19" s="1"/>
  <c r="AH144" i="19"/>
  <c r="AI144" i="19" s="1"/>
  <c r="AI143" i="19"/>
  <c r="AH143" i="19"/>
  <c r="AH142" i="19"/>
  <c r="AI142" i="19" s="1"/>
  <c r="AH141" i="19"/>
  <c r="AI141" i="19" s="1"/>
  <c r="AH140" i="19"/>
  <c r="AI140" i="19" s="1"/>
  <c r="AI139" i="19"/>
  <c r="AH139" i="19"/>
  <c r="AH138" i="19"/>
  <c r="AI138" i="19" s="1"/>
  <c r="AH137" i="19"/>
  <c r="AI137" i="19" s="1"/>
  <c r="AH136" i="19"/>
  <c r="AI136" i="19" s="1"/>
  <c r="AI135" i="19"/>
  <c r="AH135" i="19"/>
  <c r="AH134" i="19"/>
  <c r="AI134" i="19" s="1"/>
  <c r="AH133" i="19"/>
  <c r="AI133" i="19" s="1"/>
  <c r="AH132" i="19"/>
  <c r="AI132" i="19" s="1"/>
  <c r="AI131" i="19"/>
  <c r="AH131" i="19"/>
  <c r="AH130" i="19"/>
  <c r="AI130" i="19" s="1"/>
  <c r="AH129" i="19"/>
  <c r="AI129" i="19" s="1"/>
  <c r="AH128" i="19"/>
  <c r="AI128" i="19" s="1"/>
  <c r="AI127" i="19"/>
  <c r="AH127" i="19"/>
  <c r="AH126" i="19"/>
  <c r="AI126" i="19" s="1"/>
  <c r="AH125" i="19"/>
  <c r="AI125" i="19" s="1"/>
  <c r="AH124" i="19"/>
  <c r="AI124" i="19" s="1"/>
  <c r="AI123" i="19"/>
  <c r="AH123" i="19"/>
  <c r="AH122" i="19"/>
  <c r="AI122" i="19" s="1"/>
  <c r="AH121" i="19"/>
  <c r="AI121" i="19" s="1"/>
  <c r="AH120" i="19"/>
  <c r="AI120" i="19" s="1"/>
  <c r="AI119" i="19"/>
  <c r="AH119" i="19"/>
  <c r="AH118" i="19"/>
  <c r="AI118" i="19" s="1"/>
  <c r="AH117" i="19"/>
  <c r="AI117" i="19" s="1"/>
  <c r="AH116" i="19"/>
  <c r="AI116" i="19" s="1"/>
  <c r="AI115" i="19"/>
  <c r="AH115" i="19"/>
  <c r="AH114" i="19"/>
  <c r="AI114" i="19" s="1"/>
  <c r="AH113" i="19"/>
  <c r="AI113" i="19" s="1"/>
  <c r="AH112" i="19"/>
  <c r="AI112" i="19" s="1"/>
  <c r="AI111" i="19"/>
  <c r="AH111" i="19"/>
  <c r="AH110" i="19"/>
  <c r="AI110" i="19" s="1"/>
  <c r="AH109" i="19"/>
  <c r="AI109" i="19" s="1"/>
  <c r="AH108" i="19"/>
  <c r="AI108" i="19" s="1"/>
  <c r="AI107" i="19"/>
  <c r="AH107" i="19"/>
  <c r="AH106" i="19"/>
  <c r="AI106" i="19" s="1"/>
  <c r="AH105" i="19"/>
  <c r="AI105" i="19" s="1"/>
  <c r="AH104" i="19"/>
  <c r="AI104" i="19" s="1"/>
  <c r="AI103" i="19"/>
  <c r="AH103" i="19"/>
  <c r="AH102" i="19"/>
  <c r="AI102" i="19" s="1"/>
  <c r="AH101" i="19"/>
  <c r="AI101" i="19" s="1"/>
  <c r="AH100" i="19"/>
  <c r="AI100" i="19" s="1"/>
  <c r="AI99" i="19"/>
  <c r="AH99" i="19"/>
  <c r="AH98" i="19"/>
  <c r="AI98" i="19" s="1"/>
  <c r="AH97" i="19"/>
  <c r="AI97" i="19" s="1"/>
  <c r="AH96" i="19"/>
  <c r="AI96" i="19" s="1"/>
  <c r="AI95" i="19"/>
  <c r="AH95" i="19"/>
  <c r="AH94" i="19"/>
  <c r="AI94" i="19" s="1"/>
  <c r="AH93" i="19"/>
  <c r="AI93" i="19" s="1"/>
  <c r="AH92" i="19"/>
  <c r="AI92" i="19" s="1"/>
  <c r="AI91" i="19"/>
  <c r="AH91" i="19"/>
  <c r="AH90" i="19"/>
  <c r="AI90" i="19" s="1"/>
  <c r="AH89" i="19"/>
  <c r="AI89" i="19" s="1"/>
  <c r="AH88" i="19"/>
  <c r="AI88" i="19" s="1"/>
  <c r="AI87" i="19"/>
  <c r="AH87" i="19"/>
  <c r="AH86" i="19"/>
  <c r="AI86" i="19" s="1"/>
  <c r="AH85" i="19"/>
  <c r="AI85" i="19" s="1"/>
  <c r="AH84" i="19"/>
  <c r="AI84" i="19" s="1"/>
  <c r="AI83" i="19"/>
  <c r="AH83" i="19"/>
  <c r="AH82" i="19"/>
  <c r="AI82" i="19" s="1"/>
  <c r="AH81" i="19"/>
  <c r="AI81" i="19" s="1"/>
  <c r="AH80" i="19"/>
  <c r="AI80" i="19" s="1"/>
  <c r="AI79" i="19"/>
  <c r="AH79" i="19"/>
  <c r="AH78" i="19"/>
  <c r="AI78" i="19" s="1"/>
  <c r="AH77" i="19"/>
  <c r="AI77" i="19" s="1"/>
  <c r="AH76" i="19"/>
  <c r="AI76" i="19" s="1"/>
  <c r="AI75" i="19"/>
  <c r="AH75" i="19"/>
  <c r="AH74" i="19"/>
  <c r="AI74" i="19" s="1"/>
  <c r="AH73" i="19"/>
  <c r="AI73" i="19" s="1"/>
  <c r="AH72" i="19"/>
  <c r="AI72" i="19" s="1"/>
  <c r="AI71" i="19"/>
  <c r="AH71" i="19"/>
  <c r="AH70" i="19"/>
  <c r="AI70" i="19" s="1"/>
  <c r="AH69" i="19"/>
  <c r="AI69" i="19" s="1"/>
  <c r="AH68" i="19"/>
  <c r="AI68" i="19" s="1"/>
  <c r="AH67" i="19"/>
  <c r="AI67" i="19" s="1"/>
  <c r="AH66" i="19"/>
  <c r="AI66" i="19" s="1"/>
  <c r="AH65" i="19"/>
  <c r="AI65" i="19" s="1"/>
  <c r="AH64" i="19"/>
  <c r="AI64" i="19" s="1"/>
  <c r="AH63" i="19"/>
  <c r="AI63" i="19" s="1"/>
  <c r="AH62" i="19"/>
  <c r="AI62" i="19" s="1"/>
  <c r="AH61" i="19"/>
  <c r="AI61" i="19" s="1"/>
  <c r="AH60" i="19"/>
  <c r="AI60" i="19" s="1"/>
  <c r="AH59" i="19"/>
  <c r="AI59" i="19" s="1"/>
  <c r="AH58" i="19"/>
  <c r="AI58" i="19" s="1"/>
  <c r="AH57" i="19"/>
  <c r="AI57" i="19" s="1"/>
  <c r="AH56" i="19"/>
  <c r="AI56" i="19" s="1"/>
  <c r="AH55" i="19"/>
  <c r="AI55" i="19" s="1"/>
  <c r="AH54" i="19"/>
  <c r="AI54" i="19" s="1"/>
  <c r="AH53" i="19"/>
  <c r="AI53" i="19" s="1"/>
  <c r="AH52" i="19"/>
  <c r="AI52" i="19" s="1"/>
  <c r="AH51" i="19"/>
  <c r="AI51" i="19" s="1"/>
  <c r="AH50" i="19"/>
  <c r="AI50" i="19" s="1"/>
  <c r="AH49" i="19"/>
  <c r="AI49" i="19" s="1"/>
  <c r="AH48" i="19"/>
  <c r="AI48" i="19" s="1"/>
  <c r="AH47" i="19"/>
  <c r="AI47" i="19" s="1"/>
  <c r="AH46" i="19"/>
  <c r="AI46" i="19" s="1"/>
  <c r="AH45" i="19"/>
  <c r="AI45" i="19" s="1"/>
  <c r="AH44" i="19"/>
  <c r="AI44" i="19" s="1"/>
  <c r="AH43" i="19"/>
  <c r="AI43" i="19" s="1"/>
  <c r="AH42" i="19"/>
  <c r="AI42" i="19" s="1"/>
  <c r="AH41" i="19"/>
  <c r="AI41" i="19" s="1"/>
  <c r="AH40" i="19"/>
  <c r="AI40" i="19" s="1"/>
  <c r="AH39" i="19"/>
  <c r="AI39" i="19" s="1"/>
  <c r="AH38" i="19"/>
  <c r="AI38" i="19" s="1"/>
  <c r="AH37" i="19"/>
  <c r="AI37" i="19" s="1"/>
  <c r="AH36" i="19"/>
  <c r="AI36" i="19" s="1"/>
  <c r="AH35" i="19"/>
  <c r="AI35" i="19" s="1"/>
  <c r="AH34" i="19"/>
  <c r="AI34" i="19" s="1"/>
  <c r="AH33" i="19"/>
  <c r="AI33" i="19" s="1"/>
  <c r="AH32" i="19"/>
  <c r="AI32" i="19" s="1"/>
  <c r="AH31" i="19"/>
  <c r="AI31" i="19" s="1"/>
  <c r="AH30" i="19"/>
  <c r="AI30" i="19" s="1"/>
  <c r="AH29" i="19"/>
  <c r="AI29" i="19" s="1"/>
  <c r="AH28" i="19"/>
  <c r="AI28" i="19" s="1"/>
  <c r="AH27" i="19"/>
  <c r="AI27" i="19" s="1"/>
  <c r="AH26" i="19"/>
  <c r="AI26" i="19" s="1"/>
  <c r="AH25" i="19"/>
  <c r="AI25" i="19" s="1"/>
  <c r="AH24" i="19"/>
  <c r="AI24" i="19" s="1"/>
  <c r="AH23" i="19"/>
  <c r="AI23" i="19" s="1"/>
  <c r="AH22" i="19"/>
  <c r="AI22" i="19" s="1"/>
  <c r="AH21" i="19"/>
  <c r="AI21" i="19" s="1"/>
  <c r="AH20" i="19"/>
  <c r="AI20" i="19" s="1"/>
  <c r="AH19" i="19"/>
  <c r="AI19" i="19" s="1"/>
  <c r="AH18" i="19"/>
  <c r="AI18" i="19" s="1"/>
  <c r="AH17" i="19"/>
  <c r="AI17" i="19" s="1"/>
  <c r="AP14" i="21" l="1"/>
  <c r="L170" i="19"/>
  <c r="L171" i="19" s="1"/>
  <c r="K54" i="8" l="1"/>
  <c r="K13" i="8"/>
  <c r="K15" i="8"/>
  <c r="K17" i="8"/>
  <c r="K19" i="8"/>
  <c r="K21" i="8"/>
  <c r="K23" i="8"/>
  <c r="K25" i="8"/>
  <c r="K27" i="8"/>
  <c r="K29" i="8"/>
  <c r="K31" i="8"/>
  <c r="K33" i="8"/>
  <c r="K35" i="8"/>
  <c r="K37" i="8"/>
  <c r="K39" i="8"/>
  <c r="K41" i="8"/>
  <c r="K43" i="8"/>
  <c r="K45" i="8"/>
  <c r="K47" i="8"/>
  <c r="K49" i="8"/>
  <c r="K51" i="8"/>
  <c r="K53"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USR PEC COORD</author>
  </authors>
  <commentList>
    <comment ref="B14" authorId="0" shapeId="0" xr:uid="{3FC3CB5B-761A-41BA-99D3-4974838026A2}">
      <text>
        <r>
          <rPr>
            <b/>
            <sz val="9"/>
            <color indexed="81"/>
            <rFont val="Tahoma"/>
            <family val="2"/>
          </rPr>
          <t>Objetivo de los grupos, programas, coordinaciones, oficinas</t>
        </r>
        <r>
          <rPr>
            <sz val="9"/>
            <color indexed="81"/>
            <rFont val="Tahoma"/>
            <family val="2"/>
          </rPr>
          <t xml:space="preserve">
o proyecto de inversion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usrcoord pec</author>
  </authors>
  <commentList>
    <comment ref="B15" authorId="0" shapeId="0" xr:uid="{0DFCFA01-EE7A-41A9-957D-3AB7F4964806}">
      <text>
        <r>
          <rPr>
            <sz val="9"/>
            <color indexed="81"/>
            <rFont val="Tahoma"/>
            <family val="2"/>
          </rPr>
          <t xml:space="preserve">
en cumplimiento a lo dispuesto por el artículo 2 de la Ley 1757 de 2015, todas las entidades del orden nacional y territorial deberán diseñar, mantener y mejorar espacios que garanticen la participación ciudadana en todo el ciclo de la gestión pública (diagnóstico, formulación, implementación, evaluación y seguimiento). Para ello las entidades deberán incluir en sus Planes de Acción y Planes de Desarrollo los programas y acciones que van a adelantar para promover la participación ciudadana.</t>
        </r>
      </text>
    </comment>
    <comment ref="B18" authorId="0" shapeId="0" xr:uid="{41F66D55-3E8A-432C-A226-5499F966989A}">
      <text>
        <r>
          <rPr>
            <sz val="9"/>
            <color indexed="81"/>
            <rFont val="Tahoma"/>
            <family val="2"/>
          </rPr>
          <t>Identifique las necesidades requeridas por los ciudadanos para la garantía de sus derechos o para la priorización de las mismas. Esto le va a permitir a su entidad orientar el objetivo de la formulación de su política, plan o proyecto.</t>
        </r>
      </text>
    </comment>
    <comment ref="B19" authorId="0" shapeId="0" xr:uid="{6B8E2D93-9F95-437E-9EC1-30AA12FF96D4}">
      <text>
        <r>
          <rPr>
            <sz val="9"/>
            <color indexed="81"/>
            <rFont val="Tahoma"/>
            <family val="2"/>
          </rPr>
          <t xml:space="preserve">
Convoque a la ciudadanía a participar en la construcción de soluciones a las problemáticas de la entidad. Recuerden que muchas veces los beneficiarios de nuestros servicios son los que pueden ayudar a encontrar soluciones a las dificultades de los mismos. No dude en incluir en su Plan, actividades que permitan a los ciudadanos intervenir con sus ideas o incluso apoyar a la entidad en la identificación y solución de problemas.</t>
        </r>
      </text>
    </comment>
    <comment ref="B20" authorId="0" shapeId="0" xr:uid="{180E1763-74F7-4EB8-83BE-5C7DCD0E7391}">
      <text>
        <r>
          <rPr>
            <sz val="9"/>
            <color indexed="81"/>
            <rFont val="Tahoma"/>
            <family val="2"/>
          </rPr>
          <t xml:space="preserve">
Invite al ciudadano a hacer seguimiento, evaluación y control a su gestión. Cree canales para que la ciudadanía de manera permanente opine sobre los resultados y manifieste su interés en hacer control social sobre los resultados e impacto de los mismos.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Dell</author>
    <author>USR STA JEFE</author>
  </authors>
  <commentList>
    <comment ref="C14" authorId="0" shapeId="0" xr:uid="{8904B42C-28E3-4E9C-8B40-8BA0A26B9BA3}">
      <text>
        <r>
          <rPr>
            <b/>
            <sz val="9"/>
            <color indexed="81"/>
            <rFont val="Tahoma"/>
            <family val="2"/>
          </rPr>
          <t>María Herrera:</t>
        </r>
        <r>
          <rPr>
            <sz val="9"/>
            <color indexed="81"/>
            <rFont val="Tahoma"/>
            <family val="2"/>
          </rPr>
          <t xml:space="preserve">
1. Implementar sistemas de tratamiento para los riesgos significativos, que aporten a disminuir la probabilidad de ocurrencia y las consecuencias.
2. Cumplir con al menos el 90% del plan de trabajo anual del SG-SSTA programado para el año 2021
3. Lograr la disminución en la ocurrencia y severidad de los accidentes laborales con respecto al año inmediatamente anterior
4. Garantizar el cumplimiento de los requisitos legales en materia de seguridad, salud en el trabajo y ambiente que apliquen al Instituto.
5. Disminuir o mantener el consumo de KW per cápita (cada trabajador vinculado)
6. Disminuir o mantener el consumo en metros cúbicos de agua per cápita (cada trabajador vinculado)
7. Promover el mejoramiento continuo del sistema de gestión de seguridad y salud en el trabajo en el Instituto, para fomentar el cumplimiento de las exigencias legales
8. Interiorizar en los trabajadores del Instituto la Directriz de Prevención y Control de la Farmacodependencia, el alcoholismo y el tabaquismo 
9. Promover la responsabilidad social con los grupos de interés.
</t>
        </r>
      </text>
    </comment>
    <comment ref="F79" authorId="1" shapeId="0" xr:uid="{ABD8AD7A-6117-4273-A13E-46A2B972BA36}">
      <text>
        <r>
          <rPr>
            <b/>
            <sz val="9"/>
            <color indexed="81"/>
            <rFont val="Tahoma"/>
            <family val="2"/>
          </rPr>
          <t>USR STA JEFE:</t>
        </r>
        <r>
          <rPr>
            <sz val="9"/>
            <color indexed="81"/>
            <rFont val="Tahoma"/>
            <family val="2"/>
          </rPr>
          <t xml:space="preserve">
Son las contempladas en el SVE Cardiovascular (tamizajes de IMC y TA), jornadas culturales, jornadas de vacunación, jornadas de relajación, etc.</t>
        </r>
      </text>
    </comment>
    <comment ref="F82" authorId="1" shapeId="0" xr:uid="{11E219F5-4051-4E69-A59D-82F265D1655B}">
      <text>
        <r>
          <rPr>
            <b/>
            <sz val="9"/>
            <color indexed="81"/>
            <rFont val="Tahoma"/>
            <family val="2"/>
          </rPr>
          <t>USR STA JEFE:</t>
        </r>
        <r>
          <rPr>
            <sz val="9"/>
            <color indexed="81"/>
            <rFont val="Tahoma"/>
            <family val="2"/>
          </rPr>
          <t xml:space="preserve">
Compromiso de la revisión por la dirección 2023. (Población objeto: conductores, buzos y personal de crucero área CSC)</t>
        </r>
      </text>
    </comment>
    <comment ref="F83" authorId="1" shapeId="0" xr:uid="{A4B344DB-FB96-4FED-B0A9-088FC65153E5}">
      <text>
        <r>
          <rPr>
            <b/>
            <sz val="9"/>
            <color indexed="81"/>
            <rFont val="Tahoma"/>
            <family val="2"/>
          </rPr>
          <t>USR STA JEFE:</t>
        </r>
        <r>
          <rPr>
            <sz val="9"/>
            <color indexed="81"/>
            <rFont val="Tahoma"/>
            <family val="2"/>
          </rPr>
          <t xml:space="preserve">
Aleatorio a conductores</t>
        </r>
      </text>
    </comment>
    <comment ref="F87" authorId="1" shapeId="0" xr:uid="{36F305E3-E5B3-44CF-8285-C61463150AE1}">
      <text>
        <r>
          <rPr>
            <b/>
            <sz val="9"/>
            <color indexed="81"/>
            <rFont val="Tahoma"/>
            <family val="2"/>
          </rPr>
          <t>USR STA JEFE:</t>
        </r>
        <r>
          <rPr>
            <sz val="9"/>
            <color indexed="81"/>
            <rFont val="Tahoma"/>
            <family val="2"/>
          </rPr>
          <t xml:space="preserve">
Estadísticas de ausentismos, Dx de condiciones de salud, caracterización de AT y EL, Matriz IPVER</t>
        </r>
      </text>
    </comment>
    <comment ref="N102" authorId="1" shapeId="0" xr:uid="{FF2CDF8B-7C87-4F2D-A491-21563702C6C9}">
      <text>
        <r>
          <rPr>
            <b/>
            <sz val="9"/>
            <color indexed="81"/>
            <rFont val="Tahoma"/>
            <charset val="1"/>
          </rPr>
          <t>USR STA JEFE:</t>
        </r>
        <r>
          <rPr>
            <sz val="9"/>
            <color indexed="81"/>
            <rFont val="Tahoma"/>
            <charset val="1"/>
          </rPr>
          <t xml:space="preserve">
Jornada comercial y STA</t>
        </r>
      </text>
    </comment>
    <comment ref="V102" authorId="1" shapeId="0" xr:uid="{C68A609E-7FE3-4222-91AB-A991F5F7E81A}">
      <text>
        <r>
          <rPr>
            <b/>
            <sz val="9"/>
            <color indexed="81"/>
            <rFont val="Tahoma"/>
            <charset val="1"/>
          </rPr>
          <t>USR STA JEFE:</t>
        </r>
        <r>
          <rPr>
            <sz val="9"/>
            <color indexed="81"/>
            <rFont val="Tahoma"/>
            <charset val="1"/>
          </rPr>
          <t xml:space="preserve">
Jornada cultural y deportiva</t>
        </r>
      </text>
    </comment>
    <comment ref="Z102" authorId="1" shapeId="0" xr:uid="{C94FAC8E-6FFE-493B-9EA1-282FB62E0555}">
      <text>
        <r>
          <rPr>
            <b/>
            <sz val="9"/>
            <color indexed="81"/>
            <rFont val="Tahoma"/>
            <charset val="1"/>
          </rPr>
          <t>USR STA JEFE:</t>
        </r>
        <r>
          <rPr>
            <sz val="9"/>
            <color indexed="81"/>
            <rFont val="Tahoma"/>
            <charset val="1"/>
          </rPr>
          <t xml:space="preserve">
Amor y amistad</t>
        </r>
      </text>
    </comment>
    <comment ref="AB102" authorId="1" shapeId="0" xr:uid="{972DDD0E-23EC-4632-BA44-03AED483C477}">
      <text>
        <r>
          <rPr>
            <b/>
            <sz val="9"/>
            <color indexed="81"/>
            <rFont val="Tahoma"/>
            <charset val="1"/>
          </rPr>
          <t>USR STA JEFE:</t>
        </r>
        <r>
          <rPr>
            <sz val="9"/>
            <color indexed="81"/>
            <rFont val="Tahoma"/>
            <charset val="1"/>
          </rPr>
          <t xml:space="preserve">
Hallowen</t>
        </r>
      </text>
    </comment>
    <comment ref="AF102" authorId="1" shapeId="0" xr:uid="{B16E6A9A-0959-46A9-9C80-BDFE75FD2094}">
      <text>
        <r>
          <rPr>
            <b/>
            <sz val="9"/>
            <color indexed="81"/>
            <rFont val="Tahoma"/>
            <charset val="1"/>
          </rPr>
          <t>USR STA JEFE:</t>
        </r>
        <r>
          <rPr>
            <sz val="9"/>
            <color indexed="81"/>
            <rFont val="Tahoma"/>
            <charset val="1"/>
          </rPr>
          <t xml:space="preserve">
Integración fin de año</t>
        </r>
      </text>
    </comment>
    <comment ref="F110" authorId="1" shapeId="0" xr:uid="{90F533FE-1A42-4979-9FFF-678D195420DF}">
      <text>
        <r>
          <rPr>
            <b/>
            <sz val="9"/>
            <color indexed="81"/>
            <rFont val="Tahoma"/>
            <family val="2"/>
          </rPr>
          <t>USR STA JEFE:</t>
        </r>
        <r>
          <rPr>
            <sz val="9"/>
            <color indexed="81"/>
            <rFont val="Tahoma"/>
            <family val="2"/>
          </rPr>
          <t xml:space="preserve">
Acompañamiento por nutricionista - Control de Hábitos Nutricionales para personal expuesto a sobrepeso y obesidad</t>
        </r>
      </text>
    </comment>
    <comment ref="F112" authorId="1" shapeId="0" xr:uid="{7A05C585-9B4D-44C4-BD97-081AEEB8E4EB}">
      <text>
        <r>
          <rPr>
            <b/>
            <sz val="9"/>
            <color indexed="81"/>
            <rFont val="Tahoma"/>
            <family val="2"/>
          </rPr>
          <t>USR STA JEFE:</t>
        </r>
        <r>
          <rPr>
            <sz val="9"/>
            <color indexed="81"/>
            <rFont val="Tahoma"/>
            <family val="2"/>
          </rPr>
          <t xml:space="preserve">
Comprende el referido en la fila 27/138 y 55 del presente archivo.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USR STA JEFE</author>
  </authors>
  <commentList>
    <comment ref="A13" authorId="0" shapeId="0" xr:uid="{D3AD7BA0-7D2A-4F8F-8FA5-695836993373}">
      <text>
        <r>
          <rPr>
            <b/>
            <sz val="9"/>
            <color indexed="81"/>
            <rFont val="Tahoma"/>
            <family val="2"/>
          </rPr>
          <t>USR STA JEFE:</t>
        </r>
        <r>
          <rPr>
            <sz val="9"/>
            <color indexed="81"/>
            <rFont val="Tahoma"/>
            <family val="2"/>
          </rPr>
          <t xml:space="preserve">
Laboratorios, museo, almacenes, bodega, UNAL</t>
        </r>
      </text>
    </comment>
    <comment ref="A18" authorId="0" shapeId="0" xr:uid="{34A781C3-BF2D-42EA-9753-04D22D46F16D}">
      <text>
        <r>
          <rPr>
            <b/>
            <sz val="9"/>
            <color indexed="81"/>
            <rFont val="Tahoma"/>
            <family val="2"/>
          </rPr>
          <t>USR STA JEFE:</t>
        </r>
        <r>
          <rPr>
            <sz val="9"/>
            <color indexed="81"/>
            <rFont val="Tahoma"/>
            <family val="2"/>
          </rPr>
          <t xml:space="preserve">
Laboratorios, museo, almacenes, bodega, UNAL</t>
        </r>
      </text>
    </comment>
    <comment ref="A28" authorId="0" shapeId="0" xr:uid="{79FECB77-820A-413C-BDEF-C912A4AC58B9}">
      <text>
        <r>
          <rPr>
            <b/>
            <sz val="9"/>
            <color indexed="81"/>
            <rFont val="Tahoma"/>
            <family val="2"/>
          </rPr>
          <t>USR STA JEFE:</t>
        </r>
        <r>
          <rPr>
            <sz val="9"/>
            <color indexed="81"/>
            <rFont val="Tahoma"/>
            <family val="2"/>
          </rPr>
          <t xml:space="preserve">
Manlift, escaleras.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Gladys Ramirez</author>
    <author>usrpec</author>
  </authors>
  <commentList>
    <comment ref="D12" authorId="0" shapeId="0" xr:uid="{00000000-0006-0000-0D00-000001000000}">
      <text>
        <r>
          <rPr>
            <sz val="24"/>
            <color indexed="81"/>
            <rFont val="Tahoma"/>
            <family val="2"/>
          </rPr>
          <t xml:space="preserve">Registre los resultados o productos que obtendrá con la ejecución del objetivo
</t>
        </r>
      </text>
    </comment>
    <comment ref="F12" authorId="1" shapeId="0" xr:uid="{00000000-0006-0000-0D00-000002000000}">
      <text>
        <r>
          <rPr>
            <sz val="24"/>
            <color indexed="81"/>
            <rFont val="Tahoma"/>
            <family val="2"/>
          </rPr>
          <t>Utilice tantas filas como requiera</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usrpec</author>
  </authors>
  <commentList>
    <comment ref="C16" authorId="0" shapeId="0" xr:uid="{7C5FF1DC-8B1C-40FB-8832-3B9EFE8DAA06}">
      <text>
        <r>
          <rPr>
            <sz val="24"/>
            <color indexed="81"/>
            <rFont val="Tahoma"/>
            <family val="2"/>
          </rPr>
          <t>Utilice tantas filas como requiera</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Gladys Ramirez</author>
    <author>usrpec</author>
  </authors>
  <commentList>
    <comment ref="D93" authorId="0" shapeId="0" xr:uid="{ACED7E8F-E749-445C-B347-CDCA0BFD3F9B}">
      <text>
        <r>
          <rPr>
            <sz val="24"/>
            <color indexed="81"/>
            <rFont val="Tahoma"/>
            <family val="2"/>
          </rPr>
          <t xml:space="preserve">Registre los resultados o productos que obtendrá con la ejecución del objetivo
</t>
        </r>
      </text>
    </comment>
    <comment ref="F93" authorId="1" shapeId="0" xr:uid="{8E29B21B-B4EE-4765-8422-2A196BFB1107}">
      <text>
        <r>
          <rPr>
            <sz val="24"/>
            <color indexed="81"/>
            <rFont val="Tahoma"/>
            <family val="2"/>
          </rPr>
          <t>Utilice tantas filas como requiera</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Gladys Ramirez</author>
    <author>usrpec</author>
  </authors>
  <commentList>
    <comment ref="D93" authorId="0" shapeId="0" xr:uid="{4FE88735-7ED3-405E-8B1F-852E97B4D2F2}">
      <text>
        <r>
          <rPr>
            <sz val="24"/>
            <color indexed="81"/>
            <rFont val="Tahoma"/>
            <family val="2"/>
          </rPr>
          <t xml:space="preserve">Registre los resultados o productos que obtendrá con la ejecución del objetivo
</t>
        </r>
      </text>
    </comment>
    <comment ref="F93" authorId="1" shapeId="0" xr:uid="{7BAF2DEE-50B6-4A47-A30D-D4F6AABFF21F}">
      <text>
        <r>
          <rPr>
            <sz val="24"/>
            <color indexed="81"/>
            <rFont val="Tahoma"/>
            <family val="2"/>
          </rPr>
          <t>Utilice tantas filas como requiera</t>
        </r>
      </text>
    </comment>
  </commentList>
</comments>
</file>

<file path=xl/sharedStrings.xml><?xml version="1.0" encoding="utf-8"?>
<sst xmlns="http://schemas.openxmlformats.org/spreadsheetml/2006/main" count="2402" uniqueCount="1034">
  <si>
    <r>
      <t xml:space="preserve"> PLAN DE ACCIÓN INVEMAR </t>
    </r>
    <r>
      <rPr>
        <b/>
        <sz val="42"/>
        <color theme="4" tint="-0.499984740745262"/>
        <rFont val="Arial"/>
        <family val="2"/>
      </rPr>
      <t>2025</t>
    </r>
  </si>
  <si>
    <t>Para ver las actividades programadas para cada uno de los planes, dar clic sobre la punta o en el centro de cada figura</t>
  </si>
  <si>
    <t xml:space="preserve"> </t>
  </si>
  <si>
    <t>Elaborador por:</t>
  </si>
  <si>
    <t>Cargo:</t>
  </si>
  <si>
    <t>Ivana Daniela Galezo Flórez</t>
  </si>
  <si>
    <t>Profesional de Planeación</t>
  </si>
  <si>
    <t>Revisado por:</t>
  </si>
  <si>
    <t>Coordinador de Planeación</t>
  </si>
  <si>
    <t>Aprobado por:</t>
  </si>
  <si>
    <t>Francisco Armando Arias Isaza</t>
  </si>
  <si>
    <t>Director  General</t>
  </si>
  <si>
    <t>Director ( E)</t>
  </si>
  <si>
    <t>Fecha de implementación (aplica para copias generadas por la Oficina de Planeación)</t>
  </si>
  <si>
    <t>PLAN DE ACCIÓN ANUAL POR ÁREA, COORDINACIONES Y PROGRAMAS DE INVESTIGACIÓN INVEMAR</t>
  </si>
  <si>
    <t>Proceso</t>
  </si>
  <si>
    <t>Objetivo Estratégico</t>
  </si>
  <si>
    <t>Iniciativa Estratégica</t>
  </si>
  <si>
    <t>Área responsable</t>
  </si>
  <si>
    <t>Meta/Actividades/Objetivo específico</t>
  </si>
  <si>
    <t xml:space="preserve">Responsable </t>
  </si>
  <si>
    <t>Colaboradores</t>
  </si>
  <si>
    <t>Fecha Inicial programada</t>
  </si>
  <si>
    <t>Fecha Final programada</t>
  </si>
  <si>
    <t>Nombre del proyecto</t>
  </si>
  <si>
    <t>Total productos comprometidos</t>
  </si>
  <si>
    <t>Valor</t>
  </si>
  <si>
    <t>Otra Fuente de Financiación</t>
  </si>
  <si>
    <t>OBJETIVOS O LINEAMIENTOS INSTITUCIONALES A LOS QUE APORTA EL PLAN DE ACCIÓN:</t>
  </si>
  <si>
    <t>Estratégico</t>
  </si>
  <si>
    <t>Mejorar y proteger el valor del Instituto proporcionando aseguramiento objetivo, asesoría y conocimiento basado en riesgos en el día a día, con el propósito de generar alertas que tempranas que contribuyan con el el cumplimiento de objetivos de planes,programas y proyectos, y el cumplimiento de la normativa legal aplicable.</t>
  </si>
  <si>
    <t>Programa de Auditoria Interna</t>
  </si>
  <si>
    <t>Auditoría interna</t>
  </si>
  <si>
    <t>Realizar seguimiento y/o dar cumplimiento a las obligaciones legales y reglamentarias</t>
  </si>
  <si>
    <t>Auditor interno</t>
  </si>
  <si>
    <t>Profesional de Apoyo Auditoría Interna</t>
  </si>
  <si>
    <t>No aplica</t>
  </si>
  <si>
    <r>
      <rPr>
        <b/>
        <sz val="12"/>
        <color theme="1"/>
        <rFont val="Arial Narrow"/>
        <family val="2"/>
      </rPr>
      <t>Objetivo Institucional asociado con el cumplimiento del marco legal aplicable.</t>
    </r>
    <r>
      <rPr>
        <sz val="12"/>
        <color theme="1"/>
        <rFont val="Arial Narrow"/>
        <family val="2"/>
      </rPr>
      <t xml:space="preserve">
Objetivos de calidad 5,  6 y 7
</t>
    </r>
    <r>
      <rPr>
        <b/>
        <sz val="12"/>
        <color theme="1"/>
        <rFont val="Arial Narrow"/>
        <family val="2"/>
      </rPr>
      <t>Políticas de gestión y desempeño relacionadas con:</t>
    </r>
    <r>
      <rPr>
        <sz val="12"/>
        <color theme="1"/>
        <rFont val="Arial Narrow"/>
        <family val="2"/>
      </rPr>
      <t xml:space="preserve">  Integridad,  Transparencia, acceso a la información pública y lucha contra la corrupción, Fortalecimiento organizacional y simplificación de procesos, Servicio al ciudadano, Participación ciudadana en la Gestión Pública, Gobierno Digital, Seguridad Digital, Defensa jurídica,  Gestión documental, Gestión de la información estadística, Seguimiento y evaluación del desempeño institucional.</t>
    </r>
  </si>
  <si>
    <t>Auditar el Sistema Integrado de Gestión en apoyo a las políticas y controles de gestión, proporcionado información como base para mejorar el desempeño.</t>
  </si>
  <si>
    <t>Evaluar y realizar seguimiento a la eficacia, eficiencia y economía de los controles adoptados por la entidad en procura del cumplimiento de los objetivos institucionales</t>
  </si>
  <si>
    <t>Servir de enlace con entes de control, acreditación, certificación y evaluación para facilitar el flujo de información</t>
  </si>
  <si>
    <t xml:space="preserve"> Preparar  y presentar información estratégica   a la alta dirección sobre resultados de la  evaluación independiente (seguimiento, auditoría, asesoría)  como herramienta para la toma de decisiones y mejora continua. </t>
  </si>
  <si>
    <t>Promover el enfoque hacia la prevención  fundamentada en la información, el control y la evaluación, para la toma de decisiones y la mejora continua</t>
  </si>
  <si>
    <t>Realizar mantenimiento y mejora del  Sistema Integrado de Gestión al interior del proceso -MIGO</t>
  </si>
  <si>
    <t xml:space="preserve">Liderar la jefatura con el fin de brindar apoyo legal, asesorando jurídicamente de manera oportuna y diligente a las directivas del instituto y demás dependencias de invemar según requerimiento de la Dirección General en los asuntos legales del instituto y ejercer debidamente la representación judicial y administrativa según el encargo. </t>
  </si>
  <si>
    <t>Oficina Jurídica</t>
  </si>
  <si>
    <t>Liderar la Oficina Jurídica, planeando, coordinando y ejecutando las actividades propias de la dependencia y los encargos de la Dirección General.</t>
  </si>
  <si>
    <t>Jefe Oficina Jurídica</t>
  </si>
  <si>
    <t>Profesional de Apoyo Oficina Jurídica</t>
  </si>
  <si>
    <r>
      <rPr>
        <b/>
        <sz val="12"/>
        <color theme="1"/>
        <rFont val="Arial Narrow"/>
        <family val="2"/>
      </rPr>
      <t>Objetivo Institucional:</t>
    </r>
    <r>
      <rPr>
        <sz val="12"/>
        <color theme="1"/>
        <rFont val="Arial Narrow"/>
        <family val="2"/>
      </rPr>
      <t xml:space="preserve"> 6
</t>
    </r>
    <r>
      <rPr>
        <b/>
        <sz val="12"/>
        <color theme="1"/>
        <rFont val="Arial Narrow"/>
        <family val="2"/>
      </rPr>
      <t xml:space="preserve">Objetivos de Calidad: </t>
    </r>
    <r>
      <rPr>
        <sz val="12"/>
        <color theme="1"/>
        <rFont val="Arial Narrow"/>
        <family val="2"/>
      </rPr>
      <t xml:space="preserve">4, 5 y 6 
</t>
    </r>
    <r>
      <rPr>
        <b/>
        <sz val="12"/>
        <color theme="1"/>
        <rFont val="Arial Narrow"/>
        <family val="2"/>
      </rPr>
      <t xml:space="preserve">Políticas de Gestión y Desempeño: </t>
    </r>
    <r>
      <rPr>
        <sz val="12"/>
        <color theme="1"/>
        <rFont val="Arial Narrow"/>
        <family val="2"/>
      </rPr>
      <t>4, 5, 6, 7, 9, 10, 12, 14, 15 y 16</t>
    </r>
  </si>
  <si>
    <t>Asesorar jurídicamente de manera diligente y oportuna a las directivas del Instituto y brindar apoyo jurídico a las dependencias según requerimiento de DGI, supervisar servicios de abogados externos, coordinar la expedición de directivas</t>
  </si>
  <si>
    <t>Ejercer diligentemente la representación judicial y administrativa del Instituto, representar al Instituto en los asuntos y reuniones que sean encargadas.</t>
  </si>
  <si>
    <t>Participar activamente en las actividades relacionadas con los sistemas de gestión y demás comités que atañen al área o por delegación de la Dirección General, adelantar las revisiones pertinentes procurando la actualización permanente del Normograma y sistema general de regalías</t>
  </si>
  <si>
    <t>Atención y Coordinación legal de la atención de derechos de petición y directivas</t>
  </si>
  <si>
    <t>Orientar anualmente el desarrollo institucional a partir de la planeación, el seguimiento y la evaluación de la gestión, en el marco de la cultura de la calidad y el mejoramiento de los procesos que faciliten el cumplimiento de la misión y visión institucional</t>
  </si>
  <si>
    <t>Plataforma Estratégica</t>
  </si>
  <si>
    <t>Coordinación de Planeación</t>
  </si>
  <si>
    <t>Asesorar, coordinar, proponer y evaluar planes y proyectos</t>
  </si>
  <si>
    <t>Coordinadora de Planeación</t>
  </si>
  <si>
    <t>Profesional de Planeación
Profesional de Sistemas de Gestión</t>
  </si>
  <si>
    <r>
      <rPr>
        <b/>
        <sz val="12"/>
        <color theme="1"/>
        <rFont val="Arial Narrow"/>
        <family val="2"/>
      </rPr>
      <t>Objetivos de calidad:</t>
    </r>
    <r>
      <rPr>
        <sz val="12"/>
        <color theme="1"/>
        <rFont val="Arial Narrow"/>
        <family val="2"/>
      </rPr>
      <t xml:space="preserve"> 1, 5, 6 y 7
</t>
    </r>
    <r>
      <rPr>
        <b/>
        <sz val="12"/>
        <color theme="1"/>
        <rFont val="Arial Narrow"/>
        <family val="2"/>
      </rPr>
      <t>Políticas de gestión y desempeño asociadas:</t>
    </r>
    <r>
      <rPr>
        <sz val="12"/>
        <color theme="1"/>
        <rFont val="Arial Narrow"/>
        <family val="2"/>
      </rPr>
      <t>Transparencia y acceso a la información, Participación ciudadana en la gestión, Racionalización de trámites, gestión de la información estadística</t>
    </r>
  </si>
  <si>
    <t>Coordinar y administrar la gestión del riesgo</t>
  </si>
  <si>
    <t>Coordinar y mantener el sistema integrado de gestión</t>
  </si>
  <si>
    <t>Liderar el desarrollo de las políticas de gestión y desempeño que le hayan sido delegadas</t>
  </si>
  <si>
    <t>Responder los requerimientos internos y externos que le sean designados y Representar al INVEMAR en las actividades que le sean delegadas</t>
  </si>
  <si>
    <t>Mantener al día los requerimientos del Sistema de Gestión a cargo de la oficina de planeación</t>
  </si>
  <si>
    <t>Administrativo</t>
  </si>
  <si>
    <t xml:space="preserve">Fortalecer y dinamizar los procesos de captura, transferencia, almacenamiento, organización y simplificación de la gestión de los documentos recibidos y emitidos por el Instituto de forma continua, permitiendo implementar el uso de técnicas apoyadas en la tecnología como motor del desarrollo de la gestión documental implementada en el Instituto, con el objetivo de conservar la memoria institucional.  </t>
  </si>
  <si>
    <t>Plan Institucional de Archivo</t>
  </si>
  <si>
    <t>Archivo y Correspondencia</t>
  </si>
  <si>
    <t xml:space="preserve">Realizar las actividades proyectadas en el Programa de Gestión Docuemental - PGD </t>
  </si>
  <si>
    <t>Jefe Archivo y Correspondencia (e )</t>
  </si>
  <si>
    <t xml:space="preserve">Profesional de apoyo (AYC)
</t>
  </si>
  <si>
    <t>Fortalecer la prestación de servicios internos mediante la optimización de tramites</t>
  </si>
  <si>
    <t xml:space="preserve">Realizar las actividades proyectadas en el Plan Institucional de Archivos - PINAR </t>
  </si>
  <si>
    <t>Realizar las actividades definidas en el Plan de Conservación Documental  que hace parte del Sistema Integrado de Conservación (SIC).</t>
  </si>
  <si>
    <t>Realizar las actividades definidas en el Sistema de Gestión de Documentos Electronicos de Archivo (SGDEA).</t>
  </si>
  <si>
    <t>Administrar de forma eficiente toda la documentación oficial entrante y/o saliente, con el fin de realizar los respectivos procesos de recepción, registro y radicación, pasando por su distribución, conservación, clasificación, ordenación y descripción, en las herramientas tecnológicas provistas para esta labor, teniendo en cuenta la normatividad vigente.</t>
  </si>
  <si>
    <t>Realizar las actividades de transferencia de la documentación en custodia de los archivos de gestión, los cuales deberán entregarla al Archivo Central según la TRD de cada dependencia o programa del Instituto, con el fin de custodiar y conservar la documentación que cumplió con la primera fase del ciclo de vida de los documentos.</t>
  </si>
  <si>
    <t>Gestionar de validación y revisión de los instrumentos archívisticos del Instituto: Cuadros de Clasificación Documental, Tablas de Retención Documental y Banco Terminológico de Series y Subseries con el fin de llevar la actualización de los mismos a los cambios que se han presentando principalmente en la producción documental actual del Instituto</t>
  </si>
  <si>
    <t xml:space="preserve">Propender  a la optimización de manera permanente de los recursos financieros, administrándolos  y ejecutándolos de manera adecuada ( con planeación y bajo el marco legal ), que garantice el normal  y agil desarrollo de los compromisos del Invemar durante la vigencia 2023 y posteriores vigencias para los proyectos a mediado y largo plazo. </t>
  </si>
  <si>
    <t>Grupo Financiero</t>
  </si>
  <si>
    <t>Realizar seguimiento, reportes   e informes   de la  ejecución presupuestal de las fuentes de  FUNCIONAMIENTO,   BPIN,  RECURSOS ADMINISTRADOS ( REGALIAS ) Y DE CONSULTORIA.</t>
  </si>
  <si>
    <t>Coordinador Grupo Financiero</t>
  </si>
  <si>
    <t>Jefe de Contabilidad
Jefe de Tesoreria</t>
  </si>
  <si>
    <t>Directriz de Calidad (Garantizar la eficiencia en la  ejecución presupuestal y contable de los recursos financieros que le sean asignados al Invemar )</t>
  </si>
  <si>
    <t xml:space="preserve">Implementar acciones de Innovación que contribuyan al mejoramiento  continuo  del  Invemar </t>
  </si>
  <si>
    <t xml:space="preserve">Mantener el proceso al día con los requerimientos  de calidad  </t>
  </si>
  <si>
    <t>Realizar Seguimiento de   actividades del proceso contable.</t>
  </si>
  <si>
    <t>Asistir continuamente los procesos de contratación institucional y verificar el cumplimiento de los requisitos establecidos en la guía de la gestión contractual, conforme el régimen especial de contratación, permitiendo a las partes interesadas el cumplimiento de las metas establecidas, así como el cubrimiento de los riesgos asegurables y el trámite de reclamación por siniestros.</t>
  </si>
  <si>
    <t>Grupo Gestión Contractual</t>
  </si>
  <si>
    <t xml:space="preserve">Adelantar las Politicas de Gestión y desempeño: Transparencia, acceso a la información pública y lucha contra la corrupción y Servicio al ciudadano; y controlar la aparición de conflictos de intereses </t>
  </si>
  <si>
    <t>Coordinadora Grupo Gestión Contractual (e )</t>
  </si>
  <si>
    <t>Jefe de Compras
Profesionales de apoyo GCO</t>
  </si>
  <si>
    <r>
      <rPr>
        <b/>
        <sz val="12"/>
        <color theme="1"/>
        <rFont val="Arial Narrow"/>
        <family val="2"/>
      </rPr>
      <t xml:space="preserve">Objetivos de calidad: </t>
    </r>
    <r>
      <rPr>
        <sz val="12"/>
        <color theme="1"/>
        <rFont val="Arial Narrow"/>
        <family val="2"/>
      </rPr>
      <t xml:space="preserve">
6. Consolidar una cultura de prevención con miras al cumplimiento de requisitos y el aumento en el desempeño Institucional; 
7. Fortalecer la prestación de servicios internos mediante la optimización de trámites, asegurando el cumplimiento de requisitos. 
</t>
    </r>
    <r>
      <rPr>
        <b/>
        <sz val="12"/>
        <color theme="1"/>
        <rFont val="Arial Narrow"/>
        <family val="2"/>
      </rPr>
      <t xml:space="preserve">Políticas de Gestión y desempeño: </t>
    </r>
    <r>
      <rPr>
        <sz val="12"/>
        <color theme="1"/>
        <rFont val="Arial Narrow"/>
        <family val="2"/>
      </rPr>
      <t xml:space="preserve">
5. Transparencia, acceso a la información pública y lucha contra la corrupción; 
6. Fortalecimiento organizacional y simplificación de procesos; 
7. Servicio al ciudadano
10. Gestión documental; 
11. Gobierno digital</t>
    </r>
  </si>
  <si>
    <t>Contribuir con la implementación del Modelo Integrado de Gestión - MIGO: Caracterización del proceso.</t>
  </si>
  <si>
    <t>Fortalecer la prestación de servicios a cargo del grupo mediante la optimización de trámites, asegurando el cumplimiento 
de requisitos, fortalecimiento organizacional y simplificación de procesos (cumplimiento del Objetivo de calidad y política de Gestión y desempeño)</t>
  </si>
  <si>
    <t>Apoyar la ejecución de actividades que den cumplimiento a las Políticas de Gestión y desempeño: Transparencia, acceso a la información pública y lucha contra la corrupción)</t>
  </si>
  <si>
    <t>Cumplir con los compromisos establecidos en el Modelo Integrado de Gestión - MIGO: Enfoque para la gestión (indicadores)</t>
  </si>
  <si>
    <t>Brindar apoyo permanente a  todos los procesos institucionales y clientes externos mediante la gestión de los recursos físicos del Instituto propendiendo por la optimización de los recursos y la prestación eficiente y eficaz de los servicios.</t>
  </si>
  <si>
    <t>Grupo Servicios Generales</t>
  </si>
  <si>
    <t>Operar, mantener y equipar las instalaciones de la infraestructura física de las sedes institucionales</t>
  </si>
  <si>
    <t>Coordinador Grupo Servicios Generales</t>
  </si>
  <si>
    <t xml:space="preserve">Francisco Sanchez
Vladimir Garrido
</t>
  </si>
  <si>
    <t>Fortalecer la prestación de servicios internos mediante la optimización de trámites, asegurando el cumplimiento 
de requisitos. Gestionar proyectos estratégicos para aumentar las capacidades de investigación.Los demás que le otorgue la ley y le fije el Ministerio de Ambiente y Desarrollo Sostenible.</t>
  </si>
  <si>
    <t>Operar y mantener los equipos de transporte terrestre y marítimo</t>
  </si>
  <si>
    <t>Realizar apoyo administrativo dentro del Grupo GSG para contribuir al logro de los objetivos generales de la SRA</t>
  </si>
  <si>
    <t xml:space="preserve">Identificar y consolidar  las necesdades, caracteristicas, especificaiones técnicas y los lineamientos institucionales para la adquisición de la plataforma de investigación. </t>
  </si>
  <si>
    <t>Soportar y mejorar la plataforma tecnológica de manera sostenible y permanente brindando a todos los usuarios una infraestructura física y lógica optima para garantizar la disponibilidad y el acceso a los servicios tecnológicos de manera adecuada y continua,  dando cumplimiento a la normatividad gubernamental aplicable al proceso.</t>
  </si>
  <si>
    <t>Grupo Sistemas y Telemática</t>
  </si>
  <si>
    <t>Actualización, mantenimiento e implementación de herramientas que den apoyo al cumplimiento de la misión institucional.</t>
  </si>
  <si>
    <t>Coordinador Grupo Sistemas y Telemática</t>
  </si>
  <si>
    <t>Raul Carrera 
Janer Pontones
Constanza Soler</t>
  </si>
  <si>
    <t>Implementación de herramientas que den apoyo al cumplimiento de la misión institucional.
Políticas de Gestión y Desempeño
Gobierno digital
Seguridad digital
Objetivos de Calidad
Fortalecer la prestación de servicios internos mediante la optimización de trámites, asegurando el cumplimiento de requisitos.</t>
  </si>
  <si>
    <t>Mantener y mejorar el soporte tecnológico del INVEMAR.</t>
  </si>
  <si>
    <t xml:space="preserve"> Gestión y mantenimiento de infraestructura.</t>
  </si>
  <si>
    <t>Planeación y adecuación Tecnológica</t>
  </si>
  <si>
    <t>Desarrollar estrategias gubernamentales</t>
  </si>
  <si>
    <t>Gestión de calidad y seguridad de la información</t>
  </si>
  <si>
    <t>Administrar permanentemente la totalidad del recurso humano, a través de la aplicación de los lineamientos y procedimientos de selección y contratación, SSTA y R.S. Coordinando actividades relacionadas con el bienestar y el desarrollo de competencias para garantizar personal competente, condiciones de trabajo seguras y promoviendo actividades de responsabilidad social.</t>
  </si>
  <si>
    <t>Grupo Talento humano</t>
  </si>
  <si>
    <t>STA:  Planificar, implementar y ejecutar la gestión relacionada con la Seguridad y la Salud en el Trabajo y el Ambiente a través del cumplimiento de las políticas, normas y procedimientos que regulen la materia.</t>
  </si>
  <si>
    <t>Coordinadora Grupo Talento humano</t>
  </si>
  <si>
    <t xml:space="preserve">Sandra Díaz
Zunilda Saumeth
Alexander Coronado
Eduardo Ternera
Maria Fernanda Herrera
</t>
  </si>
  <si>
    <t>OBJETIVO DE CALIDAD:  4.Estructurar y hacer seguimiento al Plan Estratégico de Capacitación 2020-2025. 6,Consolidar una cultura de prevención con miras al cumplimiento de requisitos y el aumento en el desempeño Institucional. 7.Fortalecer la prestación de servicios internos mediante la optimización de trámites, asegurando el cumplimiento 
de requisitos.Politica de Gestión y Desempeño: 4, Política de integridad.</t>
  </si>
  <si>
    <t>DOR: Contribuir al fortalecimiento de la cultura, cambio organizacional, y el ambiente de trabajo, a través del bienestar, incentivos, responsabilidad social y prevención del riesgo psicosocial con el fin de que los trabajadores aumenten la productividad y la optimización de sus labores.</t>
  </si>
  <si>
    <t>VIN: Actualizar el Manual de Funciones y el Regalamento interno de Trabajo</t>
  </si>
  <si>
    <t>VIN: Ajustar y potencializar el uso del Software de Talento Humano</t>
  </si>
  <si>
    <t>Implementación y mantenimiento al MIGO</t>
  </si>
  <si>
    <t>Mantener los postulados de la politica de integridad del Instituto a través del desarrollo de la GI-TAL 9</t>
  </si>
  <si>
    <t>Misional</t>
  </si>
  <si>
    <t xml:space="preserve">Proveer a los públicos objetivo del Invemar, la información marino y costera disponible, en diferentes formatos y medios de acceso, mejorando la visbilidad nacional e internacional de los resultados producidos por las investigaciones científicas. </t>
  </si>
  <si>
    <t>Comunicación científica</t>
  </si>
  <si>
    <t>Suministrar de forma oportuna y veraz la información científica marina y costera a través de los canales de comunicación adoptados por el Instituto, en especial página web y redes sociales  (funciones 1 y 3 del Manual de Funciones CMC)</t>
  </si>
  <si>
    <t>Jefe de Comunicación científica</t>
  </si>
  <si>
    <t>Isabella Katime</t>
  </si>
  <si>
    <t>Directriz de Calidad: Proveer y divulgar información científica y técnica oportuna y confiable.
Objetivos de Calidad: 5
Política de Gestión: 5,7,8,11,14</t>
  </si>
  <si>
    <t>Planificar, dirigir y supervisar la gestión eficiente y oportuna de las áreas que conforman el área (función 8 en el manual de funciones CMC)</t>
  </si>
  <si>
    <t>Formular, gestionar e implementar proyectos o componentes de comunicación dentro de los mismos, que permitan la consecución de recursos económicos  para apoyar las labores de la dependencia a su cargo (función 7 en el Manual de funciones CMC).</t>
  </si>
  <si>
    <t>Propender por la revisión, actualización e implementación de los documentos asociados al área y que reposan en el SGC, así como el cumplimiento de las demás funciones de su resorte (contribuye a la función 11 en el Manual de Funciones CMC)</t>
  </si>
  <si>
    <t>NOTA: Para acceder a la información de proyectos de investigación de la vigencia ingrese a traves de link: http://www.invemar.org.co/proyectos , disponible en la pagina de inicio de este archivo (pestaña Intregración_PAA)</t>
  </si>
  <si>
    <t>,</t>
  </si>
  <si>
    <t>PLAN INSTITUCIONAL DE ARCHIVOS - PINAR</t>
  </si>
  <si>
    <r>
      <t>PL-DGI-3</t>
    </r>
    <r>
      <rPr>
        <sz val="14"/>
        <color theme="4" tint="-0.499984740745262"/>
        <rFont val="Gill Sans MT"/>
        <family val="2"/>
      </rPr>
      <t xml:space="preserve">
Versión: 1</t>
    </r>
  </si>
  <si>
    <t>Articulación Planeación Estratégica Institucional (Objetivo Estratégico)</t>
  </si>
  <si>
    <t>Nombre de la actividad</t>
  </si>
  <si>
    <t>Fecha Inicio</t>
  </si>
  <si>
    <t>Fecha Fin</t>
  </si>
  <si>
    <t>Responsables</t>
  </si>
  <si>
    <t>Fuente de Financiación 
(Inversión, Funcionamiento, otros)</t>
  </si>
  <si>
    <t>Política de Gestión y Desempeño</t>
  </si>
  <si>
    <t xml:space="preserve">Ejecutar las actividades proyectadas en el Plan Institucional de Archivos - PINAR </t>
  </si>
  <si>
    <t>Realizar las actividades definidas en el Sistema de Gestión de Documentos Electrónicos de Archivo - SGDEA, como meta referenciada en el Plan Institucional de Archivos - PINAR.</t>
  </si>
  <si>
    <t xml:space="preserve">
Jefe de AYC 
Profesional de Apoyo AYC
</t>
  </si>
  <si>
    <t>Inversión- Funcionamiento</t>
  </si>
  <si>
    <t>Gestión Documental</t>
  </si>
  <si>
    <t>Implementar los niveles de acceso y restricciones sobre los documentos y definir las acciones que pueden realizarse a la documentación producida y custodiada según los parámetros fijados en las Tablas de Control de Acceso - TCA, como meta referenciada en el Plan Institucional de Archivos - PINAR.</t>
  </si>
  <si>
    <t>Elaborar las Tablas de Valoración Documental (TVD), como meta referenciada en el Plan Institucional de Archivos - PINAR, posterior a la compilación de la información concerniente a las disposiciones legales, Actos Administrativos de creación, reestructuración, fusión, liquidación, manuales, y demás normas internas y externas que afecten la producción documental y que determinen su retención o su disposición final.</t>
  </si>
  <si>
    <t>Elaborar el Informe Técnico de la elaboración del Diagnóstico Integral de Archivo y Gestión Documental (DIA) realizado en vigencia 2024, con el fin de evaluar y comprender el estado actual de los archivos y la gestión documental del Instituto, con el fin de identificar posibles riesgos para la integridad y seguridad de los documentos, y establecer acciones que optimicen la administración de la documentación</t>
  </si>
  <si>
    <t>http://www.invemar.org.co/inf-actividades</t>
  </si>
  <si>
    <t>Jesus Antonio Garay Tinoco</t>
  </si>
  <si>
    <t>Director  ( E )</t>
  </si>
  <si>
    <t>PLAN DE PARTICIPACIÓN CIUDADANA</t>
  </si>
  <si>
    <t>Estrategia de Participación Ciudadana en la Gestión Pública</t>
  </si>
  <si>
    <t>Formato Planeación de la Participación</t>
  </si>
  <si>
    <t>Fase del ciclo de la Gestión</t>
  </si>
  <si>
    <t>Actividades</t>
  </si>
  <si>
    <t>Objetivo (s) de la actividad</t>
  </si>
  <si>
    <t>Meta/Producto</t>
  </si>
  <si>
    <t>Indicador</t>
  </si>
  <si>
    <t>Responsable</t>
  </si>
  <si>
    <t>Fecha programada</t>
  </si>
  <si>
    <t>Diagnóstico</t>
  </si>
  <si>
    <t>Solicitar a los coordinadores del área misional la información de las actividades que se realizarán en 2025 en el marco de la participación ciudadana para la formulación, ejecución y evaluación de proyectos de investigación.</t>
  </si>
  <si>
    <t xml:space="preserve">Formalizar las actividades de la politica de participación ciudadana en los procesos misionales </t>
  </si>
  <si>
    <t>Proyectos o actividades identificadas y diligenciadas en el FT-PLA-23</t>
  </si>
  <si>
    <t># de proyectos o actividades identificadas en la presente vigencia que incorporan la participación ciudadana</t>
  </si>
  <si>
    <t>Coordinadores área misional
CMC</t>
  </si>
  <si>
    <t>Implementación/ejecución/colaboración</t>
  </si>
  <si>
    <t>Realizar espacios de diálogo con personas u organizaciones a través de diferentes estrategias en el marco de las actividades misionales identificadas en la fase de diagnóstico o en temas de interés de competencia del INVEMAR</t>
  </si>
  <si>
    <t>Dar a conocer a la ciudadanía lo que hace el INVEMAR e integrar sus opiniones o sugerencias en las actividades misionales que así lo consideren.  Mejorar la formación en temas específicos que faciliten la implementación de estrategias ambientales</t>
  </si>
  <si>
    <t>Ayudas de memoria o soportes de los espacios de diálogo</t>
  </si>
  <si>
    <t># de proyectos o actividades ejecutadas conforme la Planeación de la participación ciudadana de las actividades misionales de INVEMAR (FT-PLA-23).</t>
  </si>
  <si>
    <t>Coordinadores área misional</t>
  </si>
  <si>
    <t>04/07/25
07/10/25</t>
  </si>
  <si>
    <t>Control/Evaluación</t>
  </si>
  <si>
    <t xml:space="preserve">Hacer seguimiento cuatrimentral a las actividades de participación ciudadana </t>
  </si>
  <si>
    <t>Establecer el cumplimiento de la programación realizada y el alcance hacia la comunidad</t>
  </si>
  <si>
    <t>Reporte cuatrimestral a partes interesadas internas</t>
  </si>
  <si>
    <t>FT-PLA-23 diligenciado en sus campos de seguimiento</t>
  </si>
  <si>
    <t xml:space="preserve">Lidera: PLA
</t>
  </si>
  <si>
    <t>23/05/25
26/09/25
30/01/26</t>
  </si>
  <si>
    <t>PLAN INSTITUCIONAL DE CAPACITACIÓN -PIC</t>
  </si>
  <si>
    <r>
      <rPr>
        <b/>
        <sz val="16"/>
        <color rgb="FFFFFFFF"/>
        <rFont val="Arial"/>
        <family val="2"/>
      </rPr>
      <t>Área Organizativa o Dependencia</t>
    </r>
  </si>
  <si>
    <r>
      <rPr>
        <b/>
        <sz val="16"/>
        <color rgb="FFFFFFFF"/>
        <rFont val="Arial"/>
        <family val="2"/>
      </rPr>
      <t>Capacitación / Temática</t>
    </r>
  </si>
  <si>
    <r>
      <rPr>
        <b/>
        <sz val="16"/>
        <color rgb="FFFFFFFF"/>
        <rFont val="Arial"/>
        <family val="2"/>
      </rPr>
      <t>Tipo de capacitación</t>
    </r>
  </si>
  <si>
    <r>
      <rPr>
        <b/>
        <sz val="16"/>
        <color rgb="FFFFFFFF"/>
        <rFont val="Arial"/>
        <family val="2"/>
      </rPr>
      <t>No. de capacitaciones</t>
    </r>
  </si>
  <si>
    <t>Evidencia</t>
  </si>
  <si>
    <t>Oficina jurídica</t>
  </si>
  <si>
    <t xml:space="preserve">Actualizacion temática según necesidades del área </t>
  </si>
  <si>
    <t>Curso/seminario</t>
  </si>
  <si>
    <t>Certificado de la capacitación y/o listado de asitencia y el FT -TAL-4 Evaluación de la Eficacia de la capacitación.</t>
  </si>
  <si>
    <t xml:space="preserve">Coordinación Planeación </t>
  </si>
  <si>
    <t>Comunicaciones</t>
  </si>
  <si>
    <t>GEZ-LABSIS</t>
  </si>
  <si>
    <t>Workshop on drones in coastal and marine research (25-28 June 2024)
Bremen, Alemania</t>
  </si>
  <si>
    <t>Curso-Taller</t>
  </si>
  <si>
    <t>VAR</t>
  </si>
  <si>
    <t>Economía de los recursos naturales</t>
  </si>
  <si>
    <t>Curso</t>
  </si>
  <si>
    <t>CAM</t>
  </si>
  <si>
    <t>Riesgo productos químicos</t>
  </si>
  <si>
    <t>Capacitación</t>
  </si>
  <si>
    <t>Estimación de incertidumbre de la medición en variables fisicoquímicas</t>
  </si>
  <si>
    <t>Estimación de incertidumbre de la medición en variables microbiológicas</t>
  </si>
  <si>
    <t>Elaboración de planes e informes de validación de métodos fisicoquímicos y microbiológicos.</t>
  </si>
  <si>
    <t>Curso regional de capacitación y entrenamiento sobre análisis fisicoquímico para la determinación del índice de estado trófico y determinación de microcistinas.</t>
  </si>
  <si>
    <t>Curso regional de capacitación y entrenamiento sobre determinación de metales en suelos por la técnica de Espectroscopia de Absorción Atómica con llama y Analizador directo de mercurio DMA – 80.</t>
  </si>
  <si>
    <t xml:space="preserve">Curso regional de capacitación y entrenamiento sobre medición del sistema de carbonatos para la evaluación del indicador de acidez media (ODS14.3.1) en LAC. </t>
  </si>
  <si>
    <t>Curso Regional de Capacitación sobre Extracción de Ácidos Nucleicos (ADN y ARN) e Identificación de Cianobacterias mediante PCR (proyecto RLA7026)</t>
  </si>
  <si>
    <t>Capacitación en técnicas moleculares para la identificación de cianobacterias potencialmente nocivas (misión de experto proyecto RLA7026)</t>
  </si>
  <si>
    <t>Proceso de producción estadistica siguiendo los estándares de calidad estadistica de la NTC PE 1000:2020.</t>
  </si>
  <si>
    <t>Curso Taller REDCAM 2024</t>
  </si>
  <si>
    <t>Restauración Ecologica de Manglares</t>
  </si>
  <si>
    <t>GEO</t>
  </si>
  <si>
    <t>Formulación y gestión de proyectos científicos en ciencias marinas.</t>
  </si>
  <si>
    <t>Energía renovables.</t>
  </si>
  <si>
    <t>CSC</t>
  </si>
  <si>
    <t>FIN</t>
  </si>
  <si>
    <t>Actualización tributaria</t>
  </si>
  <si>
    <t>Seminario</t>
  </si>
  <si>
    <t xml:space="preserve">Actualización marcos contables CGN. </t>
  </si>
  <si>
    <t>TAL</t>
  </si>
  <si>
    <t>Gestión del conocimiento</t>
  </si>
  <si>
    <t>GCO</t>
  </si>
  <si>
    <t>Actualización Normativa</t>
  </si>
  <si>
    <t>SYT</t>
  </si>
  <si>
    <t>Curso de Seguridad Informática para equipos técnicos - Curso de Inducción a la Ingenieria social: técnicas, ataques y pretexting - curso de DLP: Prevención de Pérdida de Datos - Curso de Escaneo activo y análisis de vulnerabilidades</t>
  </si>
  <si>
    <t>AYC</t>
  </si>
  <si>
    <t>GSG</t>
  </si>
  <si>
    <t>Energías renovables</t>
  </si>
  <si>
    <t>PL-TAL-2
Versión: 10</t>
  </si>
  <si>
    <t>Página 1 de 1</t>
  </si>
  <si>
    <t>PLAN DE BIENESTAR AÑO 2025</t>
  </si>
  <si>
    <t>ACTIVIDAD</t>
  </si>
  <si>
    <t xml:space="preserve"> FECHA ESTIMADA</t>
  </si>
  <si>
    <t>POBLACION OBJETIVO</t>
  </si>
  <si>
    <t>Fortalecimiento de los valores y principios institucionales.</t>
  </si>
  <si>
    <t>De forma mensual</t>
  </si>
  <si>
    <t>Trabajadores del Instituto y aprendices
 (Aprox. 260 personas).</t>
  </si>
  <si>
    <t>Socialización de beneficios institucionales (GI-TAL-4).</t>
  </si>
  <si>
    <t>Junio y agosto</t>
  </si>
  <si>
    <t>Trabajadores del Instituto ( Aprox. 260 personas).</t>
  </si>
  <si>
    <t xml:space="preserve">Actividad Carnavales </t>
  </si>
  <si>
    <t>Marzo</t>
  </si>
  <si>
    <t>Divulgación de tips bienvenida Nuevos trabajadores, y cumpleaños del mes.</t>
  </si>
  <si>
    <t>Mensual.</t>
  </si>
  <si>
    <t>Entrega de tarjetas virtuales como reconocimiento a los años de servicio.</t>
  </si>
  <si>
    <t>Entrega detalle de cumpleaños</t>
  </si>
  <si>
    <t xml:space="preserve">Todo el año </t>
  </si>
  <si>
    <t>Homenaje Día de la madre</t>
  </si>
  <si>
    <t>Mayo</t>
  </si>
  <si>
    <t>Trabajadoras  y/o  madres gestantes 
( Aprox. 80 madres).</t>
  </si>
  <si>
    <t>Homenaje Día del Padre</t>
  </si>
  <si>
    <t>Junio</t>
  </si>
  <si>
    <t>Trabajadores que son padres ( Aprox. 70 papás).</t>
  </si>
  <si>
    <t>Jornada de bienestar (Actividades de salud física y mental, deportivas y recreativas)</t>
  </si>
  <si>
    <t>Agosto/ Septiembre</t>
  </si>
  <si>
    <t>Trabajadores del Instituto, aprendices y pasantes ( Aprox. 260 personas).</t>
  </si>
  <si>
    <t xml:space="preserve"> Actividad de Amor y Amistad</t>
  </si>
  <si>
    <t>Septiembre</t>
  </si>
  <si>
    <t>Trabajadores del Instituto y aprendices 
(Aprox. 260 personas).</t>
  </si>
  <si>
    <t xml:space="preserve"> Actividad de hallowen </t>
  </si>
  <si>
    <t>Octubre</t>
  </si>
  <si>
    <t>Trabajadores del Instituto 
 ( Aprox. 260 personas).</t>
  </si>
  <si>
    <t>Novenas navideñas</t>
  </si>
  <si>
    <t>Diciembre</t>
  </si>
  <si>
    <t>Clausura de actividades</t>
  </si>
  <si>
    <r>
      <rPr>
        <b/>
        <sz val="10"/>
        <color theme="1"/>
        <rFont val="Arial"/>
        <family val="2"/>
      </rPr>
      <t>Caracterización población beneficiaria:</t>
    </r>
    <r>
      <rPr>
        <sz val="10"/>
        <color theme="1"/>
        <rFont val="Arial"/>
        <family val="2"/>
      </rPr>
      <t xml:space="preserve">
Teniendo en cuenta datos sociodemogràficos obtenidos en el Grupo Talento Humano, se realiza caracterizaciòn de la población trabajadora, tomando como base 260 trabajadores de los cuales  el 5% pertenece al área estartégica, 61% al area misional y el 32% a las áreas de apoyo. El 52 % de los trabajadores son mujeres y el 42% son hombres.
</t>
    </r>
    <r>
      <rPr>
        <b/>
        <sz val="10"/>
        <color theme="1"/>
        <rFont val="Arial"/>
        <family val="2"/>
      </rPr>
      <t>Hobbies e intereses:</t>
    </r>
    <r>
      <rPr>
        <sz val="10"/>
        <color theme="1"/>
        <rFont val="Arial"/>
        <family val="2"/>
      </rPr>
      <t xml:space="preserve"> Actividad física, deporte, tiempo libre de ocio y descanso, tiempo en familia.
</t>
    </r>
    <r>
      <rPr>
        <b/>
        <sz val="10"/>
        <color theme="1"/>
        <rFont val="Arial"/>
        <family val="2"/>
      </rPr>
      <t xml:space="preserve">Generalidades de las actividades del Plan de bienestar: </t>
    </r>
    <r>
      <rPr>
        <sz val="10"/>
        <color theme="1"/>
        <rFont val="Arial"/>
        <family val="2"/>
      </rPr>
      <t xml:space="preserve">
Las actividades del Plan están encaminadas a la atención integral de los trabajadores, abordando temas relacionados con:
- Celebración de fechas especiales
- Estilos de vida saludables, 
- Fortalecimiento de la cultura corporativa a través del fortalecimiento de los valores y principios institucionales, 
- Diligencias y finanzas personales a través de las ferias comerciales,
- Fomento de la sana convivencia, el clima laboral a través de las actividades de bienestar, y la salud mental y física.
- Fiestas decembrinas y clausura de actividades. 
</t>
    </r>
    <r>
      <rPr>
        <b/>
        <sz val="10"/>
        <color theme="1"/>
        <rFont val="Arial"/>
        <family val="2"/>
      </rPr>
      <t>Canales de comunicación de las actividades de bienestar:</t>
    </r>
    <r>
      <rPr>
        <sz val="10"/>
        <color theme="1"/>
        <rFont val="Arial"/>
        <family val="2"/>
      </rPr>
      <t xml:space="preserve">
Desde el área de Talento Humano,continuamos fortaleciedo el posicionamiento del área desde actividades que generen espacios de bienestar, esparcimiento y sana convivencia desde el lema "Invemar Contigo". La divulgación  de las actividades que se han programado continuarán siendo  socializadas a través de medios físicos y  virtuales con el lema “Invemar contigo”.
</t>
    </r>
  </si>
  <si>
    <t>PLAN DE MANTENIMIENTO DE SERVICIOS TECNOLÓGICOS</t>
  </si>
  <si>
    <t>PLAN DE MANTENIMIENTO DE SERVICIOS TECNOLÓGICOS  - AÑO 2025</t>
  </si>
  <si>
    <t>Grupo: Sistemas y Telemática</t>
  </si>
  <si>
    <t>No</t>
  </si>
  <si>
    <t>Objetivos  específicos</t>
  </si>
  <si>
    <t>Ponderación del objetivo</t>
  </si>
  <si>
    <t>Resultados esperados</t>
  </si>
  <si>
    <t>No.</t>
  </si>
  <si>
    <t>Actividad</t>
  </si>
  <si>
    <t>Ponderación de la actividad</t>
  </si>
  <si>
    <t>*</t>
  </si>
  <si>
    <t>Fecha Final</t>
  </si>
  <si>
    <t>Duración de la actividad</t>
  </si>
  <si>
    <t>Mantenimiento y actualización a Sistemas de Información Administrativos.</t>
  </si>
  <si>
    <t>Software actualizado</t>
  </si>
  <si>
    <t>1.1</t>
  </si>
  <si>
    <t>Actualización Sistema Kawak.</t>
  </si>
  <si>
    <t>P</t>
  </si>
  <si>
    <t>Janer Pontones</t>
  </si>
  <si>
    <t>E</t>
  </si>
  <si>
    <t>1.2</t>
  </si>
  <si>
    <t>Actualización Sistema Kactus.</t>
  </si>
  <si>
    <t>1.3</t>
  </si>
  <si>
    <t>Actualización Sistema Laserfiche.</t>
  </si>
  <si>
    <t>1.4</t>
  </si>
  <si>
    <t>Actualización Sistema UNOEE.</t>
  </si>
  <si>
    <t>1.5</t>
  </si>
  <si>
    <t>Actualización GED (Gestor Electrónico de Documentos).</t>
  </si>
  <si>
    <t xml:space="preserve"> Janer Pontones</t>
  </si>
  <si>
    <t>1.6</t>
  </si>
  <si>
    <t>Actualización KOHA</t>
  </si>
  <si>
    <t>1.7</t>
  </si>
  <si>
    <t>Actualización software mesa de ayuda INVGATE</t>
  </si>
  <si>
    <t>Mantenimiento y actualización a Sistemas de Información Misionales.</t>
  </si>
  <si>
    <t>2.1</t>
  </si>
  <si>
    <t>Actualización Open Journal System</t>
  </si>
  <si>
    <t>2.2</t>
  </si>
  <si>
    <t>Actualización Datos oceanográficos y Oceánicos por Telemetría.</t>
  </si>
  <si>
    <t>Coordinador LABSIS</t>
  </si>
  <si>
    <t>2.3</t>
  </si>
  <si>
    <t>Actualización Indicadores Marinos y Costeros.</t>
  </si>
  <si>
    <t xml:space="preserve"> Coordinador LABSIS</t>
  </si>
  <si>
    <t>2.4</t>
  </si>
  <si>
    <t>Actualización Sistema de soporte a la toma de decisiones para el Subsistema de Áreas Marinas Protegidas</t>
  </si>
  <si>
    <t>2.5</t>
  </si>
  <si>
    <t>Actualización Biodiversidad marina en los bloques de exploración de hidrocarburos</t>
  </si>
  <si>
    <t>Mantenimiento y actualización portales</t>
  </si>
  <si>
    <t>Portales actualizados</t>
  </si>
  <si>
    <t>3.1</t>
  </si>
  <si>
    <t>Actualización Datos oceanográficos por percepción remota  - TRITÓN.</t>
  </si>
  <si>
    <t>3.2</t>
  </si>
  <si>
    <t>Actualización REDCAM</t>
  </si>
  <si>
    <t>3.3</t>
  </si>
  <si>
    <t>Actualización SIBM</t>
  </si>
  <si>
    <t>3.4</t>
  </si>
  <si>
    <t>Actualización SIGMA</t>
  </si>
  <si>
    <t>3.5</t>
  </si>
  <si>
    <t>Actualización SIPEIN</t>
  </si>
  <si>
    <t>Actualización CLIMARES</t>
  </si>
  <si>
    <t>Mantenimiento y actualización SIAM y Sistema LABCAM</t>
  </si>
  <si>
    <t>4.1</t>
  </si>
  <si>
    <t>Actualización Visor geográfico del SIAM</t>
  </si>
  <si>
    <t>4.2</t>
  </si>
  <si>
    <t>Actualización Catálogo Cartográfico del SIAM</t>
  </si>
  <si>
    <t>4.3</t>
  </si>
  <si>
    <t>Actualización SISLAB</t>
  </si>
  <si>
    <t>4.4</t>
  </si>
  <si>
    <t>Actualización EL FARO</t>
  </si>
  <si>
    <t>PLAN DE CONSERVACIÓN DIGITAL</t>
  </si>
  <si>
    <t>Ejecutar  las actividades definidas en el Plan de Conservación Documental  que hace parte del Sistema Integrado de Conservación (SIC).</t>
  </si>
  <si>
    <t>Realizar las actividades definidas en el Programa de Capacitación y Sensibilización.</t>
  </si>
  <si>
    <t xml:space="preserve">Realizar las actividades definidas en el Programa de Inspección y Mantenimiento de Sistemas de Almacenamiento e Instalaciones Físicas. </t>
  </si>
  <si>
    <t>Realizar las actividades definidas en el Programa de Saneamiento Ambiental: Limpieza, Desinfección, Desratización y Desinsectación.</t>
  </si>
  <si>
    <t xml:space="preserve">Realizar las actividades definidas en el Programa de Monitoreo y Control de Condiciones Ambientales. </t>
  </si>
  <si>
    <t xml:space="preserve">Realizar las actividades definidas en el Programa de Prevención de Emergencias y Atención de Desastres </t>
  </si>
  <si>
    <t xml:space="preserve">Realizar las actividades definidas en el Programa de Almacenamiento y Realmacenamiento </t>
  </si>
  <si>
    <t>PLAN DE PRESERVACIÓN DIGITAL</t>
  </si>
  <si>
    <r>
      <rPr>
        <b/>
        <sz val="14"/>
        <color theme="1"/>
        <rFont val="Arial Narrow"/>
        <family val="2"/>
      </rPr>
      <t xml:space="preserve">Objetivo general </t>
    </r>
    <r>
      <rPr>
        <sz val="14"/>
        <color theme="1"/>
        <rFont val="Arial Narrow"/>
        <family val="2"/>
      </rPr>
      <t xml:space="preserve">
Establecer lineamientos de preservación digital de los documentos electrónicos de archivo que permitan el uso y protección adecuada de los recursos de la información administrados por la Oficina de Archivo y Correspondencia. 
</t>
    </r>
    <r>
      <rPr>
        <b/>
        <sz val="14"/>
        <color theme="1"/>
        <rFont val="Arial Narrow"/>
        <family val="2"/>
      </rPr>
      <t xml:space="preserve">Alcance </t>
    </r>
    <r>
      <rPr>
        <sz val="14"/>
        <color theme="1"/>
        <rFont val="Arial Narrow"/>
        <family val="2"/>
      </rPr>
      <t xml:space="preserve">
Aplica a la gestión de aquellos documentos con carácter científico, educativo, cultural, jurídico, entre otros, han generados en Invemar en el cumplimiento de sus funciones, los cuales se originen en medios analógico y a partir a este documentos electrónicos o digitales de archivo (Documentos digitalizados Con originales de naturaleza analógica y documentos digitalizados sin documentos originales analógicos, Documentos nativos digitales). 
</t>
    </r>
    <r>
      <rPr>
        <b/>
        <sz val="14"/>
        <color theme="1"/>
        <rFont val="Arial Narrow"/>
        <family val="2"/>
      </rPr>
      <t xml:space="preserve">Declaratoria </t>
    </r>
    <r>
      <rPr>
        <sz val="14"/>
        <color theme="1"/>
        <rFont val="Arial Narrow"/>
        <family val="2"/>
      </rPr>
      <t xml:space="preserve">
El Invemar “Instituto de Investigaciones marinas y costera, José Benito Vives de Andreis” Implementa la presente Directriz orientada a desarrollo del Plan de preservación Digital a largo plazo de los documentos electrónicos de archivo. Esta directriz orienta establece los estándares de la información gestionadas a través de los diferentes procesos de la gestión documental ejecutados por el instituto. Teniendo en cuenta las mejoras tecnológicas, los procesos de modernización, manejo y seguridad de la información y gestión de documentos, garantizando su autenticidad, fiabilidad y usabilidad, que estén en capacidad de dar soporte a las funciones y actividades de la entidad. Del mismo modo establece la efectiva administración de la documentación electrónica y digital durante su ciclo vital, identificando las mejores prácticas en la creación uso, mantenimiento, acceso y preservación de la información.
</t>
    </r>
    <r>
      <rPr>
        <b/>
        <sz val="14"/>
        <color theme="1"/>
        <rFont val="Arial Narrow"/>
        <family val="2"/>
      </rPr>
      <t xml:space="preserve">
Metodología- desarrollo de la estructura de preservación </t>
    </r>
    <r>
      <rPr>
        <sz val="14"/>
        <color theme="1"/>
        <rFont val="Arial Narrow"/>
        <family val="2"/>
      </rPr>
      <t xml:space="preserve">
 Tablas de Retención Documental convalidadas cuentan con información específica en cuanto a los con los documentos de carácter electrónico y digital.
 Identificar y valorar los medios de almacenamiento y formatos digitales en los que se encuentra la información.
 Identificar series o subseries híbridas (compuestas por documentos físicos y electrónicos) – metadatos. 
 Evaluar riesgos y estrategias de preservación. 
 Selección y justificación la estrategia de preservación: 
a). Migración: Cambio a nuevos formatos/plataformas (hardware y software) o nuevos medios.
b). Emulación: Recreación en sistemas computacionales actuales del entorno software y hardware para permitir la lectura de formatos obsoletos. 
c). Replicado: Copias de la información digital establecidas según la política de seguridad de la información que deberá ser diseñada en conjunto con la Oficina de sistemas y Telemática 
d) Refreshing: Actualización de software o medios. 
</t>
    </r>
    <r>
      <rPr>
        <b/>
        <sz val="14"/>
        <color theme="1"/>
        <rFont val="Arial Narrow"/>
        <family val="2"/>
      </rPr>
      <t xml:space="preserve">Procesos y procedimientos </t>
    </r>
    <r>
      <rPr>
        <sz val="14"/>
        <color theme="1"/>
        <rFont val="Arial Narrow"/>
        <family val="2"/>
      </rPr>
      <t xml:space="preserve">
Los procesos y procedimientos para la preservación digital deben tener en cuenta las siguientes actividades: 
 Identificar los documentos digitalizados y creados electrónicamente, desde el proceso de planeación y valoración de la gestión documental en todas las oficinas productoras de la entidad. 
 Establecer el cronograma de transferencias y eliminación de documentos de conformidad con las Tablas de retención y valoración documental 
 Identificar y valorar los formatos, Medios y soportes de almacenamiento en los documentos digitales. 
 Determinar los requisitos de los metadatos (campos específicos) asociados para documentos digitales
 Establecer las acciones de preservación necesarias para garantizar la fiabilidad y autenticidad de los documentos digitales. 
</t>
    </r>
    <r>
      <rPr>
        <b/>
        <sz val="14"/>
        <color theme="1"/>
        <rFont val="Arial Narrow"/>
        <family val="2"/>
      </rPr>
      <t xml:space="preserve">
Responsabilidades</t>
    </r>
    <r>
      <rPr>
        <sz val="14"/>
        <color theme="1"/>
        <rFont val="Arial Narrow"/>
        <family val="2"/>
      </rPr>
      <t xml:space="preserve">
El Plan de Preservación Digital hace parte del Sistema Integrado de Conservación de Invemar, el cual se encuentra bajo la responsabilidad y coordinación de la Oficina de Archivo y Correspondencia con el apoyo de la Subdirección de Administrativa y el Grupo Sistema y Telemática. 
</t>
    </r>
  </si>
  <si>
    <t>PLAN DE AUSTERIDAD Y GESTIÓN AMBIENTAL</t>
  </si>
  <si>
    <t>PLAN DE AUSTERIDAD Y GESTIÓN AMBIENTAL+B15:D20</t>
  </si>
  <si>
    <t xml:space="preserve">GASTO INSTITUCIONAL A GESTIONAR  </t>
  </si>
  <si>
    <t xml:space="preserve">ACTIVIDADES A DESARROLLAR PARA EL PLAN </t>
  </si>
  <si>
    <t>SEGUIMIENTO POR PARTE DEL RESPONSABLE</t>
  </si>
  <si>
    <t>FECHA INICIO</t>
  </si>
  <si>
    <t>FECHA FINALIZACIÓN</t>
  </si>
  <si>
    <t xml:space="preserve">PONDERACIÓN DE CUMPLIMIENTO </t>
  </si>
  <si>
    <t xml:space="preserve">RESPONSABLE DEL CUMPLIMIENTO / RESPONSABLE DEL SEGUIMIENTO </t>
  </si>
  <si>
    <t>EVIDENCIA</t>
  </si>
  <si>
    <t xml:space="preserve"> Vehículos y Combustible</t>
  </si>
  <si>
    <t xml:space="preserve">Dar cumplimiento al programa de mantenimiento preventivo de vehículos para garantizar el buen estado de los mismos y el uso eficiente. </t>
  </si>
  <si>
    <t xml:space="preserve">TRIMESTRAL </t>
  </si>
  <si>
    <t xml:space="preserve">TAL/Profesional de apoyo ambiental </t>
  </si>
  <si>
    <t xml:space="preserve">Informe entregado a STA / AMBIENTAL </t>
  </si>
  <si>
    <t>Reporte trimestral de uso de vehículos Institucionales</t>
  </si>
  <si>
    <t xml:space="preserve">Jefe Trans/Profesional de apoyo ambiental </t>
  </si>
  <si>
    <t>Informe por el GSG</t>
  </si>
  <si>
    <t xml:space="preserve">Papelería </t>
  </si>
  <si>
    <t>Informe a STA sobre total resmas tamaño carta y oficio, y tóneres entregados.</t>
  </si>
  <si>
    <t xml:space="preserve">MENSUAL </t>
  </si>
  <si>
    <t xml:space="preserve">Auxiliar FIN / Profesional de apoyo </t>
  </si>
  <si>
    <t xml:space="preserve">Dar cumplimiento al programa de uso correcto de papelas metálicas y política de cero papel </t>
  </si>
  <si>
    <t xml:space="preserve">SEMESTRAL </t>
  </si>
  <si>
    <t>Profesional de apoyo ambiental /Jefe STA</t>
  </si>
  <si>
    <t>Cumplimiento de actividades en un 80%</t>
  </si>
  <si>
    <t>Servicios Públicos</t>
  </si>
  <si>
    <t>Desarrollar 2 actividades al año  de sensibilización frente al uso correcto de los servicios públicos.</t>
  </si>
  <si>
    <t>UNA VEZ CUMPLIDA LA ACTIVIDAD</t>
  </si>
  <si>
    <t xml:space="preserve">Tips o socializaciones realizadas </t>
  </si>
  <si>
    <t xml:space="preserve">Contar según el “Procedimiento para la identificación, evaluación y valoración de aspectos e impactos ambientales”  con subprogramas de manejo y uso eficiente de agua y energía </t>
  </si>
  <si>
    <t>Documentos aprobado por SGC de los subprogramas</t>
  </si>
  <si>
    <t>Telefonía</t>
  </si>
  <si>
    <t xml:space="preserve">Reporte del consumo mensual de telefonía fija y móvil </t>
  </si>
  <si>
    <t xml:space="preserve">Coord SYT/ Profesional Apoyo Ambiental </t>
  </si>
  <si>
    <t xml:space="preserve">Nómina </t>
  </si>
  <si>
    <t>Reportar periódicamente si se llevó a cabo el pago de horas extras de personal con cargo a los recursos de Funcionamiento o Inversión.</t>
  </si>
  <si>
    <t xml:space="preserve">Coord TAL / ADI </t>
  </si>
  <si>
    <t>Informe entregado a ADI</t>
  </si>
  <si>
    <t>Reporte de trabajadores con dos (2) o más periodos de vacaciones acumulados al corte que no cuenten con programación de vacaciones 2025.</t>
  </si>
  <si>
    <t>Viáticos, gastos de viaje y gastos de desplazamiento</t>
  </si>
  <si>
    <t xml:space="preserve">Llevar informe de los viáticos generados con cargo a funcionamiento </t>
  </si>
  <si>
    <t>Reporte de total facturado por concepto de  expedición de tiquetes</t>
  </si>
  <si>
    <t xml:space="preserve">7. DOCUMENTOS DE REFERENCIA </t>
  </si>
  <si>
    <t>1. PLAN DE GESTIÓN INTEGRAL DE RESIDUOS (PL-STA-1)
2. SUBPROGRAMAS AHORRO Y USO EFICIENTE DE AGUA, ENERGÍA Y USO CORRECTO DE PAPELERAS METÁLICAS (FT-STA-32)
3. PROCEDIMIENTO PARA LA IDENTIFICACIÓN, EVALUACIÓN Y VALORACIÓN DE ASPECTOS E IMPACTOS AMBIENTALES (PR-STA-15)
4. MATRIZ IDENTIFICACIÓN, EVALUACIÓN Y VALORACIÓN DE ASPECTOS E IMPACTOS AMBIENTALES (MT-STA-1)
5. INDICADOR DE CONSUMO DE AGUA  ID: 153
6. INDICADOR DE CONSUMO DE ENERGÍA ID: 152</t>
  </si>
  <si>
    <t>8. METAS</t>
  </si>
  <si>
    <t>Meta</t>
  </si>
  <si>
    <t>100% de cumplimiento al seguimiento de las actividades programadas para la vigencia</t>
  </si>
  <si>
    <t>PLAN DE SEGURIDAD Y PRIVACIDAD DE LA INFORMACIÓN</t>
  </si>
  <si>
    <t>Área Organizativa o Dependencia</t>
  </si>
  <si>
    <t>Apropiación de la seguridad y privacidad de la información en los procesos institucionales</t>
  </si>
  <si>
    <t>Elaboración y actualización de planes,  manuales y directrices asociados a la mejora  de la seguridad y privacidad de la información en el Instituto.</t>
  </si>
  <si>
    <t>Realizar la designación formal del representante de la Alta Dirección para los roles de Seguridad y Privacidad de la Información y Oficial de protección de datos personales.</t>
  </si>
  <si>
    <t>Politica de Seguridad y Privacidad de la Información</t>
  </si>
  <si>
    <t>Elaborar Plan de Acción resultado de las opciones de mejora planteadas en el informe de auditoria de control interno a la implementación de la Política de Seguridad Digital y Revisoría Fiscal.</t>
  </si>
  <si>
    <t>Elaboración de Plan de Continuidad de Negocio del INVEMAR.</t>
  </si>
  <si>
    <t>Realizar la revisión y actualización del documento DZ-SYT-2 Directriz General de Seguridad y Privacidad de la Información.</t>
  </si>
  <si>
    <t>Seguimiento, evaluación y mejora de la seguridad de la información.</t>
  </si>
  <si>
    <t>Evaluaciones y seguimiento a las herramientas dispuestas para medir la efectividad de la seguridad y privacidad de la información.</t>
  </si>
  <si>
    <t>Realizar semestralmente la evaluación al MSPI a través de la herramienta de autodiagnóstico de seguridad y privacidad de la información.</t>
  </si>
  <si>
    <t>Realizar actualizaciión a los documentos relacionados con los controles definidos en la matriz de riesgos.</t>
  </si>
  <si>
    <t>Realiza monitoreo de los avances de cumplimiento de los indicadores de seguridad establecidos en el Sistema Kawak.</t>
  </si>
  <si>
    <t>Realizar la respectiva parametrización de la Declaración de Aplicabilidad del Módulo de Seguridad y Privacidad de la Información con base en la ISO27001:2022.</t>
  </si>
  <si>
    <t>Documentar procesos relacionados con la seguridad y privacidad de la información.</t>
  </si>
  <si>
    <t xml:space="preserve"> Grupo Sistemas y Telemática</t>
  </si>
  <si>
    <t>Elaborar, revisar y actualizar documentación relacionada con la seguridad y privacidad de la información.</t>
  </si>
  <si>
    <t>Actualizar documento Procedimiento de Gestión de Cambios.</t>
  </si>
  <si>
    <t>Elaborar documento de Gestión de capacidad.</t>
  </si>
  <si>
    <t>Elaborar procedimiento de borrado seguro.</t>
  </si>
  <si>
    <t>Realizar la actualización del documento PR-SYT-7 Procedimiento para la gestión de incidentes de seguridad de la información.</t>
  </si>
  <si>
    <t>Actualización de documentación relaconada con la seguridad y privacidad de la información.</t>
  </si>
  <si>
    <t>Revisar y actualizar la documentación de seguridad y privacidad de la información que se encuentra en el Sistema Kawak</t>
  </si>
  <si>
    <t>Realizar la actualización del documento MT-SYT-1 Matriz de Inventario y Clasificación de Activos de Información por procesos.</t>
  </si>
  <si>
    <t>Realizar actualización del documento GI-JUR-1 Guía Tratamiento de Datos Personales y su AX-SYT-13 Anexo 13.</t>
  </si>
  <si>
    <t>Realizar la actualización del documento PR-SYT-3 Procedimiento para la administración de cuentas de usuario.</t>
  </si>
  <si>
    <t>Realizar la actualización del documento PL-SYT-5 Plan de Control Operacional de la Seguridad de la Información.</t>
  </si>
  <si>
    <t>Realizar la actualización del documento PL-SYT-4 Plan de Capacitación, Sensi bilización y Comunicación en Seguridad de la Información.</t>
  </si>
  <si>
    <t>PLAN DE GOBIERNO DIGITAL</t>
  </si>
  <si>
    <t>Mantener actualizada la documentación relacionada con la Política de Gobierno Digital.</t>
  </si>
  <si>
    <t>Elaboración y actualización de la documentación relacionada con la Política de Gobierno Digital.</t>
  </si>
  <si>
    <t>Revisión y actualización del Catálogo de Componentes de Información y Catálogo de Servicios Tecnológicos.</t>
  </si>
  <si>
    <t>Gobierno Digital</t>
  </si>
  <si>
    <t>Actualizar matriz de responsables del servicio de trámites en línea.</t>
  </si>
  <si>
    <t>Actualizar documento MN-SYT-7 Manual de Usuario Portal WEB INVEMAR.</t>
  </si>
  <si>
    <t>Revisión y actualización del Esquema de Publicaciones de la Página WEB del INVEMAR.</t>
  </si>
  <si>
    <t>Dar cumplimiento a la Pólítica de Gobierno Digital en el marco de las competencias y capacidades del Invemar.</t>
  </si>
  <si>
    <t>Elaboración y ejecución de  los planes asociados a la implementación de la politica de Gobierno Digital.</t>
  </si>
  <si>
    <t>Realizar la actualización del Plan de Mantenimiento de Servicios Tecnológicos .</t>
  </si>
  <si>
    <t>Mantener actualizados y operativos los Otros Procedimientos Administrativos (OPA´s) del sitio web .GOV.CO.</t>
  </si>
  <si>
    <t>Elaborar plan de acción relacionado con las acciones de mejora a implementar en pro del cumplimiento de la normativa aplicable en materia de Transparencia y Acceso a la Información como resultado de la auditoria interna realizada.</t>
  </si>
  <si>
    <t>Aprovechamiento de las tecnologías de la Información y las Comunicaciones impactando positivamente la calidad de vida de los ciudadanos.</t>
  </si>
  <si>
    <t>Implementación de herramientas que permiten mejorar la gestión interna del Instituto.</t>
  </si>
  <si>
    <t>Configurar, implementar y puesta en marcha desde el Smart People el Módulo Mis Permisos.</t>
  </si>
  <si>
    <t>Configurar, implementar y puesta en marcha desde el Smart People el Módulo Mis Vacaciones.</t>
  </si>
  <si>
    <t>Acompañamiento, estabilización y capacitación del Módulo Evaluación de Desempeño en SmartPeople a todos los trabajadores del Instituto.</t>
  </si>
  <si>
    <t>FIN / ADI</t>
  </si>
  <si>
    <t>.</t>
  </si>
  <si>
    <t>PLAN DE TRABAJO DEL SISTEMA DE GESTIÓN DE SEGURIDAD, SALUD EN EL TRABAJO Y AMBIENTE</t>
  </si>
  <si>
    <r>
      <t xml:space="preserve">PL-STA-2
</t>
    </r>
    <r>
      <rPr>
        <b/>
        <sz val="9"/>
        <color theme="1"/>
        <rFont val="Microsoft PhagsPa"/>
        <family val="2"/>
      </rPr>
      <t xml:space="preserve">
</t>
    </r>
    <r>
      <rPr>
        <b/>
        <sz val="16"/>
        <color theme="1"/>
        <rFont val="Microsoft PhagsPa"/>
        <family val="2"/>
      </rPr>
      <t>Versión 11</t>
    </r>
  </si>
  <si>
    <t>CRONOGRAMA DE ACTIVIDADES EN MATERIA DE SEGURIDAD, SALUD EN EL TRABAJO Y AMBIENTE 2025</t>
  </si>
  <si>
    <t>ALCANCE</t>
  </si>
  <si>
    <t>Aplica para todos los procesos del Invemar</t>
  </si>
  <si>
    <t>ÚLTIMA FECHA DE REVISIÓN:</t>
  </si>
  <si>
    <t>META</t>
  </si>
  <si>
    <t>Cumplir mínimo en un 90% el desarrollo de las actividades establecidas en el cronograma de actividades del plan de trabajo anual del instituto</t>
  </si>
  <si>
    <t>CONVENCIONES</t>
  </si>
  <si>
    <t>PLANEADO (P)</t>
  </si>
  <si>
    <t>RIESGO PRIORITARIO</t>
  </si>
  <si>
    <t>IMPLEMENTADO (I)</t>
  </si>
  <si>
    <t>SVE</t>
  </si>
  <si>
    <t>NO CUMPLIDO (NC)</t>
  </si>
  <si>
    <t>N/A</t>
  </si>
  <si>
    <t>REPLANTEADA ( R )</t>
  </si>
  <si>
    <t>OBJETIVO</t>
  </si>
  <si>
    <t>OBJETIVO SST RELACIONADO (de acuerdo a OT-STA-13)</t>
  </si>
  <si>
    <t>SISTEMA /PROGRAMA</t>
  </si>
  <si>
    <t>PRIORITARIO /SVE</t>
  </si>
  <si>
    <t>RESPONSABLE</t>
  </si>
  <si>
    <t>RECURSOS MÍNIMOS REQUERIDOS PARA EL CUMPLIMIENTO DE LA ACTIVIDAD</t>
  </si>
  <si>
    <t>SEGUIMIENTO</t>
  </si>
  <si>
    <t xml:space="preserve">CUMPLIMIENTO </t>
  </si>
  <si>
    <t>OBSERVACIONES</t>
  </si>
  <si>
    <t>ENERO</t>
  </si>
  <si>
    <t>FEBRERO</t>
  </si>
  <si>
    <t>MARZO</t>
  </si>
  <si>
    <t>ABRIL</t>
  </si>
  <si>
    <t>MAYO</t>
  </si>
  <si>
    <t>JUNIO</t>
  </si>
  <si>
    <t>JULIO</t>
  </si>
  <si>
    <t>AGOSTO</t>
  </si>
  <si>
    <t>SEPTIEMBRE</t>
  </si>
  <si>
    <t>OCTUBRE</t>
  </si>
  <si>
    <t>NOVIEMBRE</t>
  </si>
  <si>
    <t>DICIEMBRE</t>
  </si>
  <si>
    <t>0 accidentes y enfermedades laborales por inadecuado manejo de productos químicos</t>
  </si>
  <si>
    <t>Programa de Gestión de Riesgo Químico</t>
  </si>
  <si>
    <t>Revisar y actualizar Programa de Vigilancia Epidemiológica para riesgo químico PG-STA-1</t>
  </si>
  <si>
    <t>Profesional de apoyo STA</t>
  </si>
  <si>
    <t>Recurso humano (Personal capacitado), Recursos materiales ( papelería, equipos de computo, medios audiovisuales), Recursos financieros (transporte, refrigerios)</t>
  </si>
  <si>
    <t>Actualizar inventario de productos químicos</t>
  </si>
  <si>
    <t>Liena basal de riesgo químico</t>
  </si>
  <si>
    <t>Realizar seguimiento a comunicación interna  SRA- TAL - STA -  65, asunto: necesidad de adecuaciones en contenedor de reactivos</t>
  </si>
  <si>
    <t>Desarrollo de mediciones higiénica ocupacionales a productos químicos en laboratorios (según resultados de valoración de riesgo año 2024)</t>
  </si>
  <si>
    <t xml:space="preserve">Definir acciones en Kawak para tratar las recomendaciones impartidas en las mediciones higiénicas </t>
  </si>
  <si>
    <t>Definir acciones en Kawak las recomendaciones impartidas en informes emitidos por SURA en materia de gestión del riesgo químico</t>
  </si>
  <si>
    <t>Realizar simulacro de "Control de derrame de sustancia química"</t>
  </si>
  <si>
    <t>Divulgaciones sobre "Manejo seguro de productos químicos"</t>
  </si>
  <si>
    <t>Intervención y seguimiento a recomendaciones emitidas en conceptos médicos ocupacionales (Pruebas de espirometría)</t>
  </si>
  <si>
    <t>0 accidentes por trabajos en altura</t>
  </si>
  <si>
    <t>Programa de Trabajo Seguro en alturas y espacios confinados (TAR- Tareas de alto riesgo)</t>
  </si>
  <si>
    <t>Divulgación sobre trabajo seguro en altura ( PON, Plan de rescate, normas de trabajo seguro)</t>
  </si>
  <si>
    <t>Auxiliar STA</t>
  </si>
  <si>
    <t>Seguimiento a actividad en manglares - Acompañamiento de la ARL</t>
  </si>
  <si>
    <t>Jefe STA</t>
  </si>
  <si>
    <t>Seguimiento y actualización del listado de personal con aptitud para trabajo en alturas</t>
  </si>
  <si>
    <t>Simulacro de rescate en alturas</t>
  </si>
  <si>
    <t>Seguimiento al diligenciamiento de ATS y permiso para trabajo en alturas</t>
  </si>
  <si>
    <t>Recertificación de elementos de protección contra caídas - Protseg</t>
  </si>
  <si>
    <t>Jefe STA / Coordinador GSG</t>
  </si>
  <si>
    <t>Implementación del programa TAR (integración de cumplimiento legal con lo establecido en la Res. 4272 de 2021 y Res. 0491 de 2020 aplicables a Invemar) documentado - Seguimiento y análisis al cumplimiento del mismo.</t>
  </si>
  <si>
    <t>Seguimiento epidemiológico a aptitud medica para trabajo en alturas</t>
  </si>
  <si>
    <t>0 accidentes por trabajos eléctricos</t>
  </si>
  <si>
    <t>Programa de riesgo eléctrico</t>
  </si>
  <si>
    <t>Diagnóstico de gestión de riesgo eléctrico</t>
  </si>
  <si>
    <t>Divulgaciones de medidas de seguridad y procedimientos de trabajo eléctrico seguro - Acompañamiento de la ARL</t>
  </si>
  <si>
    <t>Revisión semestral de guantes dieléctricos por parte del proveedor</t>
  </si>
  <si>
    <t>Entrega de elementos de protección personal a eléctricos</t>
  </si>
  <si>
    <t>Profesional de apoyo STA / Auxiliar STA</t>
  </si>
  <si>
    <t>Simulacro PON eléctrico (atención inicial - Primeros auxilios)</t>
  </si>
  <si>
    <t>0 accidentes por trabajos durante el desarrollo de actividades de buceo</t>
  </si>
  <si>
    <t>Actividades subacuáticas (buceo)</t>
  </si>
  <si>
    <t>Revisión del Procedimiento seguro para la realización de actividades subacuáticas PR-CSI-5  ajustado con asesoramiento de profesional de la ARL</t>
  </si>
  <si>
    <t xml:space="preserve"> Divulgación del Procedimiento seguro para la realización de actividades subacuáticas PR-CSI-5 actualizado</t>
  </si>
  <si>
    <t>Divulgación sobre medidas de seguridad durante el desarrollo de actividades de buceo</t>
  </si>
  <si>
    <t>Actualización de listado de buzos autorizados por Invemar y envío a TRA y demás partes interesadas</t>
  </si>
  <si>
    <t>Simulacro de rescate por descomprensión e inmersiones acuáticas</t>
  </si>
  <si>
    <t xml:space="preserve">Simulacro de atención de emergencias en caso de contacto con fauna y flora acuática </t>
  </si>
  <si>
    <t>Gestionar las evaluaciones medico -ocupacional para aptitud de trabajo para actividades de buceo según profesiograma</t>
  </si>
  <si>
    <t>Jefe STA / Profesional de apoyo STA</t>
  </si>
  <si>
    <t>0 muertes relacionadas con accidentes viales</t>
  </si>
  <si>
    <t>Seguridad vial</t>
  </si>
  <si>
    <t>Diagnóstico vial - PESV</t>
  </si>
  <si>
    <t>Jefe STA / Jefe TRA</t>
  </si>
  <si>
    <t>Aplicar cuestionario para evaluar hábitos de sueño en el personal con rol de conductor</t>
  </si>
  <si>
    <t>Revisar y actualizar si es necesario la matriz de factores de riesgo vial</t>
  </si>
  <si>
    <t>Divulgación de programas de riesgos prioritarios del PESV</t>
  </si>
  <si>
    <t>Desarrollo de pruebas de alcoholimetría</t>
  </si>
  <si>
    <t>Seguimiento al diligenciamiento de preoperacionales de vehículos</t>
  </si>
  <si>
    <t>Reunión comité vial</t>
  </si>
  <si>
    <t>Comité vial</t>
  </si>
  <si>
    <t>Desarrollo de exámenes médicos para el personal con rol de conducción</t>
  </si>
  <si>
    <t xml:space="preserve"> Profesional de apoyo STA</t>
  </si>
  <si>
    <t>Seguimiento a recomendaciones médicas emitidas en conceptos médicos del personal con rol de conductor</t>
  </si>
  <si>
    <t>Desarrollo de divulgaciones de sensibilización de seguridad vial para los distintos actores viales (Conductor, peatón, pasajero, motociclista y ciclistas)</t>
  </si>
  <si>
    <t>Simulacro vial (integral: accidente vial, primeros auxilios con personal herido y conato)</t>
  </si>
  <si>
    <t>Desarrollo de zafarrancho - Hombre al agua, encallamiento, abandono y perdida de gobierno</t>
  </si>
  <si>
    <t>Auditoría interna PESV</t>
  </si>
  <si>
    <t>Dar tratamiento a las desviaciones registradas en la auditoría interna del PESV</t>
  </si>
  <si>
    <t xml:space="preserve">0 accidentes de trabajos por contacto directo con material biológico y animales vivos </t>
  </si>
  <si>
    <t>Contacto directo con material biológico y contacto con animales vivos</t>
  </si>
  <si>
    <t>Seguimiento a esquemas de vacunación del personal (Tétano, fiebre amarilla y hepatitis B)</t>
  </si>
  <si>
    <t>Divulgación de seguridad sobre contacto con material bilógico y animales vivos</t>
  </si>
  <si>
    <t>Simulacro por intoxicación por toxinas de animales o plantas, contacto de animales o fauna silvestre</t>
  </si>
  <si>
    <t>Jefe STA / Profesional de apoyo STA / Auxiliar STA</t>
  </si>
  <si>
    <t>Revisar, definir y establecer controles para riesgo con material biológico y animales vivos tanto en oficinas como en salidas de campo</t>
  </si>
  <si>
    <t>Prevenir casos de enfermedades laborales</t>
  </si>
  <si>
    <t>3, 9</t>
  </si>
  <si>
    <t>Programa de Medicina Preventiva y bienestar</t>
  </si>
  <si>
    <t>Programación de exámenes médicos ocupaciones de ingreso, periódicos y de retiro</t>
  </si>
  <si>
    <t>Jefe STA / Profesional de apoyo STA / Vinculaciones</t>
  </si>
  <si>
    <t>Seguimiento  de las recomendaciones y/o remisiones laborales sugeridas en los exámenes medico de ingreso y/o periódicos</t>
  </si>
  <si>
    <t>Revisar y actualizar profesiograma</t>
  </si>
  <si>
    <t xml:space="preserve">Compartir profesiograma actualizado a Prevenir 1A </t>
  </si>
  <si>
    <t>Solicitar diagnóstico de condiciones de salud</t>
  </si>
  <si>
    <t>Intervenir recomendaciones emitidas en el diagnóstico de condiciones de salud</t>
  </si>
  <si>
    <t>Seguimientos a estadísticas de ausentismos y morbilidad sentida</t>
  </si>
  <si>
    <t>Seguimiento a boletines de salud publica y cuadros epidemiológicos de la zonas donde se desarrollan labores</t>
  </si>
  <si>
    <t>Desarrollar sensibilizaciones sobre conservación visual</t>
  </si>
  <si>
    <t>Desarrollar divulgaciones de sensibilización sobre conservación auditiva</t>
  </si>
  <si>
    <t>Seguimiento y análisis a los sistemas de vigilancia epidemiológica</t>
  </si>
  <si>
    <t xml:space="preserve">Revisar y actualizar el documento PG-STA-2 Programa de seguimiento a las condiciones de salud de los trabajadores </t>
  </si>
  <si>
    <t xml:space="preserve">Análisis y seguimiento a los indicadores definidos en el documento PG-STA-2 Programa de seguimiento a las condiciones de salud de los trabajadores </t>
  </si>
  <si>
    <t>Desarrollar campañas de prevención  y/o divulgaciones de sensibilización sobre Riesgos de Salud Pública</t>
  </si>
  <si>
    <t>Desarrollo de jornadas de salud</t>
  </si>
  <si>
    <t>0% de casos positivos en pruebas de alcohol y drogas</t>
  </si>
  <si>
    <t>Programa de No alcohol y no drogas</t>
  </si>
  <si>
    <t>Desarrollo aleatorio de pruebas de alcohol</t>
  </si>
  <si>
    <t xml:space="preserve">Definir lineamientos para la aplicación de pruebas aleatorias de drogas en el personal </t>
  </si>
  <si>
    <t>Revisar el IT-STA-3 y actualizar según lineamientos definidos para la aplicación de pruebas aleatorias de drogas y la población objeto</t>
  </si>
  <si>
    <t>Desarrollo aleatorio de pruebas de drogas</t>
  </si>
  <si>
    <t xml:space="preserve">Divulgación  de Directriz de prevención y control de la farmacodependencia, el alcoholismo y el tabaquismo </t>
  </si>
  <si>
    <t>Calibración de alcoholímetro</t>
  </si>
  <si>
    <t>0 casos de enfermedad laboral relacionadas con lesiones musculoesqueléticas</t>
  </si>
  <si>
    <t>PVE para la prevención de desordenes musculoesqueléticos</t>
  </si>
  <si>
    <t>Línea basal PVE desordenes musculoesquelético</t>
  </si>
  <si>
    <t>Diagnóstico de condiciones de salud y trabajo</t>
  </si>
  <si>
    <t>Plan de acción derivado del resultados del Diagnóstico de condiciones de salud y trabajo</t>
  </si>
  <si>
    <t>Recomendación para prevención de DME en actividades bajo modalidad de "Trabajo en casa"</t>
  </si>
  <si>
    <t>Instalación de aplicativo "Pausas activas" en computadores institucionales</t>
  </si>
  <si>
    <t>Observación de tarea – Personal oficios varios (posturas durante labores de limpieza en oficinas administrativas)</t>
  </si>
  <si>
    <t>Inspecciones de puestos de trabajo en las distintas sedes del Invemar (Principal - Santa Marta: modalidad presencial; Cispatá: modalidad virtual, Buenaventura: modalidad virtual)</t>
  </si>
  <si>
    <t>Intervenir las recomendaciones impartidas en el informe de inspecciones ergonómicas de puestos de trabajo</t>
  </si>
  <si>
    <t>Campaña de pausas activas</t>
  </si>
  <si>
    <t>Desarrollar divulgaciones de sensibilización sobre prevención de lesiones musculoesqueléticas</t>
  </si>
  <si>
    <t>Intervención y seguimiento a recomendaciones en materia osteomuscular del personal (manifestadas o diagnosticadas medicamente)</t>
  </si>
  <si>
    <t>0 casos de enfermedad laboral relacionadas con factores psicosociales</t>
  </si>
  <si>
    <t>3, 4, 9</t>
  </si>
  <si>
    <t>Sistema de Vigilancia de Riesgo Psicosocial</t>
  </si>
  <si>
    <t>Desarrollo del plan  de intervención de resultados de la batería psicosocial año 2024 y año 2025</t>
  </si>
  <si>
    <t>Jefe DOR</t>
  </si>
  <si>
    <t>Aplicación de batería psicosocial</t>
  </si>
  <si>
    <t>Tabulación, informe, formulación del plan de intervención de resultados de la batería psicosocial</t>
  </si>
  <si>
    <t>Divulgación de sensibilización para prevenir el riesgo psicosocial</t>
  </si>
  <si>
    <t>Jefe STA / Jefe DOR</t>
  </si>
  <si>
    <t xml:space="preserve">Desarrollo programa Vive mas </t>
  </si>
  <si>
    <t>Jefe STA / Jefe DOR /ARL</t>
  </si>
  <si>
    <t>Desarrollo de jornadas de bienestar</t>
  </si>
  <si>
    <t xml:space="preserve">Reducir el 30% de los trabajadores con sobrepeso respecto al año anterior </t>
  </si>
  <si>
    <t>Sistema de Vigilancia de Riesgo Cardiovascular y estilos de vida saludable</t>
  </si>
  <si>
    <t>Revisión del PVE Cardiovascular y estilos de vida saludable PG-STA-8</t>
  </si>
  <si>
    <t>Desarrollar divulgaciones de sensibilización sobre estilo de vida y entornos saludables (incluyendo prevención de alcohol, drogas y cigarrillo)</t>
  </si>
  <si>
    <t>Diagnóstico de condiciones de salud en conjunto psicosocial y DME</t>
  </si>
  <si>
    <t>Determinar grupos de riesgo cardiovascular y establecer plan de intervención</t>
  </si>
  <si>
    <t>Aplicación de índice de bienestar</t>
  </si>
  <si>
    <t>Tamizaje de IMC y presión arterial</t>
  </si>
  <si>
    <t>Seguimiento y valoración nutricional</t>
  </si>
  <si>
    <t>Realizar jornadas deportivas con el fin de incentivar hábitos y estilos de vida saludable</t>
  </si>
  <si>
    <t>0% de  casos de emergencias sin asistencia oportuna</t>
  </si>
  <si>
    <t>3, 4</t>
  </si>
  <si>
    <t>Plan de emergencias</t>
  </si>
  <si>
    <t>Simulacro integral (Accidente vial, primeros auxilios con personal herido y conato)</t>
  </si>
  <si>
    <t>Simulacro de evacuación en las tres sedes</t>
  </si>
  <si>
    <t>Prueba de red contra incendio</t>
  </si>
  <si>
    <t>Prueba de sirena</t>
  </si>
  <si>
    <t>Jefe operativo de la brigada (Coord. GSG) / Jefe administrativo (Jefe STA)</t>
  </si>
  <si>
    <t>Revisión y actualización PL-STA-10 Plan de emergencia y evacuación y sus anexos</t>
  </si>
  <si>
    <t>Seguimiento al diligenciamiento del Medevac por el personal contratado</t>
  </si>
  <si>
    <t>Divulgación de Procedimientos operativos normalizados</t>
  </si>
  <si>
    <t>Socializar con brigadistas el cronograma de atención de emergencias</t>
  </si>
  <si>
    <t>Taller teórico/práctico en primeros auxilios y manejo de extintores en la sede Cispatá y Buenaventura - Simulacro</t>
  </si>
  <si>
    <t>Jefe STA / Auxiliar STA</t>
  </si>
  <si>
    <t>Divulgación de lideres de área y sus funciones ante situaciones de emergencias</t>
  </si>
  <si>
    <t>Seguimiento a participación de brigadistas en las actividades de emergencia establecidas - Día libre semestral por brigadista</t>
  </si>
  <si>
    <t>Cumplir los requisitos legales aplicables en el marco de la legislación en Seguridad y Salud en el Trabajo (SST)</t>
  </si>
  <si>
    <t>2, 4, 7</t>
  </si>
  <si>
    <t>Actividades generales del SG-SST</t>
  </si>
  <si>
    <t>Elaborar plan de trabajo SSTA año 2025</t>
  </si>
  <si>
    <t>Elaborar plan de acción conjunta año 2025 para la ARL</t>
  </si>
  <si>
    <t>Seguimiento objetivos y metas SSTA</t>
  </si>
  <si>
    <t>Boletín de gestión STA</t>
  </si>
  <si>
    <t>Evaluación de funciones y responsabilidades SSTA</t>
  </si>
  <si>
    <t>Implementación del programa de observación de comportamiento - Desarrollo de observaciones de comportamientos</t>
  </si>
  <si>
    <t xml:space="preserve">Informe de revisión gerencial </t>
  </si>
  <si>
    <t>Divulgación sobre prevención de caídas al mismo nivel</t>
  </si>
  <si>
    <t xml:space="preserve">Divulgar al personal sobre la importancia de realizar reporte de actos y condiciones inseguras </t>
  </si>
  <si>
    <t>Seguimiento a acciones en Kawak</t>
  </si>
  <si>
    <t>Registro de indicadores SST en KAWAK</t>
  </si>
  <si>
    <t>Dar tratamiento a las no conformidades resultantes de auditorias interna y externas al SG-SSTA</t>
  </si>
  <si>
    <t>Seguimiento a cumplimiento de lineamientos STA de  trabajadores independientes (Servicios profesionales)</t>
  </si>
  <si>
    <t>Convocatoria, elección y conformación del COPASST periodo 2025-2027</t>
  </si>
  <si>
    <t>Convocatoria, elección y conformación del Comité de Convivencia Laboral periodo 2025-2028</t>
  </si>
  <si>
    <t>Seguimiento al funcionamiento de Comité de Convivencia Laboral y COPASST</t>
  </si>
  <si>
    <t>Entrega de EPP a personal de la SRA</t>
  </si>
  <si>
    <t>Desarrollar día de la seguridad, salud en el trabajo y ambiente</t>
  </si>
  <si>
    <t>Divulgación sobre aspectos relevantes en SG-SST (Directrices, objetivos y metas, funciones y responsabilidades STA, representantes del SG-SST, afines)</t>
  </si>
  <si>
    <t>Seguimiento al plan de acción conjunta con la ARL</t>
  </si>
  <si>
    <t>Revisar y actualizar la Matriz de identificación de peligros, evaluación y valoración de riesgos</t>
  </si>
  <si>
    <t>Seguimiento y análisis a los indicadores de estructura, proceso y resultado</t>
  </si>
  <si>
    <t>Actualización y seguimiento al cumplimiento de los   requisitos legales aplicables a STA</t>
  </si>
  <si>
    <t>Actualización de documentos SST según requerimiento de Kawak y/o necesidades propias del SG-SST</t>
  </si>
  <si>
    <t>Seguimiento y análisis a los programas de riesgos prioritarios</t>
  </si>
  <si>
    <t>Jornada de exámenes médicos ocupacionales</t>
  </si>
  <si>
    <t>Evaluación inicial del SG-STA</t>
  </si>
  <si>
    <t>Autoevaluación de estándares mínimos del SG-SST en las distintas plataformas (ARL y MinTrabajo) y definir plan de mejoramiento (en caso de ser necesario)</t>
  </si>
  <si>
    <t>Cumplir con el desempeño ambiental de la organización</t>
  </si>
  <si>
    <t>4,5,6,7</t>
  </si>
  <si>
    <t>Ambiental</t>
  </si>
  <si>
    <t>Revisión de documentos ambientales según requerimiento de Kawak y/o necesidades propias del sistemas de gestión ambiental</t>
  </si>
  <si>
    <t>Reporte de RESPEL ante el IDEAM</t>
  </si>
  <si>
    <t>Implementación de idea verde y/o campaña ambiental</t>
  </si>
  <si>
    <t>Revisar y actualizar (de ser necesario) la Matriz de aspectos e impactos ambientales.</t>
  </si>
  <si>
    <t>Seguimiento a la generación de residuos solidos y líquidos generados</t>
  </si>
  <si>
    <t>Seguimiento a la entrega y correcta disposición final de residuos sólidos y líquidos generados</t>
  </si>
  <si>
    <t>Seguimiento a los programas de gestión ambiental</t>
  </si>
  <si>
    <t>Divulgaciones de sensibilización ambiental</t>
  </si>
  <si>
    <t>Caracterización de vertimiento</t>
  </si>
  <si>
    <t>Registro de indicadores ambiental  en KAWAK</t>
  </si>
  <si>
    <t>CUMPLIMIENTO</t>
  </si>
  <si>
    <t>ACTIVIDADES PROGRAMADAS</t>
  </si>
  <si>
    <r>
      <t xml:space="preserve">Nota: </t>
    </r>
    <r>
      <rPr>
        <sz val="12"/>
        <rFont val="Calibri"/>
        <family val="2"/>
        <scheme val="minor"/>
      </rPr>
      <t>Las fechas previstas en el cronograma están sujetas a la disponibilidad de la ARL u otros prestadores del servicio específico, así como las prioridades institucionales.</t>
    </r>
  </si>
  <si>
    <t>ACTIVIDADES EJECUTADAS</t>
  </si>
  <si>
    <t>PORCENTAJE DE CUMPLIMIENTO</t>
  </si>
  <si>
    <t>EMPLEADOR</t>
  </si>
  <si>
    <t>RESPONSABLE DEL SG-SST</t>
  </si>
  <si>
    <t>COPASST</t>
  </si>
  <si>
    <t>NOMBRE:</t>
  </si>
  <si>
    <t>FRANCISCO ARIAS ISAZA</t>
  </si>
  <si>
    <t>MARIA F. HERRERA YEPES</t>
  </si>
  <si>
    <t>MARYELA BOLAÑO LARA</t>
  </si>
  <si>
    <t>FIRMA:</t>
  </si>
  <si>
    <t>ANALISIS Y PLAN DE ACCION</t>
  </si>
  <si>
    <t>PRIMER TRIMESTRE</t>
  </si>
  <si>
    <t>Periodo de seguimiento
                               PRIMER TRIMESTRE</t>
  </si>
  <si>
    <t>Plan de Acción</t>
  </si>
  <si>
    <t>Fecha limite</t>
  </si>
  <si>
    <t>Estado de Implementación</t>
  </si>
  <si>
    <t>SEGUNDO TRIMESTRE</t>
  </si>
  <si>
    <t>Periodo de seguimiento
                              SEGUNDO TRIMESTRE</t>
  </si>
  <si>
    <t>TERCER TRIMESTRE</t>
  </si>
  <si>
    <t>Periodo de seguimiento
                                TERCER TRIMESTRE</t>
  </si>
  <si>
    <t>CUARTO TRIMESTRE</t>
  </si>
  <si>
    <t>Periodo de seguimiento
                               CUARTO TRIMESTRE</t>
  </si>
  <si>
    <t>TOTAL ANUAL</t>
  </si>
  <si>
    <t>Periodo de seguimiento
                               TOTAL ANUAL</t>
  </si>
  <si>
    <r>
      <t xml:space="preserve">PL-STA-2
</t>
    </r>
    <r>
      <rPr>
        <b/>
        <sz val="6"/>
        <color theme="1"/>
        <rFont val="Arial"/>
        <family val="2"/>
      </rPr>
      <t xml:space="preserve">
</t>
    </r>
    <r>
      <rPr>
        <b/>
        <sz val="13"/>
        <color theme="1"/>
        <rFont val="Arial"/>
        <family val="2"/>
      </rPr>
      <t>Versión 10</t>
    </r>
  </si>
  <si>
    <t>Objetivo</t>
  </si>
  <si>
    <t>Cumplir con las actividades de capacitación en SSTA</t>
  </si>
  <si>
    <t>90% de cumplimiento de las inspecciones planificadas</t>
  </si>
  <si>
    <r>
      <rPr>
        <u/>
        <sz val="8"/>
        <color theme="1"/>
        <rFont val="Arial"/>
        <family val="2"/>
      </rPr>
      <t># de actividades implementadas * 100</t>
    </r>
    <r>
      <rPr>
        <sz val="8"/>
        <color theme="1"/>
        <rFont val="Arial"/>
        <family val="2"/>
      </rPr>
      <t xml:space="preserve">
# de actividades planificadas</t>
    </r>
  </si>
  <si>
    <t>Periodicidad de Medición</t>
  </si>
  <si>
    <t>Trimestral</t>
  </si>
  <si>
    <r>
      <t xml:space="preserve">OBJETIVO SST RELACIONADO  (de acuerdo a OT-STA-13)
</t>
    </r>
    <r>
      <rPr>
        <u/>
        <sz val="11"/>
        <rFont val="Arial"/>
        <family val="2"/>
      </rPr>
      <t>Objetivo No. 2</t>
    </r>
  </si>
  <si>
    <t>CRONOGRAMA</t>
  </si>
  <si>
    <t>TEMA</t>
  </si>
  <si>
    <t>RESPONSABLE DE LA EJECUCIÓN</t>
  </si>
  <si>
    <t>Elementos de protección personal</t>
  </si>
  <si>
    <t>Verificar el  uso y estado de los EPP suministrados al personal del instituto.</t>
  </si>
  <si>
    <t>Señalización de seguridad</t>
  </si>
  <si>
    <t>Verificar el estado de la señalización instalada  en el Invemar y validar necesidades de adecuación.</t>
  </si>
  <si>
    <t>Planeadas</t>
  </si>
  <si>
    <t>Corroborar las condiciones de seguridad de las zonas de trabajo a fin de detectar condiciones subestándar que puedan propiciar accidentes, incidentes de trabajo y/o enfermedades laborales</t>
  </si>
  <si>
    <t>Extintores</t>
  </si>
  <si>
    <t>Verificar el estado y conveniencia de los extintores situados en las instalaciones del instituto.</t>
  </si>
  <si>
    <t>Elementos de primeros auxilios</t>
  </si>
  <si>
    <t>Verificar el estado y conveniencia de los botequines de primeros auxilios tanto de oficinas como de vehículos, así como la conveniencia de las camillas situadas en las instalaciones del instituto.</t>
  </si>
  <si>
    <t>Redes eléctricas</t>
  </si>
  <si>
    <t>Examinar el cumplimiento de las condiciones de seguridad mínimas en las instalaciones eléctricas de baja y media tensión del instituto.</t>
  </si>
  <si>
    <t>Jefe STA / Jefe mantenimiento (personal eléctricos)</t>
  </si>
  <si>
    <t>Elementos de protección contra caídas</t>
  </si>
  <si>
    <t>Revisar el estado y condiciones de los elementos de protección contra caídas disponibles en el instituto tales como: arnés, eslingas, tie off y mosquetones.
Revisar la idoneidad de los elementos de protección contra caídas utilizados por el personal eléctrico.</t>
  </si>
  <si>
    <t>Orden y aseo y buenas practicas ambientales</t>
  </si>
  <si>
    <t>Validar las condiciones de orden y aseo en los sitios de trabajo a fin de prevenir accidentes laborales.</t>
  </si>
  <si>
    <t>Sustancias químicas</t>
  </si>
  <si>
    <t>Verificar el cumplimiento de los lineamientos establecidos en el sistema globalmente armonizado en lo que respecta a la identificación , manejo y almacenamiento de productos químicos utilizados en el Invemar.</t>
  </si>
  <si>
    <t>Eléctrica</t>
  </si>
  <si>
    <t>Identificar oportunidades de mejoras en la empresa, alineado a lo que nos menciona las normas eléctricas existente ante control del riesgo eléctrico, generando un ambiente seguro de trabajo</t>
  </si>
  <si>
    <t>ARL / Jefe STA</t>
  </si>
  <si>
    <t>Cafetería</t>
  </si>
  <si>
    <t>Validar las condiciones de seguridad y salubridad de la cafetería que ofrece suministro de alimentos al personal del instituto.</t>
  </si>
  <si>
    <t xml:space="preserve">Jefe STA / Profesional de apoyo STA </t>
  </si>
  <si>
    <t>Rutas internas</t>
  </si>
  <si>
    <t>Verificar las condiciones de las rutas internas y estado de las señalizaciones en materia de seguridad vial implementadas en el instituto.</t>
  </si>
  <si>
    <t xml:space="preserve">Jefe STA / Jefe mantenimiento </t>
  </si>
  <si>
    <t>Observación de comportamiento vial</t>
  </si>
  <si>
    <t>Analizar el comportamiento durante el manejo por parte del personal con rol de conductor, orientado hacia una adecuada cultura de seguridad vial en el instituto.</t>
  </si>
  <si>
    <t>Jefe TRA / Profesional de apoyo TRA</t>
  </si>
  <si>
    <t>Observacion de comportamiento seguridad industrial</t>
  </si>
  <si>
    <t>Verificar el cumplimiento de estándares de seguridad aplicados a las actividades categorizadas como críticas en el Invemar</t>
  </si>
  <si>
    <t>Inspección de Vehículos por parte de personal de SST</t>
  </si>
  <si>
    <t xml:space="preserve">Revisar de manera visual la seguridad pasiva y activa de los vehículos, así como el estado documental y condiciones de los elementos de seguridad del vehículo (botiquín, extintor y kit de carretera) </t>
  </si>
  <si>
    <t>Centro de buceo</t>
  </si>
  <si>
    <t>Validar el cumplimiento de las medidas de seguridad de los equipos,  herramientas,  EPP utilizados en actividades de buceo, así como las condiciones del área donde son almacenados.</t>
  </si>
  <si>
    <t>Inspección de puestos de trabajo</t>
  </si>
  <si>
    <t>Examinar las condiciones físicas, ergonómicas y adecuación de los puestos de trabajo en las distintas sedes del Invemar (Principal - Santa Marta: modalidad presencial; Cispatá: modalidad virtual, Buenaventura: modalidad virtual)</t>
  </si>
  <si>
    <t>Equipos para trabajo en altura</t>
  </si>
  <si>
    <t>Revisar el estado de equipos y dispositivos utilizados para el desarrollo de trabajo en alturas tales como: líneas de vida y accesorios (cordinos, mosquetones), escaleras, manlift.</t>
  </si>
  <si>
    <t>Equipos para atención de emergencias</t>
  </si>
  <si>
    <t>Verificar estado y conveniencia de los gabinetes y la red contraincendios disponible en el instituto.
Verificar estado de los elementos disponibles en los gabinetes de elementos para atención de emergencias.</t>
  </si>
  <si>
    <t>Inspección elementos de atención de emergencia en sedes Cispatá y Buenaventura</t>
  </si>
  <si>
    <t>Verificar el estado dy la idoneidad de los elementos de primeros auxilios y control de fuego en las sedes de Cispatá y Buenaventura</t>
  </si>
  <si>
    <t>Inspección general de seguridad sedes Cispatá y Buenaventura</t>
  </si>
  <si>
    <t xml:space="preserve">Verificar las condiciones generales de seguridad y salud en el trabajo en las sedes de Cispatá y Buenaventura </t>
  </si>
  <si>
    <t>Inspección gerencial</t>
  </si>
  <si>
    <t>Evaluar las condiciones de Seguridad, Salud en el trabajo y Ambiente, en las áreas de trabajo y/o proyectos que se desarrollan en el instituto.</t>
  </si>
  <si>
    <t>Representante del SG-STA ante la dirección, Director General y/o subdirectores, Jefe STA</t>
  </si>
  <si>
    <t>Proveedores y contratistas</t>
  </si>
  <si>
    <t>Validar aspectos de seguridad, salud en el trabajo y ambiente, tales como: Seguridad social - competencias del personal - ATS - permisos de trabajo - charla de seguridad - EPP -  Herramientas y procedimientos - hojas de seguridad - Inducción SSTA</t>
  </si>
  <si>
    <t>Jefe STA 7 Auxiliar STA / Profesional de apoyo STA</t>
  </si>
  <si>
    <t>PROCENTAJE DE CUMPLIMIENTO</t>
  </si>
  <si>
    <t>Periodo de seguimiento
                                PRIMER TRIMESTRE</t>
  </si>
  <si>
    <t>Periodo de seguimiento
                                TOTAL ANUAL</t>
  </si>
  <si>
    <r>
      <t xml:space="preserve">PL-STA-2
</t>
    </r>
    <r>
      <rPr>
        <b/>
        <sz val="5"/>
        <color theme="1"/>
        <rFont val="Arial"/>
        <family val="2"/>
      </rPr>
      <t xml:space="preserve">
</t>
    </r>
    <r>
      <rPr>
        <b/>
        <sz val="14"/>
        <color theme="1"/>
        <rFont val="Arial"/>
        <family val="2"/>
      </rPr>
      <t>Versión 10</t>
    </r>
  </si>
  <si>
    <t>Eficacia de las acciones de capacitación en SSTA</t>
  </si>
  <si>
    <t>≥ 80% de eficacia de acciones de formación</t>
  </si>
  <si>
    <r>
      <rPr>
        <u/>
        <sz val="8"/>
        <color theme="1"/>
        <rFont val="Arial"/>
        <family val="2"/>
      </rPr>
      <t># de actividades de capacitación eficaces * 100</t>
    </r>
    <r>
      <rPr>
        <sz val="8"/>
        <color theme="1"/>
        <rFont val="Arial"/>
        <family val="2"/>
      </rPr>
      <t xml:space="preserve">
# de actividades de capacitación implementadas</t>
    </r>
  </si>
  <si>
    <t>Anual</t>
  </si>
  <si>
    <t>≥ 90% de Cumplimiento de actividades de capacitación planificadas</t>
  </si>
  <si>
    <t>Cubrir la población objeto de las capacitaciones</t>
  </si>
  <si>
    <t>≥ 80% de cubertura del personal objeto en las actividades de capacitación</t>
  </si>
  <si>
    <r>
      <rPr>
        <u/>
        <sz val="8"/>
        <color theme="1"/>
        <rFont val="Arial"/>
        <family val="2"/>
      </rPr>
      <t>No. de participantes en las actividades implementada</t>
    </r>
    <r>
      <rPr>
        <sz val="8"/>
        <color theme="1"/>
        <rFont val="Arial"/>
        <family val="2"/>
      </rPr>
      <t>s  * 100
Promedio de población objeto</t>
    </r>
  </si>
  <si>
    <t># de participantes en la actividad acumulado</t>
  </si>
  <si>
    <t>Cobertura Lograda</t>
  </si>
  <si>
    <t>Acciones</t>
  </si>
  <si>
    <t>Dirigido a</t>
  </si>
  <si>
    <t>Tamaño Población Objetivo</t>
  </si>
  <si>
    <t>Temario</t>
  </si>
  <si>
    <t>Periodicidad Medición</t>
  </si>
  <si>
    <t>Resultado Medición Indicador</t>
  </si>
  <si>
    <t>Seguimiento a la Eficacia</t>
  </si>
  <si>
    <t>Validación en campo de competencias</t>
  </si>
  <si>
    <t xml:space="preserve">Recursos </t>
  </si>
  <si>
    <t>Meta de Cobertura</t>
  </si>
  <si>
    <t>¿Requiere? Si / NO</t>
  </si>
  <si>
    <t>Descripción</t>
  </si>
  <si>
    <t>Inducciones SST</t>
  </si>
  <si>
    <t>Todo el personal de la organización</t>
  </si>
  <si>
    <t xml:space="preserve"> Generalidades de la Empresa
- Aspectos Generales en SSTA
- Aspectos Legales 
- Derechos y Deberes del SGRL
- Mapa de Procesos y Organigrama
- Política de Gestión Integral SSTA
- Política de Seguridad Vial y Comportamiento en la vía
- Política de no Alcohol, No Drogas y Ni  Tabaco
- Otras Políticas Invemar
- COPASST
- Comité de Convivencia Laboral
- Funciones y Responsabilidades SSTA
- Plan de Emergencias y Contingencias
- Factores de Riesgo Inherentes al Cargo y sus Controles
- Programas de Gestión y Sistemas de Vigilancia Epidemiológica
- Aspectos e Impactos Ambientales
- Elementos de Protección Personal
- Análisis Seguro de Trabajo
- Investigación de Accidentes e Incidentes</t>
  </si>
  <si>
    <t>Resultados satisfactorios en evaluación teórica</t>
  </si>
  <si>
    <t>(# de inducciones aprobadas / # de inducciones realizadas)*100</t>
  </si>
  <si>
    <t>Inducción y/o reinducciones aprobadas = 100%</t>
  </si>
  <si>
    <t>NO</t>
  </si>
  <si>
    <t>No es considerada una tarea critica, por tanto, no requiere acciones de validación en campo de la aplicación de competencias.</t>
  </si>
  <si>
    <t>Papelería, personal SSTA, medios audiovisuales, sala de capacitaciones</t>
  </si>
  <si>
    <t>Re-inducciones SST</t>
  </si>
  <si>
    <t>Todo el personal de la organización (a quien aplique)</t>
  </si>
  <si>
    <t>(# de reinducciones aprobadas / # de reinducciones realizadas)*100</t>
  </si>
  <si>
    <t>Papelería, personal SSTA, medios audiovisuales, computadores</t>
  </si>
  <si>
    <t>Total Participantes</t>
  </si>
  <si>
    <t>Reentrenamiento (8 horas) - Trabajador autorizado en alturas</t>
  </si>
  <si>
    <t>Personal autorizado por trabo en alturas por el Invemar</t>
  </si>
  <si>
    <t>- Naturaleza de peligros y metodología de identificación y valoración de riesgos en trabajo en alturas para su control. Factores de riesgo conexos a los trabajos en alturas acorde al sector económico.
- Requisitos legales en protección contra caídas para trabajo en alturas, de acuerdo a la actividad económica.
- Desarrollo y fomento del autocuidado de las personas.
Medidas de prevención y protección contra caídas en trabajo desarrollado en alturas.
- Planeación del trabajo en altura, permisos de trabajo y listas de chequeo.
- Procedimientos para seleccionar, manipular y almacenar equipos y materiales utilizados para protección contra caídas.
- Técnicas de trabajo en alturas aplicables en los diferentes sectores económicos.
- Limitantes y posibles restricciones en el uso del sistemas o equipos de protección contra caídas.
- Efectos en el organismo de la detención de una caída y la suspensión posterior.
- Uso seguro de sistemas de acceso acorde a la actividad (andamios, torres móviles y auto soportados y escaleras).
- Conceptos básicos de autorescate, rescate y fundamentos de primeros auxilios asociados al peligro de trabajo en alturas.
- Permiso de trabajo en alturas.</t>
  </si>
  <si>
    <t>Evitar la ocurrencia de accidentes de trabajo en alturas.</t>
  </si>
  <si>
    <t># de accidentes de trabajo en alturas.</t>
  </si>
  <si>
    <t>0 accidentes de trabajo en alturas.</t>
  </si>
  <si>
    <t>SI</t>
  </si>
  <si>
    <t>Reporte de actos y condiciones inseguras, permisos de trabajo en alturas, análisis de trabajo seguro.</t>
  </si>
  <si>
    <t>Recurso humano (Personal capacitado), Recursos materiales (sala y/o área de capacitaciones, medios audiovisuales, fotocopias.</t>
  </si>
  <si>
    <t>Jefe STA / ARL</t>
  </si>
  <si>
    <t xml:space="preserve"> Procedimientos específicos para trabajo seguro en alturas.</t>
  </si>
  <si>
    <t>Personal autorizado para trabajo en alturas en Invemar</t>
  </si>
  <si>
    <t>- Sistemas de acceso, restricción o posicionamiento
- Plan de rescate para trabajo en alturas
- Procedimientos operativos normalizados para trabajos en altura
- Inspecciones de equipos de protección contra caídas.
- Facto de seguridad (factor caída)
- Formatos de ATS Y permisos de trabajo en alturas</t>
  </si>
  <si>
    <t>Obtener resultados satisfactorios en evaluación teórica</t>
  </si>
  <si>
    <t>No. de evaluaciones teóricas realizadas a asistentes aprobadas/ # total de asistentes</t>
  </si>
  <si>
    <r>
      <t xml:space="preserve">Evaluaciones aprobadas por personal asistente </t>
    </r>
    <r>
      <rPr>
        <sz val="8"/>
        <color theme="1"/>
        <rFont val="Calibri"/>
        <family val="2"/>
      </rPr>
      <t>≥ 80%</t>
    </r>
  </si>
  <si>
    <t>Sistema de aislamiento eléctrico seguro</t>
  </si>
  <si>
    <t>Eléctricos</t>
  </si>
  <si>
    <t>- Concepto de riesgo eléctrico
- Arco eléctrico
- Choque eléctrico
- Consecuencia de los accidentes eléctricos
- Seguridad en las instalaciones
- Medidas de seguridad eléctrica
- Procedimientos de seguridad eléctrica</t>
  </si>
  <si>
    <t>Evitar la ocurrencia de accidentes eléctricos</t>
  </si>
  <si>
    <t># de accidentes de trabajo de origen eléctrico</t>
  </si>
  <si>
    <t>0 accidentes de trabajo de origen eléctrico</t>
  </si>
  <si>
    <t>Reporte de actos y condiciones inseguras, análisis de trabajo seguro.</t>
  </si>
  <si>
    <t>Taller teórico práctico de pruebas de ajustes para protección respiratoria</t>
  </si>
  <si>
    <t>Personal expuesto a productos químicos (Personal de laboratorios)</t>
  </si>
  <si>
    <t>- ¿Qué es una prueba de ajuste?
- Métodos analíticos para el desarrollo de pruebas de ajuste
- ¿Cuál es el factor de ajuste?
- Componentes del equipo de ajuste
- Preparación de la prueba
- Realización de una prueba de ajuste
- Resolución de problemas
- Demostraciones prácticas
- Evaluaciones prácticas</t>
  </si>
  <si>
    <t>Evitar la ocurrencia de incidentes/accidentes de intoxicación respiratoria por inadecuadas condiciones de elementos de protección respiratoria</t>
  </si>
  <si>
    <t># de incidentes/accidentes de intoxicación respiratoria por inadecuadas condiciones de elementos de protección respiratoria</t>
  </si>
  <si>
    <t>0 incidentes/accidentes de intoxicación respiratoria por inadecuadas condiciones de elementos de protección respiratoria</t>
  </si>
  <si>
    <t>Reporte de actos y condiciones inseguras, Inspección de sustancias químicas, Inspección de EPP</t>
  </si>
  <si>
    <t>Jefe STA / Compras</t>
  </si>
  <si>
    <t>Taller teórico practico de Control de derrames de sustancias químicas</t>
  </si>
  <si>
    <t>Personal expuesto a productos químicos (Personal de laboratorios y Servicios generales)</t>
  </si>
  <si>
    <t>- Kit para derrames.
- Equipo de protección personal.
- Material absorbente.
- Equipo de limpieza.
- Prevención de derrames de productos químicos.
- Procedimiento básico de actuación en caso de contaminación de personas con productos químicos.</t>
  </si>
  <si>
    <t>Evitar la propagación de derrames durante la manipulación y el almacenamiento de sustancias químicas</t>
  </si>
  <si>
    <t># de derrames propagados durante la manipulación y almacenamiento de sustancias químicas</t>
  </si>
  <si>
    <t>0 derrames propagados durante la manipulación y almacenamiento de sustancias químicas</t>
  </si>
  <si>
    <t>Inspecciones de sustancias químicas</t>
  </si>
  <si>
    <t>Uso y cuidado de los Elementos de Protección Personal y seguridad para manejo de equipos y herramientas críticas</t>
  </si>
  <si>
    <r>
      <t xml:space="preserve">Grupo de servicios generales, personal de laboratorio y personal del GEF.
</t>
    </r>
    <r>
      <rPr>
        <u/>
        <sz val="8"/>
        <color theme="1"/>
        <rFont val="Arial"/>
        <family val="2"/>
      </rPr>
      <t>Realizar 1 sesiones para cada grupo de interés (3 sesiones) de máximo 1 hora</t>
    </r>
  </si>
  <si>
    <t>- ¿Qué son los EPP?
- Tipos de EPP
- Uso correcto de los EPP
- Cuidado y limpieza de los EPP
- Uso y cuidado de los Elementos de Protección Personal y seguridad para manejo de equipos y herramientas críticas
- Clasificación de las herramientas y equipos críticos
- Manual de funciones a instrucciones de uso de equipos y herramientas críticos
- Medidas de seguridad para el manejo de herramientas y equipos críticos
- Preoperacional y mantenimiento adecuado para el manejo seguro de herramientas y equipos críticos.
- Epp para el manejo de equipos y herramientas</t>
  </si>
  <si>
    <t>Evitar accidentes de trabajo a causa de inadecuadas condiciones o uso incorrecto de los elementos de protección personal y las herramientas y/o equipos críticos de trabajo</t>
  </si>
  <si>
    <t>#  de accidentes de trabajo a causa de inadecuadas condicione so uso incorrecto de los elementos de protección personal y las herramientas y/o equipos críticos de trabajo</t>
  </si>
  <si>
    <t>0  accidentes de trabajo a causa de inadecuadas condicione so uso incorrecto de los elementos de protección personal y las herramientas y/o equipos críticos de trabajo</t>
  </si>
  <si>
    <t>Inspecciones de elementos de protección personal , reportes de actos y condiciones inseguras</t>
  </si>
  <si>
    <t>Capacitación en Funciones y Responsabilidades del COPASST</t>
  </si>
  <si>
    <t>- Normatividad Legal asociada a la conformación y funcionamiento del COPASST: Resolución 2013 del 6 de junio de 1986, Decreto 1443 del 31 de julio de 2014)</t>
  </si>
  <si>
    <t>Evitar incumplimiento de las funciones y responsabilidades del COPASST</t>
  </si>
  <si>
    <t># de reportes o eventos de incumplimiento de funciones y responsabilidades del COPASST</t>
  </si>
  <si>
    <t>0  accidentes de trabajo a causa de inadecuadas condiciones o uso incorrecto de herramientas y/o equipos</t>
  </si>
  <si>
    <t>Investigación de accidentes de trabajo</t>
  </si>
  <si>
    <t>- Definición de accidente de trabajo y enfermedad laboral
- Resolución 1401 de 2007.
- Recolección de información para la investigación de ATEL
- Definición de causas básicas y causas inmediatas
- Metodologías para la investigación de ATEL</t>
  </si>
  <si>
    <t>Asegurar la participación del COPASST en las actividades de investigación de AT</t>
  </si>
  <si>
    <t>(# de AT investigados con participación del COPASST / # total de AT investigados ) * 100</t>
  </si>
  <si>
    <t>Inspecciones de seguridad</t>
  </si>
  <si>
    <t>- Inspecciones SST (Concepto y tipo de inspecciones)
- Programa de Inspecciones
- Listas de chequeo de inspecciones</t>
  </si>
  <si>
    <t>Asegurar la participación del COPASST en actividades de Inspecciones de SST</t>
  </si>
  <si>
    <t>(# de inspecciones realizadas por el COPASST / # de inspecciones programadas por el COPASST) * 100</t>
  </si>
  <si>
    <t>Fortalecimiento COPASST</t>
  </si>
  <si>
    <t>- Observaciones de comportamiento
 - Identificación de peligros
- Elementos de protección personal
- Comunicaron, participación y consulta
- Promoción de la seguridad</t>
  </si>
  <si>
    <t>0 reportes o eventos de incumplimiento de funciones y responsabilidades del COPASST</t>
  </si>
  <si>
    <t>Funciones y Responsabilidades del CCL Acoso laboral</t>
  </si>
  <si>
    <t>Comité de convivencia laboral</t>
  </si>
  <si>
    <t>- Conformación de comité de convivencia laboral en las empresas.
- Normatividad del CCL en Colombia
- Acoso laboral
- Interpretación de la normatividad vigente sobre acoso laboral y discriminación</t>
  </si>
  <si>
    <t>Evitar incumplimiento de las funciones del CCL</t>
  </si>
  <si>
    <t># de reportes o eventos de incumplimiento de funciones del COCOL</t>
  </si>
  <si>
    <t>0 reportes o eventos de incumplimiento de funciones del COCOL</t>
  </si>
  <si>
    <t xml:space="preserve">Fortalecimiento del Comité de Convivencia Laboral </t>
  </si>
  <si>
    <t>- Definición de comunicación asertiva
- Definición de conflicto
- Características de la comunicación asertiva
- Cómo actuar ante una denuncia de acoso laboral (confidencialidad de la información, manejo de la situación, investigación del evento) – Solución de un caso practico</t>
  </si>
  <si>
    <t>Manejar de forma correcta y oportuna los reportes y/o quejas que sean remitidos al Comité de convivencia laboral</t>
  </si>
  <si>
    <t># de quejas y/o reportes recibidos por el Comité de convivencia laboral manejados de forma correcta y oportuna</t>
  </si>
  <si>
    <t xml:space="preserve"> 0 quejas y/o reportes recibidos por el Comité de convivencia laboral manejados de forma inapropiada</t>
  </si>
  <si>
    <t>Fortalecimiento de la brigada de emergencias</t>
  </si>
  <si>
    <t>Brigada de emergencias</t>
  </si>
  <si>
    <t>- Manejo de camilla y transporte de lesionados.
- Uso de red contra incendio</t>
  </si>
  <si>
    <t xml:space="preserve">Respuesta en pruebas de alarma, tiempos de respuesta en el desarrollo de simulacros de emergencia. </t>
  </si>
  <si>
    <t>Atención de emergencias de lideres de areas</t>
  </si>
  <si>
    <t>Lideres de area</t>
  </si>
  <si>
    <t xml:space="preserve">- ¿Qué son los líderes de áreas?
- ¿Cuáles son las funciones de los líderes de áreas?
- ¿Qué son las evacuaciones de emergencia?
- ¿Cuándo deben realizarse evacuaciones de emergencia?
- ¿Qué son los puntos d encuentro y las salidas de emergencia? 
- ¿Qué hacer antes, durante y después de una evacuación de emergencia?
- Código de alarmas
- Triage y conteo del personal en puntos de encuentro </t>
  </si>
  <si>
    <t>Oxigenoterapia y RCP</t>
  </si>
  <si>
    <t>Buzos autorizados por el instituto</t>
  </si>
  <si>
    <t>- Características de la oxigenoterapia
- Sistema de administración de oxigeno
- Ventilación y aerosolterapia
- Precauciones de seguridad en oxigenoterapia
-  Soporte Vital Básico (BLS) (SVB) (RCP)</t>
  </si>
  <si>
    <t>Kit de rescate acuático, diligenciamiento formato FT-STA-16 Seguridad para actividades subacuáticas</t>
  </si>
  <si>
    <t>Primeros auxilios básicos</t>
  </si>
  <si>
    <t>Personal que realiza salida de campo a manglares
Personal GEF</t>
  </si>
  <si>
    <t>- Primer respondiente
- Signos vitales
- Alteraciones de la conciencia
- Lesiones músculo esqueléticas.
- Heridas, hemorragias, Fracturas, esguinces, luxaciones, quemaduras.
- Inmovilizaciones y vendajes.
- Manejo del paciente
- Medias de actuación en caso de mordeduras por ofidios, picaduras por animales silvestres, reacciones alérgicas.
- Uso de botiquines</t>
  </si>
  <si>
    <t>Curso virtual 50 horas en SG-SST</t>
  </si>
  <si>
    <t>Brigada de emergencia
COPASST
CCL</t>
  </si>
  <si>
    <t>- Conceptos asociados a Sistemas de Gestión
- Ciclo PHVA
- Planificación de un Sistema de Gestión
- Implementación de un Sistema de Gestión
- Seguimiento y Mejora Continua de un Sistema de Gestión
- Enfoque basado en procesos
- Enfoque basado en riesgos</t>
  </si>
  <si>
    <t>Dar cumplimiento al desarrollo del curso de 50 horas del SG-SST conforme a lo establecido por la ley</t>
  </si>
  <si>
    <t>(No. De personal certificado / No.  de personal inscrito) * 100</t>
  </si>
  <si>
    <t>100% de población objeto con certificado vigente de 50 horas</t>
  </si>
  <si>
    <t>Capacitación de orden y aseo</t>
  </si>
  <si>
    <t>- Concepto de orden y aseo.
- Orden y aseo como riesgo de seguridad y salud en el trabajo.
- 5's del orden y aseo</t>
  </si>
  <si>
    <t>Evitar la ocurrencia de accidentes de trabajo relacionados con deficientes condiciones de orden y aseo.</t>
  </si>
  <si>
    <t># de accidentes de trabajo relacionados con deficientes condiciones de orden y aseo.</t>
  </si>
  <si>
    <t>0 accidentes de trabajo relacionados con deficientes condiciones de orden y aseo.</t>
  </si>
  <si>
    <t>No es considerada una tarea critica, por tanto, no requiere acciones de validación en campo de la aplicación de competencias.
No obstante, mediante el desarrollo de inspecciones se verifica el estado de orden y aseo de las distintas áreas (tanto administrativas como operativas) del instituto</t>
  </si>
  <si>
    <t>Programa Vive mas</t>
  </si>
  <si>
    <t>- Emisión de campaña de expectativas
- Cálculo del índice de bienestar
- Implementación de estrategias de bienestar, higiene del sueño, salud mental y estilos de vida saludable.
- Estrategias de cumplimiento de retos:
Jornada de SPA (primer puesto), merienda saludable (segundo puesto), 
Marzo: premiación área que más lleno la encuesta
Junio: premiación experiencia más exitosa de tres personas
Noviembre: premiación a mejores resultados del programa</t>
  </si>
  <si>
    <t>Reducir la aparición y agravamiento de patologías relacionadas con el sistemas cardiovascular de los colaboradores</t>
  </si>
  <si>
    <t># de trabajadores con patologías cardiovasculares de media y alta complejidad * 100%/ # total de trabajadores</t>
  </si>
  <si>
    <t>≤ 50% de la población con patologías de media y alta complejidad relacionadas con el sistema cardiovascular</t>
  </si>
  <si>
    <t>No es considerada una tarea critica, por tanto, no requiere acciones de validación en campo de la aplicación de competencias.
No obstante, mediante el desarrollo de jornadas de salud, tamizajes de tensión arterial e IMC y exámenes médicos ocupacionales se realiza seguimiento a las condiciones de salud en materia cardiovascular de los colaboradores.</t>
  </si>
  <si>
    <t>Higiene postural y manejo adecuado de cargas</t>
  </si>
  <si>
    <t>Todo el personal de la organización
Personal GEF</t>
  </si>
  <si>
    <t>- Higiene postural
- Hábitos posturales
- Factores de riesgo osteomusculares
 - Ergonomía
- La carga de trabajo
- Manipulación, transporte y almacenamiento de cargas
- Carga postural y movimientos repetitivos</t>
  </si>
  <si>
    <t>Evitar la ocurrencia de accidentes de trabajo relacionados con inadecuado manejo manual de carga</t>
  </si>
  <si>
    <t># de accidentes de trabajo relacionados con  inadecuado manejo manual de carga</t>
  </si>
  <si>
    <t>0 accidentes de trabajo relacionados con  inadecuado manejo manual de carga</t>
  </si>
  <si>
    <t>No es considerada una tarea critica, por tanto, no requiere acciones de validación en campo de la aplicación de competencias.
No obstante, mediante el desarrollo de inspecciones de puestos de trabajo y acompañamiento por fisioterapeuta de la ARL se verifica las condiciones ergonómicas del área de trabajo, la higiene postural y el manejo de carga de los colaboradores.</t>
  </si>
  <si>
    <t>Capacitación en salud e higiene visual y auditivo</t>
  </si>
  <si>
    <t>- Anatomía del ojo y el oído.
- Principales a patologías del sistema auditivo y visual.
- Factores de riesgos que deterioran el sistema visual y auditivo.
- Cuándo acudir al medico.
- Recomendaciones para conservación del sistema visual y auditivo.
- Técnicas de autocuidado para prevenir la fatiga visual y auditiva.</t>
  </si>
  <si>
    <t>Evitar la incidencia de enfermedades laborales relacionadas con el sistema visual y auditivo</t>
  </si>
  <si>
    <t># de casos de enfermedad laboral relacionadas con el sistema visual y auditivo</t>
  </si>
  <si>
    <t>0 casos de enfermedad laboral relacionadas con el sistema visual y auditivo</t>
  </si>
  <si>
    <t>No es considerada una tarea critica, por tanto, no requiere acciones de validación en campo de la aplicación de competencias.
No obstante, mediante el desarrollo de evaluaciones medicas ocupacionales y/o mediciones higiénicas se verifica las condiciones relacionadas con el sistemas visual y auditivo de los colaboradores.</t>
  </si>
  <si>
    <t xml:space="preserve">Seguridad vial de peatones y pasajeros </t>
  </si>
  <si>
    <t>- Roles de los peatones y pasajeros en la vía
- Identificación de riesgos viales
- Comportamiento seguro en la vía para  peatones y pasajeros
- Principales deberes de los  peatones y pasajeros para una movilidad segura</t>
  </si>
  <si>
    <t>Evitar la ocurrencia de accidentes viales a causa de imprudencias por peatones en las instalaciones del Invemar</t>
  </si>
  <si>
    <t># de accidentes viales ocurridos a causa de imprudencias por peatones en las instalaciones del Invemar</t>
  </si>
  <si>
    <t>0 accidentes viales a causa de imprudencias por peatones en las instalaciones del Invemar</t>
  </si>
  <si>
    <t>Movilidad segura de conductores (vehículos, ciclistas y motociclistas)</t>
  </si>
  <si>
    <t>Personal que no tiene rol de conductor directo dentro de la organización</t>
  </si>
  <si>
    <t>- Seguridad pasiva y activa de los vehículos
- Inspección preoperativa de vehículo 
- Normas y comportamientos, reglas generales y educación en el tránsito
- Señales de transito
- Prelación vial
- Alcohol y drogas en la conducción</t>
  </si>
  <si>
    <t>Evitar infracciones de transito por parte de los conductores en los vehículos institucionales</t>
  </si>
  <si>
    <t># de infracciones de transito por parte de los conductores en los vehículos institucionales</t>
  </si>
  <si>
    <t>0 infracciones de transito por parte de los conductores en los vehículos institucionales</t>
  </si>
  <si>
    <t>No es considerada una tarea critica, por tanto, no requiere acciones de validación en campo de la aplicación de competencias.
No obstante, mediante el desarrollo de observaciones de comportamiento vial se verifica la idoneidad del manejo del personal con rol de conductor.</t>
  </si>
  <si>
    <t>Movilidad segura motocicletas</t>
  </si>
  <si>
    <t xml:space="preserve">Personal con rol de motociclista </t>
  </si>
  <si>
    <t xml:space="preserve">- Estadísticas de accidentalidad de motociclistas – Principales causas
- Normas de tránsito para motociclistas
- Elementos de seguridad de una motocicleta
- Factores de riesgos para motocicletas
- Recomendaciones para una movilidad segura en motocicletas
</t>
  </si>
  <si>
    <t>Evitar siniestros viales durante el desplazamiento de conductores en motocicletas institucionales asignadas</t>
  </si>
  <si>
    <t># de siniestros viales durante el desplazamiento de conductores en motocicletas institucionales asignadas</t>
  </si>
  <si>
    <t>0 siniestros viales durante el desplazamiento de conductores en motocicletas institucionales asignadas</t>
  </si>
  <si>
    <t>Observaciones de comportamiento vial, reporte de actos y condiciones inseguras, seguimiento a estado de infracciones de transito por parte del personal con rol de conductor (motociclista)</t>
  </si>
  <si>
    <t>Primeros auxilios y manejo de extintores</t>
  </si>
  <si>
    <t>Personal que tiene rol de conductor directo dentro de la organización</t>
  </si>
  <si>
    <t>- Primer respondiente
- Signos vitales
- Alteraciones de la conciencia
- Lesiones músculo esqueléticas.
- Heridas, hemorragias, Fracturas, esguinces, luxaciones, quemaduras.
- Inmovilizaciones y vendajes.
- Manejo del paciente
- Presentación de Sistemas de protección contra incendios
- Clases de Fuego
- Triangulo del Fuego
- Tetraedro del Fuego
- Formas de Propagación
- Métodos de Extinción
- Prevención de Incendios
- Tipos y Manejo de Extintores portátiles</t>
  </si>
  <si>
    <t>Evitar percances o agravamientos durante la atención de primeros auxilios o control de fuego incipiente ante situaciones de emergencias en materia vial</t>
  </si>
  <si>
    <t># de percances o agravamientos durante la atención de primeros auxilios o el control de fuego incipiente bien sea para una situación real o simulada</t>
  </si>
  <si>
    <t>0 percances o agravamientos durante la atención de primeros auxilios o el control de fuego incipiente bien sea para una situación real o simulada</t>
  </si>
  <si>
    <t>Capacitación en planificación de rutas o coordinación de desplazamientos laborales</t>
  </si>
  <si>
    <t>Personal del área de Transporte</t>
  </si>
  <si>
    <t>- Selección de los factores naturales y viales para la elaboración de una ruta.
- Conocimientos sobre la normativa vigente de transporte.
- Planificación de rutas de transporte.
- Transporte entre diferentes puntos con un mismo origen y destino.
- Fricción, accesibilidad y distancias para la planificación y elaboración de rutas.
- Asignación de rutas a vehículos.
- Seguimientos de actividades diarias a vehículos.
- Horarios y frecuencias de los servicios</t>
  </si>
  <si>
    <t>Evitar siniestros viales por inadecuada planificación de las rutas de transporte a desarrollar en los desplazamientos laborales</t>
  </si>
  <si>
    <t># siniestros viales por inadecuada planificación de las rutas de transporte a desarrollar en los desplazamientos laborales</t>
  </si>
  <si>
    <t>0 siniestros viales por inadecuada planificación de las rutas de transporte a desarrollar en los desplazamientos laborales</t>
  </si>
  <si>
    <t xml:space="preserve">Actualización de las tarjetas de ruta establecidas por Invemar para el desarrollo de los deslazamientos laborales rutinarios o aquellos realizados con determinada frecuencia y/o en zonas de mediano y alto riesgo. </t>
  </si>
  <si>
    <t>Actuación en caso de siniestros viales con lesionados</t>
  </si>
  <si>
    <t xml:space="preserve">Conductores </t>
  </si>
  <si>
    <t>- Protocolo PAS (Proteger, avisar y socorrer)
- Movilización del  vehículo
- Levantamiento de croquis
- Atención de sinestros viales con motociclista involucrados
- Intervención en caso de que usted sea el herido y este consciente</t>
  </si>
  <si>
    <t>Evitar la ocurrencia de accidentes de transito.</t>
  </si>
  <si>
    <t># de accidentes de transito.</t>
  </si>
  <si>
    <t>0 accidentes de transito.</t>
  </si>
  <si>
    <t>Observaciones de comportamiento vial, reporte de actos y condiciones inseguras, seguimiento a estado de infracciones de transito por parte del personal con rol de conductor.</t>
  </si>
  <si>
    <t>Diplomado en seguridad vial - ISO 39001</t>
  </si>
  <si>
    <t>Profesional PLA</t>
  </si>
  <si>
    <t xml:space="preserve">MODULO 1
- Fundamentos de la seguridad vial
- Contexto de la seguridad vial
MODULO 2
- Marco legal, normativo y prospectiva en seguridad vial y SST
MODULO 3
- Marzo legal y técnico del transporte y transito de Colombia
MODULO 4
- Gestión de la seguridad vial
MODULO 5
- Ciclo de mejoramiento continuo en la gestión en seguridad vial
MODULO 6
- Control operacional del riesgo
MODULO 7
- Auditoria a la gestión de la seguridad vial </t>
  </si>
  <si>
    <t>Certificar al personal pertinente respecto a los  fundamentos de la gestión integral de la seguridad vial y de los riesgos viales bajo el enfoque de la  mejora continua.</t>
  </si>
  <si>
    <t>(No. de personal certificado / No. de personal inscrito) * 100</t>
  </si>
  <si>
    <t>100% de población objeto con certificado vigente</t>
  </si>
  <si>
    <t>Capacitación riesgo biológico - Accidentes con animales ponzoñosos</t>
  </si>
  <si>
    <t>Investigadores científicos que realizan salida de campo en manglares
Personal del GEF</t>
  </si>
  <si>
    <t>- ¿Que son los animales ponzoñosos?
- Clasificación de los animales ponzoñosos y su efecto en el ser humano
- Recomendaciones generales de seguridad para evitar accidentes con animales ponzoñosos y medidas preventivas por espécimen.
- ¿Cómo actuar ante picaduras por animales ponzoñosos?
- ¿Qué es un accidente ofídico?
- Reconocimiento de ofidios característicos de las zonas de influencia del instituto
- ¿Qué hacer en caso de entrar en contacto con una serpiente?
- Acciones en el momento de la agresión por serpiente
- Acciones en el momento de la agresión enfocadas al paciente.
- Administración de sueros antiofídicos</t>
  </si>
  <si>
    <t>Evitar percances o agravamientos durante la atención de primeros auxilios ante accidentes con animales ponzoñosos</t>
  </si>
  <si>
    <t># de percances o agravamientos durante la atención de primeros auxilios ante accidentes con animales ponzoñosos</t>
  </si>
  <si>
    <t>0 de percances o agravamientos durante la atención de primeros auxilios ante accidentes con animales ponzoñosos</t>
  </si>
  <si>
    <t>Riesgo publico</t>
  </si>
  <si>
    <t>Personal que realiza salidas de campo en zonas de complejidad de orden publico.
Personal del GEF*</t>
  </si>
  <si>
    <t>- Concepto de Riesgo Publico
- Eventos relacionados a Riesgo Publico
- Medidas de Prevención del Riesgo Publico
- Acciones a tomar en caso de presentarse eventos de riesgo publico.</t>
  </si>
  <si>
    <t>Evitar ocurrencia de accidentes de trabajo relacionados con riesgo publico.</t>
  </si>
  <si>
    <t># de accidentes de trabajo relacionados con riesgo publico.</t>
  </si>
  <si>
    <t>0 accidentes de trabajo relacionados con riesgo publico.</t>
  </si>
  <si>
    <t>Riesgo inundación y avenidas torrenciales</t>
  </si>
  <si>
    <t>Personal del GEF</t>
  </si>
  <si>
    <t>- ¿Qué son las inundaciones y avenidas torrenciales?
- Histórico de inundaciones y avenidas torrenciales en Colombia – zonas de alta influencia
- Categorías de inundaciones y avenidas torrenciales
- Reducción de riesgo por inundación y avenidas torrenciales
- Medidas de intervención para el escenario de riesgo por inundación y avenidas torrenciales
- Recomendaciones para prevenir inundaciones y avenidas torrenciales</t>
  </si>
  <si>
    <t>Atender de manera oportuna situaciones de emergencias relacionadas con inundaciones y avenidas torrenciales presentadas durante el desarrollo de actividades laborales</t>
  </si>
  <si>
    <t># de situaciones de emergencias relacionadas con inundaciones y avenidas torrenciales presentadas durante el desarrollo de actividades laborales atendidas de manera oportuna</t>
  </si>
  <si>
    <t>0 situaciones de emergencias relacionadas con inundaciones y avenidas torrenciales presentadas durante el desarrollo de actividades laborales atendidas de manera inoportuna</t>
  </si>
  <si>
    <t>Medidas de seguridad durante el desplazamiento en semovientes</t>
  </si>
  <si>
    <t>Personal del GEF - Extensionistas</t>
  </si>
  <si>
    <t>- Consejos prácticos para el manejo de los equinos:
- Equipamiento adecuado
- Conocimiento del equinos 
- Preparación antes de montar
- Riesgos asociados al desplazamiento con equinos
- Mantenimiento básico de los equipos de transporte.</t>
  </si>
  <si>
    <t>Evitar la ocurrencia de accidentes laborales durante el desplazamiento en semovientes en actividades de campo</t>
  </si>
  <si>
    <t xml:space="preserve"> # de accidentes laborales durante el desplazamiento en semovientes en actividades de campo</t>
  </si>
  <si>
    <t>0 accidentes laborales durante el desplazamiento en semovientes en actividades de campo</t>
  </si>
  <si>
    <t>Observaciones de comportamiento en campo, Análisis de Trabajo Seguro, Reuniones preoperativas</t>
  </si>
  <si>
    <t>Medidas de seguridad para el transito de terrenos irregulares</t>
  </si>
  <si>
    <t xml:space="preserve">- ¿Qué son los terrenos irregulares?
- Principales peligros y riesgos de los terrenos irregulares 
- Medidas de precaución al transitar por terrenos irregulares
- Desplazamiento seguro para prevenir resbalones, tropiezos y caídas
</t>
  </si>
  <si>
    <t>Evitar ocurrencia de accidentes de trabajo a causa de transito por terrenos irregulares</t>
  </si>
  <si>
    <t># de accidentes de trabajo a causa de transito por terrenos irregulares</t>
  </si>
  <si>
    <t>0 accidentes de trabajo a causa de transito por terrenos irregulares</t>
  </si>
  <si>
    <t>EFICACIA DEL PROGRAMA DE CAPACITACIÓN SSTA 2025</t>
  </si>
  <si>
    <r>
      <rPr>
        <u/>
        <sz val="8"/>
        <color theme="1"/>
        <rFont val="Arial"/>
        <family val="2"/>
      </rPr>
      <t># de actividades de capacitación eficaces SSTA * 100%</t>
    </r>
    <r>
      <rPr>
        <sz val="8"/>
        <color theme="1"/>
        <rFont val="Arial"/>
        <family val="2"/>
      </rPr>
      <t xml:space="preserve">
# de actividades de capacitación implementadas</t>
    </r>
  </si>
  <si>
    <t>CUMPLIMIENTO DEL PROGRAMA DE CAPACITACIÓN SSTA 2025</t>
  </si>
  <si>
    <r>
      <rPr>
        <u/>
        <sz val="8"/>
        <color theme="1"/>
        <rFont val="Arial"/>
        <family val="2"/>
      </rPr>
      <t xml:space="preserve">Actividades Realizadas * 100% </t>
    </r>
    <r>
      <rPr>
        <sz val="8"/>
        <color theme="1"/>
        <rFont val="Arial"/>
        <family val="2"/>
      </rPr>
      <t xml:space="preserve">
Actividades Programadas</t>
    </r>
  </si>
  <si>
    <t>ANÁLISIS Y PLAN DE ACCIÓN</t>
  </si>
  <si>
    <t>Fecha</t>
  </si>
  <si>
    <t>Periodo de seguimiento
                                SEGUNDO TRIMESTRE</t>
  </si>
  <si>
    <t>Periodo de seguimiento
                                CUARTO TRIMESTRE</t>
  </si>
  <si>
    <r>
      <rPr>
        <b/>
        <sz val="12"/>
        <color theme="6" tint="-0.249977111117893"/>
        <rFont val="Arial"/>
        <family val="2"/>
      </rPr>
      <t>CAPACITACIÓN:</t>
    </r>
    <r>
      <rPr>
        <b/>
        <sz val="12"/>
        <color theme="8" tint="-0.499984740745262"/>
        <rFont val="Arial"/>
        <family val="2"/>
      </rPr>
      <t xml:space="preserve"> </t>
    </r>
    <r>
      <rPr>
        <sz val="12"/>
        <color theme="8" tint="-0.499984740745262"/>
        <rFont val="Arial"/>
        <family val="2"/>
      </rPr>
      <t>Incluye memorias, registro de asistencia, y  evaluación  y/o certificado.</t>
    </r>
  </si>
  <si>
    <r>
      <rPr>
        <b/>
        <sz val="12"/>
        <color theme="9" tint="-0.249977111117893"/>
        <rFont val="Arial"/>
        <family val="2"/>
      </rPr>
      <t>ENTRENAMIENTO</t>
    </r>
    <r>
      <rPr>
        <b/>
        <sz val="12"/>
        <color theme="8" tint="-0.499984740745262"/>
        <rFont val="Arial"/>
        <family val="2"/>
      </rPr>
      <t>:</t>
    </r>
    <r>
      <rPr>
        <sz val="12"/>
        <color theme="8" tint="-0.499984740745262"/>
        <rFont val="Arial"/>
        <family val="2"/>
      </rPr>
      <t xml:space="preserve"> Incluye registro de asistencia y evaluación o registro fotográfico. </t>
    </r>
  </si>
  <si>
    <r>
      <rPr>
        <b/>
        <sz val="12"/>
        <color theme="9" tint="-0.249977111117893"/>
        <rFont val="Calibri"/>
        <family val="2"/>
        <scheme val="minor"/>
      </rPr>
      <t xml:space="preserve">Nota: </t>
    </r>
    <r>
      <rPr>
        <b/>
        <sz val="12"/>
        <color theme="8" tint="-0.499984740745262"/>
        <rFont val="Calibri"/>
        <family val="2"/>
        <scheme val="minor"/>
      </rPr>
      <t>Las fechas previstas en el cronograma están sujetas a la disponibilidad de la ARL u otros prestadores del servicio específico, así como las prioridades institucionales</t>
    </r>
  </si>
  <si>
    <r>
      <rPr>
        <b/>
        <sz val="14"/>
        <color theme="8" tint="-0.249977111117893"/>
        <rFont val="Gill Sans MT"/>
        <family val="2"/>
      </rPr>
      <t>PL-DGI-4</t>
    </r>
    <r>
      <rPr>
        <sz val="14"/>
        <color theme="4" tint="-0.499984740745262"/>
        <rFont val="Gill Sans MT"/>
        <family val="2"/>
      </rPr>
      <t xml:space="preserve">
Versión: 1</t>
    </r>
  </si>
  <si>
    <t>Diana Carvajal Martinez</t>
  </si>
  <si>
    <t>Coordinador de Planeación (E)</t>
  </si>
  <si>
    <t>PLAN INSTITUCIONAL DE CAPACITACIÓN  2025</t>
  </si>
  <si>
    <t xml:space="preserve">INFORME DE GESTIÓN INSTITUCIONAL </t>
  </si>
  <si>
    <t>Coordinar el Sistema de Información Ambiental en los aspectos marinos y costeros (SIAM), propendiendo por mantenerlo operativo, y suministrando la información marina y costera en diferentes formatos y enlazandolo al Sistema de Información Ambiental para Colombia (SIAC).</t>
  </si>
  <si>
    <t>Laboratorio De Servicios De Información-Labsis</t>
  </si>
  <si>
    <t>Velar por la consolidación y mantenimiento del Sistema de Información Ambiental Marino de Colombia SIAM (funciones 1, 2, 4, 6 Manual de Funciones LabSIS)</t>
  </si>
  <si>
    <t>Paula Cristina Sierra Correa</t>
  </si>
  <si>
    <t>Jhonny Humberto Garces Ortega</t>
  </si>
  <si>
    <t>Objetivos Institucionales: 1, 2, 3, 4  y 5
Directriz de Calidad: Proveer y divulgar información científica y técnica oportuna y confiable.
Objetivos de Calidad: 1, 2, 3, 4 y 7
Política de Gestión: 5,7,10,11 y 14</t>
  </si>
  <si>
    <t>Promover y realizar investigación desarrollo y uso de nuevas tecnologías de información marina y costera  para la captura, procesamiento, gestión y publicación de la información en el SIAM, y a través de éste en los sistema de información locales, subnacionales, regionales y globales (función 3 Manual de Funciones LabSIS)</t>
  </si>
  <si>
    <t>Prestar servicios de información que sean requeridos y relacionas con la acceso y generación de información a los programas del INVEMAR (funciones 2, 5, 7, 11 y 12 Manual de Funciones LabSIS)</t>
  </si>
  <si>
    <t>Planificar, dirigir y supervisar la gestión eficiente y oportuna de las áreas que conforman el área (función 8 en el manual de funciones LabSIS) así como el cumplimiento de las demás funciones de su resorte (funciones 13 y 14 Manual funciones LabSIS)</t>
  </si>
  <si>
    <t xml:space="preserve">Nota: El Plan Estratégico de Tecnólogias de la Información se encuentra en revisión y actualización
         </t>
  </si>
  <si>
    <t xml:space="preserve">           El Plan de Tratamiento de Riesgos de Seguridad y Privacidad de la Información se encuentra disponible en KAWAK - En actualización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</si>
</sst>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 #,##0.00_-;\-&quot;$&quot;\ * #,##0.00_-;_-&quot;$&quot;\ * &quot;-&quot;??_-;_-@_-"/>
    <numFmt numFmtId="164" formatCode="&quot;No aplica&quot;"/>
    <numFmt numFmtId="165" formatCode="mmmm"/>
    <numFmt numFmtId="166" formatCode="0.0%"/>
    <numFmt numFmtId="167" formatCode="&quot;$&quot;\ #,##0"/>
  </numFmts>
  <fonts count="131"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2"/>
      <color theme="1"/>
      <name val="Arial"/>
      <family val="2"/>
    </font>
    <font>
      <b/>
      <sz val="12"/>
      <color theme="1" tint="0.249977111117893"/>
      <name val="Arial Narrow"/>
      <family val="2"/>
    </font>
    <font>
      <b/>
      <sz val="12"/>
      <color theme="1"/>
      <name val="Arial"/>
      <family val="2"/>
    </font>
    <font>
      <b/>
      <sz val="20"/>
      <color theme="1" tint="0.249977111117893"/>
      <name val="Arial Narrow"/>
      <family val="2"/>
    </font>
    <font>
      <b/>
      <sz val="12"/>
      <color theme="0"/>
      <name val="Arial Narrow"/>
      <family val="2"/>
    </font>
    <font>
      <b/>
      <sz val="9"/>
      <color indexed="81"/>
      <name val="Tahoma"/>
      <family val="2"/>
    </font>
    <font>
      <sz val="9"/>
      <color indexed="81"/>
      <name val="Tahoma"/>
      <family val="2"/>
    </font>
    <font>
      <sz val="12"/>
      <color indexed="62"/>
      <name val="Tahoma"/>
      <family val="2"/>
    </font>
    <font>
      <sz val="12"/>
      <color theme="1"/>
      <name val="Arial Narrow"/>
      <family val="2"/>
    </font>
    <font>
      <b/>
      <sz val="12"/>
      <color theme="1"/>
      <name val="Arial Narrow"/>
      <family val="2"/>
    </font>
    <font>
      <u/>
      <sz val="11"/>
      <color theme="10"/>
      <name val="Calibri"/>
      <family val="2"/>
      <scheme val="minor"/>
    </font>
    <font>
      <b/>
      <sz val="20"/>
      <color theme="1"/>
      <name val="Arial Narrow"/>
      <family val="2"/>
    </font>
    <font>
      <b/>
      <sz val="24"/>
      <color theme="1"/>
      <name val="Arial"/>
      <family val="2"/>
    </font>
    <font>
      <b/>
      <sz val="40"/>
      <color theme="1" tint="0.249977111117893"/>
      <name val="Arial Narrow"/>
      <family val="2"/>
    </font>
    <font>
      <b/>
      <sz val="14"/>
      <color theme="8" tint="-0.249977111117893"/>
      <name val="Gill Sans MT"/>
      <family val="2"/>
    </font>
    <font>
      <sz val="14"/>
      <color theme="4" tint="-0.499984740745262"/>
      <name val="Gill Sans MT"/>
      <family val="2"/>
    </font>
    <font>
      <sz val="10.8"/>
      <color theme="1"/>
      <name val="Arial"/>
      <family val="2"/>
    </font>
    <font>
      <sz val="11"/>
      <color theme="1"/>
      <name val="Arial"/>
      <family val="2"/>
    </font>
    <font>
      <b/>
      <sz val="11"/>
      <color theme="1" tint="0.249977111117893"/>
      <name val="Arial Narrow"/>
      <family val="2"/>
    </font>
    <font>
      <b/>
      <sz val="11"/>
      <color theme="0"/>
      <name val="Arial"/>
      <family val="2"/>
    </font>
    <font>
      <sz val="11"/>
      <color theme="1"/>
      <name val="Arial Narrow"/>
      <family val="2"/>
    </font>
    <font>
      <sz val="11"/>
      <name val="Arial Narrow"/>
      <family val="2"/>
    </font>
    <font>
      <sz val="28"/>
      <color theme="1"/>
      <name val="Arial"/>
      <family val="2"/>
    </font>
    <font>
      <u/>
      <sz val="28"/>
      <color theme="10"/>
      <name val="Calibri"/>
      <family val="2"/>
      <scheme val="minor"/>
    </font>
    <font>
      <b/>
      <sz val="14"/>
      <color theme="1"/>
      <name val="Calibri"/>
      <family val="2"/>
      <scheme val="minor"/>
    </font>
    <font>
      <b/>
      <sz val="12"/>
      <color theme="0"/>
      <name val="Calibri"/>
      <family val="2"/>
      <scheme val="minor"/>
    </font>
    <font>
      <sz val="12"/>
      <color theme="0"/>
      <name val="Calibri"/>
      <family val="2"/>
      <scheme val="minor"/>
    </font>
    <font>
      <sz val="12"/>
      <color theme="1"/>
      <name val="Calibri"/>
      <family val="2"/>
      <scheme val="minor"/>
    </font>
    <font>
      <b/>
      <sz val="11"/>
      <color theme="1"/>
      <name val="Arial"/>
      <family val="2"/>
    </font>
    <font>
      <b/>
      <sz val="9"/>
      <color theme="1"/>
      <name val="Arial"/>
      <family val="2"/>
    </font>
    <font>
      <b/>
      <sz val="9"/>
      <name val="Arial"/>
      <family val="2"/>
    </font>
    <font>
      <sz val="9"/>
      <name val="Arial"/>
      <family val="2"/>
    </font>
    <font>
      <sz val="9"/>
      <color theme="1"/>
      <name val="Arial"/>
      <family val="2"/>
    </font>
    <font>
      <sz val="10"/>
      <color theme="1"/>
      <name val="Arial"/>
      <family val="2"/>
    </font>
    <font>
      <b/>
      <sz val="10"/>
      <color theme="1"/>
      <name val="Arial"/>
      <family val="2"/>
    </font>
    <font>
      <sz val="10"/>
      <name val="Arial"/>
      <family val="2"/>
    </font>
    <font>
      <sz val="10"/>
      <color indexed="62"/>
      <name val="Arial"/>
      <family val="2"/>
    </font>
    <font>
      <b/>
      <sz val="10"/>
      <color indexed="62"/>
      <name val="Tahoma"/>
      <family val="2"/>
    </font>
    <font>
      <sz val="10"/>
      <color indexed="62"/>
      <name val="Tahoma"/>
      <family val="2"/>
    </font>
    <font>
      <b/>
      <sz val="18"/>
      <color indexed="62"/>
      <name val="Tahoma"/>
      <family val="2"/>
    </font>
    <font>
      <sz val="11"/>
      <color indexed="62"/>
      <name val="Tahoma"/>
      <family val="2"/>
    </font>
    <font>
      <b/>
      <sz val="12"/>
      <color theme="0"/>
      <name val="Tahoma"/>
      <family val="2"/>
    </font>
    <font>
      <b/>
      <sz val="14"/>
      <color theme="1"/>
      <name val="Arial"/>
      <family val="2"/>
    </font>
    <font>
      <sz val="24"/>
      <color indexed="81"/>
      <name val="Tahoma"/>
      <family val="2"/>
    </font>
    <font>
      <b/>
      <sz val="28"/>
      <color theme="1" tint="0.249977111117893"/>
      <name val="Arial Narrow"/>
      <family val="2"/>
    </font>
    <font>
      <sz val="12"/>
      <name val="Arial Narrow"/>
      <family val="2"/>
    </font>
    <font>
      <sz val="11"/>
      <name val="Tahoma"/>
      <family val="2"/>
    </font>
    <font>
      <b/>
      <sz val="40"/>
      <color theme="1"/>
      <name val="Arial Narrow"/>
      <family val="2"/>
    </font>
    <font>
      <sz val="14"/>
      <color theme="1"/>
      <name val="Arial Narrow"/>
      <family val="2"/>
    </font>
    <font>
      <b/>
      <sz val="14"/>
      <color theme="1"/>
      <name val="Arial Narrow"/>
      <family val="2"/>
    </font>
    <font>
      <b/>
      <sz val="36"/>
      <color theme="1" tint="0.249977111117893"/>
      <name val="Arial Narrow"/>
      <family val="2"/>
    </font>
    <font>
      <b/>
      <sz val="11"/>
      <color theme="0"/>
      <name val="Arial Narrow"/>
      <family val="2"/>
    </font>
    <font>
      <sz val="11"/>
      <color rgb="FF000000"/>
      <name val="Arial Narrow"/>
      <family val="2"/>
    </font>
    <font>
      <b/>
      <sz val="11"/>
      <color theme="1"/>
      <name val="Arial Narrow"/>
      <family val="2"/>
    </font>
    <font>
      <b/>
      <sz val="12"/>
      <name val="Arial Narrow"/>
      <family val="2"/>
    </font>
    <font>
      <b/>
      <sz val="26"/>
      <name val="Arial Narrow"/>
      <family val="2"/>
    </font>
    <font>
      <sz val="14"/>
      <color theme="1"/>
      <name val="Arial"/>
      <family val="2"/>
    </font>
    <font>
      <b/>
      <sz val="16"/>
      <color rgb="FFFFFFFF"/>
      <name val="Arial"/>
      <family val="2"/>
    </font>
    <font>
      <b/>
      <sz val="16"/>
      <name val="Arial"/>
      <family val="2"/>
    </font>
    <font>
      <sz val="11"/>
      <color rgb="FF000000"/>
      <name val="Arial"/>
      <family val="2"/>
    </font>
    <font>
      <sz val="11"/>
      <name val="Arial"/>
      <family val="2"/>
    </font>
    <font>
      <b/>
      <sz val="42"/>
      <color theme="4" tint="-0.499984740745262"/>
      <name val="Gill Sans MT"/>
      <family val="2"/>
    </font>
    <font>
      <b/>
      <sz val="42"/>
      <color theme="4" tint="-0.499984740745262"/>
      <name val="Arial"/>
      <family val="2"/>
    </font>
    <font>
      <sz val="14"/>
      <name val="Gill Sans MT"/>
      <family val="2"/>
    </font>
    <font>
      <sz val="11"/>
      <color theme="1"/>
      <name val="Gill Sans MT"/>
      <family val="2"/>
    </font>
    <font>
      <b/>
      <sz val="11"/>
      <color theme="8" tint="-0.249977111117893"/>
      <name val="Calibri"/>
      <family val="2"/>
      <scheme val="minor"/>
    </font>
    <font>
      <sz val="16"/>
      <color theme="1"/>
      <name val="Calibri"/>
      <family val="2"/>
      <scheme val="minor"/>
    </font>
    <font>
      <u/>
      <sz val="16"/>
      <color theme="10"/>
      <name val="Calibri"/>
      <family val="2"/>
      <scheme val="minor"/>
    </font>
    <font>
      <sz val="11"/>
      <color theme="1"/>
      <name val="Microsoft PhagsPa"/>
      <family val="2"/>
    </font>
    <font>
      <b/>
      <sz val="16"/>
      <color theme="1"/>
      <name val="Microsoft PhagsPa"/>
      <family val="2"/>
    </font>
    <font>
      <b/>
      <sz val="9"/>
      <color theme="1"/>
      <name val="Microsoft PhagsPa"/>
      <family val="2"/>
    </font>
    <font>
      <b/>
      <sz val="13"/>
      <color theme="1"/>
      <name val="Microsoft PhagsPa"/>
      <family val="2"/>
    </font>
    <font>
      <b/>
      <sz val="11"/>
      <name val="Microsoft PhagsPa"/>
      <family val="2"/>
    </font>
    <font>
      <sz val="11"/>
      <name val="Microsoft PhagsPa"/>
      <family val="2"/>
    </font>
    <font>
      <b/>
      <sz val="11"/>
      <color theme="1"/>
      <name val="Microsoft PhagsPa"/>
      <family val="2"/>
    </font>
    <font>
      <b/>
      <sz val="11"/>
      <name val="Calibri"/>
      <family val="2"/>
      <scheme val="minor"/>
    </font>
    <font>
      <b/>
      <sz val="20"/>
      <name val="Calibri"/>
      <family val="2"/>
      <scheme val="minor"/>
    </font>
    <font>
      <sz val="11"/>
      <name val="Calibri"/>
      <family val="2"/>
      <scheme val="minor"/>
    </font>
    <font>
      <b/>
      <sz val="10.5"/>
      <name val="Calibri"/>
      <family val="2"/>
      <scheme val="minor"/>
    </font>
    <font>
      <sz val="12"/>
      <name val="Calibri"/>
      <family val="2"/>
      <scheme val="minor"/>
    </font>
    <font>
      <b/>
      <sz val="13"/>
      <name val="Calibri"/>
      <family val="2"/>
      <scheme val="minor"/>
    </font>
    <font>
      <b/>
      <sz val="10"/>
      <name val="Calibri"/>
      <family val="2"/>
      <scheme val="minor"/>
    </font>
    <font>
      <sz val="15"/>
      <name val="Calibri"/>
      <family val="2"/>
      <scheme val="minor"/>
    </font>
    <font>
      <sz val="9.5"/>
      <color theme="1"/>
      <name val="Calibri"/>
      <family val="2"/>
      <scheme val="minor"/>
    </font>
    <font>
      <sz val="11"/>
      <color indexed="8"/>
      <name val="Calibri"/>
      <family val="2"/>
    </font>
    <font>
      <sz val="11"/>
      <color indexed="8"/>
      <name val="Calibri"/>
      <family val="2"/>
      <scheme val="minor"/>
    </font>
    <font>
      <sz val="10"/>
      <name val="Arial"/>
    </font>
    <font>
      <b/>
      <sz val="14"/>
      <name val="Calibri"/>
      <family val="2"/>
      <scheme val="minor"/>
    </font>
    <font>
      <b/>
      <sz val="15"/>
      <name val="Calibri"/>
      <family val="2"/>
      <scheme val="minor"/>
    </font>
    <font>
      <sz val="9"/>
      <color theme="1"/>
      <name val="Calibri"/>
      <family val="2"/>
      <scheme val="minor"/>
    </font>
    <font>
      <b/>
      <sz val="15"/>
      <color theme="1"/>
      <name val="Calibri"/>
      <family val="2"/>
      <scheme val="minor"/>
    </font>
    <font>
      <b/>
      <sz val="12"/>
      <name val="Calibri"/>
      <family val="2"/>
      <scheme val="minor"/>
    </font>
    <font>
      <sz val="13"/>
      <color theme="1"/>
      <name val="Calibri"/>
      <family val="2"/>
      <scheme val="minor"/>
    </font>
    <font>
      <b/>
      <sz val="12"/>
      <color theme="1"/>
      <name val="Calibri"/>
      <family val="2"/>
      <scheme val="minor"/>
    </font>
    <font>
      <b/>
      <sz val="13"/>
      <color theme="1"/>
      <name val="Calibri"/>
      <family val="2"/>
      <scheme val="minor"/>
    </font>
    <font>
      <b/>
      <sz val="8"/>
      <color theme="1"/>
      <name val="Arial"/>
      <family val="2"/>
    </font>
    <font>
      <sz val="8"/>
      <color theme="1"/>
      <name val="Arial"/>
      <family val="2"/>
    </font>
    <font>
      <b/>
      <sz val="9"/>
      <color indexed="81"/>
      <name val="Tahoma"/>
      <charset val="1"/>
    </font>
    <font>
      <sz val="9"/>
      <color indexed="81"/>
      <name val="Tahoma"/>
      <charset val="1"/>
    </font>
    <font>
      <b/>
      <sz val="16"/>
      <color theme="1"/>
      <name val="Arial"/>
      <family val="2"/>
    </font>
    <font>
      <b/>
      <sz val="13"/>
      <color theme="1"/>
      <name val="Arial"/>
      <family val="2"/>
    </font>
    <font>
      <b/>
      <sz val="6"/>
      <color theme="1"/>
      <name val="Arial"/>
      <family val="2"/>
    </font>
    <font>
      <u/>
      <sz val="8"/>
      <color theme="1"/>
      <name val="Arial"/>
      <family val="2"/>
    </font>
    <font>
      <b/>
      <sz val="8"/>
      <name val="Arial"/>
      <family val="2"/>
    </font>
    <font>
      <u/>
      <sz val="11"/>
      <name val="Arial"/>
      <family val="2"/>
    </font>
    <font>
      <sz val="8"/>
      <color theme="1"/>
      <name val="Calibri"/>
      <family val="2"/>
      <scheme val="minor"/>
    </font>
    <font>
      <b/>
      <sz val="10"/>
      <name val="Arial"/>
      <family val="2"/>
    </font>
    <font>
      <b/>
      <sz val="7"/>
      <color theme="1"/>
      <name val="Arial"/>
      <family val="2"/>
    </font>
    <font>
      <sz val="10.5"/>
      <color theme="1"/>
      <name val="Calibri"/>
      <family val="2"/>
      <scheme val="minor"/>
    </font>
    <font>
      <sz val="8"/>
      <name val="Arial"/>
      <family val="2"/>
    </font>
    <font>
      <sz val="13"/>
      <name val="Calibri"/>
      <family val="2"/>
      <scheme val="minor"/>
    </font>
    <font>
      <b/>
      <sz val="5"/>
      <color theme="1"/>
      <name val="Arial"/>
      <family val="2"/>
    </font>
    <font>
      <sz val="8"/>
      <color theme="0"/>
      <name val="Arial"/>
      <family val="2"/>
    </font>
    <font>
      <sz val="8"/>
      <color theme="0"/>
      <name val="Calibri"/>
      <family val="2"/>
      <scheme val="minor"/>
    </font>
    <font>
      <b/>
      <sz val="7.5"/>
      <color theme="1"/>
      <name val="Arial"/>
      <family val="2"/>
    </font>
    <font>
      <sz val="8"/>
      <color theme="1"/>
      <name val="Calibri"/>
      <family val="2"/>
    </font>
    <font>
      <sz val="9"/>
      <color rgb="FFFF0000"/>
      <name val="Arial"/>
      <family val="2"/>
    </font>
    <font>
      <sz val="8.5"/>
      <name val="Arial"/>
      <family val="2"/>
    </font>
    <font>
      <sz val="12"/>
      <color theme="8" tint="-0.499984740745262"/>
      <name val="Arial"/>
      <family val="2"/>
    </font>
    <font>
      <b/>
      <sz val="12"/>
      <color theme="6" tint="-0.249977111117893"/>
      <name val="Arial"/>
      <family val="2"/>
    </font>
    <font>
      <b/>
      <sz val="12"/>
      <color theme="8" tint="-0.499984740745262"/>
      <name val="Arial"/>
      <family val="2"/>
    </font>
    <font>
      <b/>
      <sz val="12"/>
      <color theme="9" tint="-0.249977111117893"/>
      <name val="Arial"/>
      <family val="2"/>
    </font>
    <font>
      <b/>
      <sz val="12"/>
      <color theme="8" tint="-0.499984740745262"/>
      <name val="Calibri"/>
      <family val="2"/>
      <scheme val="minor"/>
    </font>
    <font>
      <b/>
      <sz val="12"/>
      <color theme="9" tint="-0.249977111117893"/>
      <name val="Calibri"/>
      <family val="2"/>
      <scheme val="minor"/>
    </font>
    <font>
      <sz val="12"/>
      <name val="Arial"/>
      <family val="2"/>
    </font>
  </fonts>
  <fills count="22">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indexed="9"/>
        <bgColor indexed="64"/>
      </patternFill>
    </fill>
    <fill>
      <patternFill patternType="solid">
        <fgColor rgb="FFDBE5F1"/>
        <bgColor indexed="64"/>
      </patternFill>
    </fill>
    <fill>
      <patternFill patternType="solid">
        <fgColor theme="4" tint="0.59999389629810485"/>
        <bgColor indexed="64"/>
      </patternFill>
    </fill>
    <fill>
      <patternFill patternType="solid">
        <fgColor rgb="FF2E75B5"/>
      </patternFill>
    </fill>
    <fill>
      <patternFill patternType="solid">
        <fgColor theme="4" tint="0.79998168889431442"/>
        <bgColor indexed="64"/>
      </patternFill>
    </fill>
    <fill>
      <patternFill patternType="solid">
        <fgColor rgb="FF92D050"/>
        <bgColor indexed="64"/>
      </patternFill>
    </fill>
    <fill>
      <patternFill patternType="solid">
        <fgColor rgb="FFFFC000"/>
        <bgColor indexed="64"/>
      </patternFill>
    </fill>
    <fill>
      <patternFill patternType="solid">
        <fgColor rgb="FFFFFF00"/>
        <bgColor indexed="64"/>
      </patternFill>
    </fill>
    <fill>
      <patternFill patternType="solid">
        <fgColor theme="8" tint="0.59999389629810485"/>
        <bgColor indexed="64"/>
      </patternFill>
    </fill>
    <fill>
      <patternFill patternType="solid">
        <fgColor rgb="FF00B050"/>
        <bgColor indexed="64"/>
      </patternFill>
    </fill>
    <fill>
      <patternFill patternType="solid">
        <fgColor rgb="FFFF0000"/>
        <bgColor indexed="64"/>
      </patternFill>
    </fill>
    <fill>
      <patternFill patternType="solid">
        <fgColor rgb="FFFFA401"/>
        <bgColor indexed="64"/>
      </patternFill>
    </fill>
    <fill>
      <patternFill patternType="solid">
        <fgColor rgb="FFCDFFF2"/>
        <bgColor indexed="64"/>
      </patternFill>
    </fill>
    <fill>
      <patternFill patternType="solid">
        <fgColor rgb="FFFFFFFF"/>
        <bgColor indexed="64"/>
      </patternFill>
    </fill>
  </fills>
  <borders count="9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style="thin">
        <color indexed="64"/>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theme="4" tint="0.39997558519241921"/>
      </left>
      <right style="thin">
        <color indexed="64"/>
      </right>
      <top style="thin">
        <color theme="4" tint="0.39997558519241921"/>
      </top>
      <bottom style="thin">
        <color indexed="64"/>
      </bottom>
      <diagonal/>
    </border>
    <border>
      <left style="thin">
        <color indexed="64"/>
      </left>
      <right style="thin">
        <color indexed="64"/>
      </right>
      <top style="thin">
        <color theme="4" tint="0.39997558519241921"/>
      </top>
      <bottom style="thin">
        <color indexed="64"/>
      </bottom>
      <diagonal/>
    </border>
    <border>
      <left style="thin">
        <color indexed="64"/>
      </left>
      <right style="thin">
        <color theme="4" tint="0.39997558519241921"/>
      </right>
      <top style="thin">
        <color theme="4" tint="0.39997558519241921"/>
      </top>
      <bottom style="thin">
        <color indexed="64"/>
      </bottom>
      <diagonal/>
    </border>
    <border>
      <left style="thin">
        <color theme="4" tint="0.39997558519241921"/>
      </left>
      <right style="thin">
        <color indexed="64"/>
      </right>
      <top/>
      <bottom style="thin">
        <color indexed="64"/>
      </bottom>
      <diagonal/>
    </border>
    <border>
      <left style="thin">
        <color indexed="64"/>
      </left>
      <right style="thin">
        <color theme="4" tint="0.39997558519241921"/>
      </right>
      <top/>
      <bottom style="thin">
        <color indexed="64"/>
      </bottom>
      <diagonal/>
    </border>
    <border>
      <left style="thin">
        <color theme="4" tint="0.39997558519241921"/>
      </left>
      <right style="thin">
        <color indexed="64"/>
      </right>
      <top style="thin">
        <color indexed="64"/>
      </top>
      <bottom style="thin">
        <color indexed="64"/>
      </bottom>
      <diagonal/>
    </border>
    <border>
      <left style="thin">
        <color indexed="64"/>
      </left>
      <right style="thin">
        <color theme="4" tint="0.39997558519241921"/>
      </right>
      <top style="thin">
        <color indexed="64"/>
      </top>
      <bottom style="thin">
        <color indexed="64"/>
      </bottom>
      <diagonal/>
    </border>
    <border>
      <left style="thin">
        <color theme="4" tint="0.39997558519241921"/>
      </left>
      <right style="thin">
        <color indexed="64"/>
      </right>
      <top style="thin">
        <color indexed="64"/>
      </top>
      <bottom style="thin">
        <color theme="4" tint="0.39997558519241921"/>
      </bottom>
      <diagonal/>
    </border>
    <border>
      <left style="thin">
        <color indexed="64"/>
      </left>
      <right style="thin">
        <color indexed="64"/>
      </right>
      <top style="thin">
        <color indexed="64"/>
      </top>
      <bottom style="thin">
        <color theme="4" tint="0.39997558519241921"/>
      </bottom>
      <diagonal/>
    </border>
    <border>
      <left style="thin">
        <color indexed="64"/>
      </left>
      <right style="thin">
        <color theme="4" tint="0.39997558519241921"/>
      </right>
      <top style="thin">
        <color indexed="64"/>
      </top>
      <bottom style="thin">
        <color theme="4" tint="0.39997558519241921"/>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dashDot">
        <color theme="5" tint="-0.249977111117893"/>
      </left>
      <right/>
      <top style="dashDot">
        <color theme="5" tint="-0.249977111117893"/>
      </top>
      <bottom style="dashDot">
        <color theme="5" tint="-0.249977111117893"/>
      </bottom>
      <diagonal/>
    </border>
    <border>
      <left/>
      <right/>
      <top style="dashDot">
        <color theme="5" tint="-0.249977111117893"/>
      </top>
      <bottom style="dashDot">
        <color theme="5" tint="-0.249977111117893"/>
      </bottom>
      <diagonal/>
    </border>
    <border>
      <left/>
      <right style="dashDot">
        <color theme="5" tint="-0.249977111117893"/>
      </right>
      <top style="dashDot">
        <color theme="5" tint="-0.249977111117893"/>
      </top>
      <bottom style="dashDot">
        <color theme="5" tint="-0.249977111117893"/>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diagonalUp="1">
      <left style="thin">
        <color indexed="64"/>
      </left>
      <right/>
      <top style="thin">
        <color indexed="64"/>
      </top>
      <bottom/>
      <diagonal style="thin">
        <color indexed="64"/>
      </diagonal>
    </border>
    <border>
      <left/>
      <right style="thin">
        <color indexed="64"/>
      </right>
      <top style="thin">
        <color indexed="64"/>
      </top>
      <bottom/>
      <diagonal/>
    </border>
    <border diagonalUp="1">
      <left style="thin">
        <color indexed="64"/>
      </left>
      <right/>
      <top/>
      <bottom style="thin">
        <color indexed="64"/>
      </bottom>
      <diagonal style="thin">
        <color indexed="64"/>
      </diagonal>
    </border>
    <border>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right style="thin">
        <color indexed="64"/>
      </right>
      <top/>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thin">
        <color indexed="64"/>
      </bottom>
      <diagonal style="thin">
        <color indexed="64"/>
      </diagonal>
    </border>
  </borders>
  <cellStyleXfs count="12">
    <xf numFmtId="0" fontId="0" fillId="0" borderId="0"/>
    <xf numFmtId="44" fontId="1" fillId="0" borderId="0" applyFont="0" applyFill="0" applyBorder="0" applyAlignment="0" applyProtection="0"/>
    <xf numFmtId="9" fontId="1" fillId="0" borderId="0" applyFont="0" applyFill="0" applyBorder="0" applyAlignment="0" applyProtection="0"/>
    <xf numFmtId="0" fontId="16" fillId="0" borderId="0" applyNumberFormat="0" applyFill="0" applyBorder="0" applyAlignment="0" applyProtection="0"/>
    <xf numFmtId="9" fontId="4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90" fillId="0" borderId="0"/>
    <xf numFmtId="0" fontId="92" fillId="0" borderId="0"/>
    <xf numFmtId="0" fontId="1" fillId="0" borderId="0"/>
    <xf numFmtId="9" fontId="1" fillId="0" borderId="0" applyFont="0" applyFill="0" applyBorder="0" applyAlignment="0" applyProtection="0"/>
  </cellStyleXfs>
  <cellXfs count="929">
    <xf numFmtId="0" fontId="0" fillId="0" borderId="0" xfId="0"/>
    <xf numFmtId="0" fontId="6" fillId="0" borderId="0" xfId="0" applyFont="1" applyAlignment="1">
      <alignment horizontal="left" vertical="center" wrapText="1"/>
    </xf>
    <xf numFmtId="14" fontId="6" fillId="0" borderId="0" xfId="0" applyNumberFormat="1" applyFont="1" applyAlignment="1">
      <alignment horizontal="center" vertical="center" wrapText="1"/>
    </xf>
    <xf numFmtId="0" fontId="7" fillId="0" borderId="0" xfId="0" applyFont="1" applyAlignment="1">
      <alignment vertical="center" wrapText="1"/>
    </xf>
    <xf numFmtId="0" fontId="8" fillId="0" borderId="0" xfId="0" applyFont="1" applyAlignment="1">
      <alignment vertical="center" wrapText="1"/>
    </xf>
    <xf numFmtId="0" fontId="10" fillId="2" borderId="1" xfId="0" applyFont="1" applyFill="1" applyBorder="1" applyAlignment="1">
      <alignment horizontal="center" vertical="center" wrapText="1"/>
    </xf>
    <xf numFmtId="0" fontId="14" fillId="3" borderId="1" xfId="0" applyFont="1" applyFill="1" applyBorder="1" applyAlignment="1">
      <alignment vertical="center" wrapText="1"/>
    </xf>
    <xf numFmtId="0" fontId="14" fillId="3" borderId="1" xfId="0" applyFont="1" applyFill="1" applyBorder="1" applyAlignment="1">
      <alignment horizontal="left" vertical="center" wrapText="1"/>
    </xf>
    <xf numFmtId="0" fontId="0" fillId="0" borderId="0" xfId="0" applyAlignment="1">
      <alignment horizontal="center"/>
    </xf>
    <xf numFmtId="0" fontId="18" fillId="0" borderId="0" xfId="0" applyFont="1" applyAlignment="1">
      <alignment vertical="center" wrapText="1"/>
    </xf>
    <xf numFmtId="0" fontId="19" fillId="0" borderId="0" xfId="0" applyFont="1" applyAlignment="1">
      <alignment horizontal="center" vertical="center" wrapText="1"/>
    </xf>
    <xf numFmtId="0" fontId="19" fillId="0" borderId="0" xfId="0" applyFont="1" applyAlignment="1">
      <alignment vertical="center" wrapText="1"/>
    </xf>
    <xf numFmtId="0" fontId="20" fillId="0" borderId="0" xfId="0" applyFont="1" applyAlignment="1">
      <alignment horizontal="left" vertical="center" wrapText="1"/>
    </xf>
    <xf numFmtId="0" fontId="22" fillId="0" borderId="0" xfId="0" applyFont="1" applyAlignment="1">
      <alignment horizontal="left" vertical="center" wrapText="1"/>
    </xf>
    <xf numFmtId="0" fontId="23" fillId="0" borderId="0" xfId="0" applyFont="1" applyAlignment="1">
      <alignment horizontal="left" vertical="center" wrapText="1"/>
    </xf>
    <xf numFmtId="0" fontId="23" fillId="0" borderId="0" xfId="0" applyFont="1" applyAlignment="1">
      <alignment vertical="center" wrapText="1"/>
    </xf>
    <xf numFmtId="0" fontId="18" fillId="0" borderId="0" xfId="0" applyFont="1" applyAlignment="1">
      <alignment horizontal="center" vertical="center" wrapText="1"/>
    </xf>
    <xf numFmtId="14" fontId="18" fillId="0" borderId="0" xfId="0" applyNumberFormat="1" applyFont="1" applyAlignment="1">
      <alignment horizontal="center" vertical="center" wrapText="1"/>
    </xf>
    <xf numFmtId="0" fontId="23" fillId="0" borderId="0" xfId="0" applyFont="1" applyAlignment="1">
      <alignment horizontal="center" vertical="center" wrapText="1"/>
    </xf>
    <xf numFmtId="0" fontId="25" fillId="2" borderId="1" xfId="0" applyFont="1" applyFill="1" applyBorder="1" applyAlignment="1">
      <alignment horizontal="center" vertical="center" wrapText="1"/>
    </xf>
    <xf numFmtId="14" fontId="25" fillId="2" borderId="2" xfId="0" applyNumberFormat="1" applyFont="1" applyFill="1" applyBorder="1" applyAlignment="1">
      <alignment horizontal="center" vertical="center" wrapText="1"/>
    </xf>
    <xf numFmtId="0" fontId="27" fillId="0" borderId="1" xfId="0" applyFont="1" applyBorder="1" applyAlignment="1">
      <alignment horizontal="justify" vertical="center"/>
    </xf>
    <xf numFmtId="15" fontId="26" fillId="0" borderId="1" xfId="0" applyNumberFormat="1" applyFont="1" applyBorder="1" applyAlignment="1">
      <alignment horizontal="center" vertical="center" wrapText="1"/>
    </xf>
    <xf numFmtId="14" fontId="26" fillId="0" borderId="1" xfId="0" applyNumberFormat="1" applyFont="1" applyBorder="1" applyAlignment="1">
      <alignment horizontal="center" vertical="center" wrapText="1"/>
    </xf>
    <xf numFmtId="0" fontId="26" fillId="0" borderId="1" xfId="0" applyFont="1" applyBorder="1" applyAlignment="1">
      <alignment horizontal="center" vertical="center" wrapText="1"/>
    </xf>
    <xf numFmtId="14" fontId="22" fillId="0" borderId="0" xfId="0" applyNumberFormat="1" applyFont="1" applyAlignment="1">
      <alignment horizontal="center" vertical="center" wrapText="1"/>
    </xf>
    <xf numFmtId="0" fontId="22" fillId="0" borderId="29" xfId="0" applyFont="1" applyBorder="1" applyAlignment="1">
      <alignment horizontal="left" vertical="center" wrapText="1"/>
    </xf>
    <xf numFmtId="0" fontId="22" fillId="0" borderId="15" xfId="0" applyFont="1" applyBorder="1" applyAlignment="1">
      <alignment horizontal="left" vertical="center" wrapText="1"/>
    </xf>
    <xf numFmtId="14" fontId="22" fillId="0" borderId="15" xfId="0" applyNumberFormat="1" applyFont="1" applyBorder="1" applyAlignment="1">
      <alignment horizontal="center" vertical="center" wrapText="1"/>
    </xf>
    <xf numFmtId="0" fontId="22" fillId="0" borderId="30" xfId="0" applyFont="1" applyBorder="1" applyAlignment="1">
      <alignment horizontal="left" vertical="center" wrapText="1"/>
    </xf>
    <xf numFmtId="0" fontId="22" fillId="0" borderId="31" xfId="0" applyFont="1" applyBorder="1" applyAlignment="1">
      <alignment horizontal="left" vertical="center" wrapText="1"/>
    </xf>
    <xf numFmtId="0" fontId="19" fillId="0" borderId="32" xfId="0" applyFont="1" applyBorder="1" applyAlignment="1">
      <alignment vertical="center" wrapText="1"/>
    </xf>
    <xf numFmtId="0" fontId="23" fillId="0" borderId="31" xfId="0" applyFont="1" applyBorder="1" applyAlignment="1">
      <alignment horizontal="left" vertical="center" wrapText="1"/>
    </xf>
    <xf numFmtId="0" fontId="23" fillId="0" borderId="32" xfId="0" applyFont="1" applyBorder="1" applyAlignment="1">
      <alignment horizontal="left" vertical="center" wrapText="1"/>
    </xf>
    <xf numFmtId="0" fontId="24" fillId="0" borderId="0" xfId="0" applyFont="1" applyAlignment="1">
      <alignment horizontal="center" vertical="center" wrapText="1"/>
    </xf>
    <xf numFmtId="0" fontId="25" fillId="2" borderId="25" xfId="0" applyFont="1" applyFill="1" applyBorder="1" applyAlignment="1">
      <alignment horizontal="center" vertical="center" wrapText="1"/>
    </xf>
    <xf numFmtId="0" fontId="26" fillId="0" borderId="25" xfId="0" applyFont="1" applyBorder="1" applyAlignment="1">
      <alignment horizontal="center" vertical="center" wrapText="1"/>
    </xf>
    <xf numFmtId="0" fontId="22" fillId="0" borderId="33" xfId="0" applyFont="1" applyBorder="1" applyAlignment="1">
      <alignment horizontal="left" vertical="center" wrapText="1"/>
    </xf>
    <xf numFmtId="0" fontId="27" fillId="0" borderId="27" xfId="0" applyFont="1" applyBorder="1" applyAlignment="1">
      <alignment horizontal="justify" vertical="center"/>
    </xf>
    <xf numFmtId="15" fontId="26" fillId="0" borderId="27" xfId="0" applyNumberFormat="1" applyFont="1" applyBorder="1" applyAlignment="1">
      <alignment horizontal="center" vertical="center" wrapText="1"/>
    </xf>
    <xf numFmtId="14" fontId="26" fillId="0" borderId="27" xfId="0" applyNumberFormat="1" applyFont="1" applyBorder="1" applyAlignment="1">
      <alignment horizontal="center" vertical="center" wrapText="1"/>
    </xf>
    <xf numFmtId="0" fontId="26" fillId="0" borderId="27" xfId="0" applyFont="1" applyBorder="1" applyAlignment="1">
      <alignment horizontal="center" vertical="center" wrapText="1"/>
    </xf>
    <xf numFmtId="0" fontId="26" fillId="0" borderId="28" xfId="0" applyFont="1" applyBorder="1" applyAlignment="1">
      <alignment horizontal="center" vertical="center" wrapText="1"/>
    </xf>
    <xf numFmtId="0" fontId="22" fillId="0" borderId="0" xfId="0" applyFont="1" applyAlignment="1">
      <alignment horizontal="center" vertical="center" wrapText="1"/>
    </xf>
    <xf numFmtId="0" fontId="28" fillId="0" borderId="0" xfId="0" applyFont="1" applyAlignment="1">
      <alignment horizontal="left" vertical="center" wrapText="1"/>
    </xf>
    <xf numFmtId="0" fontId="28" fillId="0" borderId="0" xfId="0" applyFont="1" applyAlignment="1">
      <alignment horizontal="center" vertical="center" wrapText="1"/>
    </xf>
    <xf numFmtId="14" fontId="28" fillId="0" borderId="0" xfId="0" applyNumberFormat="1" applyFont="1" applyAlignment="1">
      <alignment horizontal="center" vertical="center" wrapText="1"/>
    </xf>
    <xf numFmtId="0" fontId="29" fillId="0" borderId="0" xfId="3" applyFont="1"/>
    <xf numFmtId="0" fontId="3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3" fillId="3" borderId="1" xfId="0" applyFont="1" applyFill="1" applyBorder="1" applyAlignment="1">
      <alignment horizontal="center" vertical="center" wrapText="1"/>
    </xf>
    <xf numFmtId="0" fontId="26" fillId="3" borderId="1" xfId="0" applyFont="1" applyFill="1" applyBorder="1" applyAlignment="1">
      <alignment horizontal="left" vertical="center" wrapText="1"/>
    </xf>
    <xf numFmtId="0" fontId="26" fillId="0" borderId="1" xfId="0" applyFont="1" applyBorder="1" applyAlignment="1">
      <alignment horizontal="left" vertical="center" wrapText="1"/>
    </xf>
    <xf numFmtId="0" fontId="26" fillId="0" borderId="1" xfId="0" applyFont="1" applyBorder="1" applyAlignment="1">
      <alignment vertical="center" wrapText="1"/>
    </xf>
    <xf numFmtId="0" fontId="26" fillId="3" borderId="1" xfId="0" applyFont="1" applyFill="1" applyBorder="1" applyAlignment="1">
      <alignment horizontal="center" vertical="center" wrapText="1"/>
    </xf>
    <xf numFmtId="14" fontId="26" fillId="3" borderId="1" xfId="0" applyNumberFormat="1" applyFont="1" applyFill="1" applyBorder="1" applyAlignment="1">
      <alignment horizontal="center" vertical="center" wrapText="1"/>
    </xf>
    <xf numFmtId="0" fontId="0" fillId="3" borderId="0" xfId="0" applyFill="1"/>
    <xf numFmtId="0" fontId="23" fillId="3" borderId="29" xfId="0" applyFont="1" applyFill="1" applyBorder="1"/>
    <xf numFmtId="0" fontId="23" fillId="3" borderId="15" xfId="0" applyFont="1" applyFill="1" applyBorder="1"/>
    <xf numFmtId="0" fontId="23" fillId="3" borderId="31" xfId="0" applyFont="1" applyFill="1" applyBorder="1"/>
    <xf numFmtId="0" fontId="23" fillId="3" borderId="0" xfId="0" applyFont="1" applyFill="1"/>
    <xf numFmtId="0" fontId="23" fillId="3" borderId="36" xfId="0" applyFont="1" applyFill="1" applyBorder="1"/>
    <xf numFmtId="0" fontId="23" fillId="3" borderId="8" xfId="0" applyFont="1" applyFill="1" applyBorder="1"/>
    <xf numFmtId="0" fontId="23" fillId="3" borderId="18" xfId="0" applyFont="1" applyFill="1" applyBorder="1" applyAlignment="1">
      <alignment horizontal="center"/>
    </xf>
    <xf numFmtId="0" fontId="34" fillId="3" borderId="37" xfId="0" applyFont="1" applyFill="1" applyBorder="1" applyAlignment="1">
      <alignment horizontal="center"/>
    </xf>
    <xf numFmtId="0" fontId="23" fillId="3" borderId="32" xfId="0" applyFont="1" applyFill="1" applyBorder="1"/>
    <xf numFmtId="0" fontId="35" fillId="5" borderId="18" xfId="0" applyFont="1" applyFill="1" applyBorder="1" applyAlignment="1">
      <alignment horizontal="center" vertical="center"/>
    </xf>
    <xf numFmtId="0" fontId="35" fillId="5" borderId="1" xfId="0" applyFont="1" applyFill="1" applyBorder="1" applyAlignment="1">
      <alignment horizontal="center" vertical="center"/>
    </xf>
    <xf numFmtId="0" fontId="36" fillId="5" borderId="25" xfId="0" applyFont="1" applyFill="1" applyBorder="1" applyAlignment="1">
      <alignment horizontal="center" vertical="center"/>
    </xf>
    <xf numFmtId="0" fontId="4" fillId="3" borderId="0" xfId="0" applyFont="1" applyFill="1" applyAlignment="1">
      <alignment horizontal="center" vertical="center"/>
    </xf>
    <xf numFmtId="0" fontId="37" fillId="3" borderId="18" xfId="0" applyFont="1" applyFill="1" applyBorder="1" applyAlignment="1">
      <alignment horizontal="left" vertical="justify"/>
    </xf>
    <xf numFmtId="0" fontId="38" fillId="3" borderId="1" xfId="0" applyFont="1" applyFill="1" applyBorder="1" applyAlignment="1">
      <alignment horizontal="center" vertical="center"/>
    </xf>
    <xf numFmtId="0" fontId="38" fillId="3" borderId="25" xfId="0" applyFont="1" applyFill="1" applyBorder="1" applyAlignment="1">
      <alignment horizontal="center" vertical="center" wrapText="1"/>
    </xf>
    <xf numFmtId="0" fontId="0" fillId="3" borderId="0" xfId="0" applyFill="1" applyAlignment="1">
      <alignment vertical="justify"/>
    </xf>
    <xf numFmtId="0" fontId="37" fillId="3" borderId="18" xfId="0" applyFont="1" applyFill="1" applyBorder="1" applyAlignment="1">
      <alignment horizontal="left" vertical="center" wrapText="1"/>
    </xf>
    <xf numFmtId="0" fontId="37" fillId="3" borderId="18" xfId="0" applyFont="1" applyFill="1" applyBorder="1" applyAlignment="1">
      <alignment horizontal="left" vertical="center"/>
    </xf>
    <xf numFmtId="0" fontId="3" fillId="3" borderId="0" xfId="0" applyFont="1" applyFill="1"/>
    <xf numFmtId="0" fontId="37" fillId="3" borderId="1" xfId="0" applyFont="1" applyFill="1" applyBorder="1" applyAlignment="1">
      <alignment horizontal="left" vertical="center"/>
    </xf>
    <xf numFmtId="0" fontId="38" fillId="3" borderId="0" xfId="0" applyFont="1" applyFill="1"/>
    <xf numFmtId="0" fontId="0" fillId="0" borderId="0" xfId="0" applyAlignment="1">
      <alignment vertical="center"/>
    </xf>
    <xf numFmtId="9" fontId="42" fillId="0" borderId="1" xfId="4" applyFont="1" applyBorder="1" applyAlignment="1" applyProtection="1">
      <alignment horizontal="center" vertical="center" wrapText="1"/>
      <protection locked="0"/>
    </xf>
    <xf numFmtId="1" fontId="43" fillId="6" borderId="1" xfId="0" applyNumberFormat="1" applyFont="1" applyFill="1" applyBorder="1" applyAlignment="1" applyProtection="1">
      <alignment horizontal="center" vertical="center" wrapText="1"/>
      <protection hidden="1"/>
    </xf>
    <xf numFmtId="15" fontId="43" fillId="6" borderId="1" xfId="0" applyNumberFormat="1" applyFont="1" applyFill="1" applyBorder="1" applyAlignment="1" applyProtection="1">
      <alignment horizontal="center" vertical="center" wrapText="1"/>
      <protection hidden="1"/>
    </xf>
    <xf numFmtId="0" fontId="44" fillId="7" borderId="1" xfId="0" applyFont="1" applyFill="1" applyBorder="1" applyAlignment="1" applyProtection="1">
      <alignment horizontal="center" vertical="center" wrapText="1"/>
      <protection hidden="1"/>
    </xf>
    <xf numFmtId="9" fontId="45" fillId="0" borderId="1" xfId="4" applyFont="1" applyFill="1" applyBorder="1" applyAlignment="1" applyProtection="1">
      <alignment horizontal="center" vertical="center" wrapText="1"/>
      <protection locked="0"/>
    </xf>
    <xf numFmtId="0" fontId="44" fillId="0" borderId="1" xfId="0" applyFont="1" applyBorder="1" applyAlignment="1" applyProtection="1">
      <alignment horizontal="left" vertical="center" wrapText="1"/>
      <protection locked="0"/>
    </xf>
    <xf numFmtId="0" fontId="13" fillId="0" borderId="1" xfId="0" applyFont="1" applyBorder="1" applyAlignment="1" applyProtection="1">
      <alignment horizontal="center" vertical="center" wrapText="1"/>
      <protection locked="0"/>
    </xf>
    <xf numFmtId="15" fontId="44" fillId="0" borderId="1" xfId="0" applyNumberFormat="1" applyFont="1" applyBorder="1" applyAlignment="1" applyProtection="1">
      <alignment horizontal="justify" vertical="center" wrapText="1"/>
      <protection locked="0"/>
    </xf>
    <xf numFmtId="15" fontId="44" fillId="0" borderId="1" xfId="0" applyNumberFormat="1" applyFont="1" applyBorder="1" applyAlignment="1" applyProtection="1">
      <alignment horizontal="center" vertical="center" wrapText="1"/>
      <protection locked="0"/>
    </xf>
    <xf numFmtId="15" fontId="47" fillId="2" borderId="1" xfId="0" applyNumberFormat="1" applyFont="1" applyFill="1" applyBorder="1" applyAlignment="1" applyProtection="1">
      <alignment horizontal="center" vertical="center" wrapText="1"/>
      <protection hidden="1"/>
    </xf>
    <xf numFmtId="0" fontId="51" fillId="0" borderId="1" xfId="0" applyFont="1" applyBorder="1" applyAlignment="1" applyProtection="1">
      <alignment horizontal="justify" vertical="center" wrapText="1"/>
      <protection locked="0"/>
    </xf>
    <xf numFmtId="15" fontId="52" fillId="3" borderId="1" xfId="0" applyNumberFormat="1" applyFont="1" applyFill="1" applyBorder="1" applyAlignment="1" applyProtection="1">
      <alignment horizontal="center" vertical="center" wrapText="1"/>
      <protection hidden="1"/>
    </xf>
    <xf numFmtId="0" fontId="51" fillId="0" borderId="1" xfId="0" applyFont="1" applyBorder="1" applyAlignment="1" applyProtection="1">
      <alignment horizontal="left" vertical="center" wrapText="1"/>
      <protection locked="0"/>
    </xf>
    <xf numFmtId="0" fontId="51" fillId="3" borderId="1" xfId="0" applyFont="1" applyFill="1" applyBorder="1" applyAlignment="1" applyProtection="1">
      <alignment horizontal="left" vertical="center" wrapText="1"/>
      <protection locked="0"/>
    </xf>
    <xf numFmtId="0" fontId="51" fillId="3" borderId="1" xfId="0" applyFont="1" applyFill="1" applyBorder="1" applyAlignment="1" applyProtection="1">
      <alignment horizontal="justify" vertical="center" wrapText="1"/>
      <protection locked="0"/>
    </xf>
    <xf numFmtId="10" fontId="0" fillId="0" borderId="0" xfId="0" applyNumberFormat="1"/>
    <xf numFmtId="0" fontId="57" fillId="2" borderId="18" xfId="0" applyFont="1" applyFill="1" applyBorder="1" applyAlignment="1">
      <alignment horizontal="center" vertical="center" wrapText="1"/>
    </xf>
    <xf numFmtId="0" fontId="57" fillId="2" borderId="1" xfId="0" applyFont="1" applyFill="1" applyBorder="1" applyAlignment="1">
      <alignment horizontal="center" vertical="center" wrapText="1"/>
    </xf>
    <xf numFmtId="10" fontId="57" fillId="2" borderId="1" xfId="0" applyNumberFormat="1" applyFont="1" applyFill="1" applyBorder="1" applyAlignment="1">
      <alignment horizontal="center" vertical="center" wrapText="1"/>
    </xf>
    <xf numFmtId="0" fontId="26" fillId="0" borderId="31" xfId="0" applyFont="1" applyBorder="1" applyAlignment="1">
      <alignment horizontal="center" vertical="center"/>
    </xf>
    <xf numFmtId="0" fontId="26" fillId="0" borderId="1" xfId="0" applyFont="1" applyBorder="1" applyAlignment="1">
      <alignment horizontal="justify" vertical="center" wrapText="1"/>
    </xf>
    <xf numFmtId="0" fontId="58" fillId="0" borderId="1" xfId="0" applyFont="1" applyBorder="1" applyAlignment="1">
      <alignment horizontal="center" vertical="center" wrapText="1"/>
    </xf>
    <xf numFmtId="14" fontId="58" fillId="0" borderId="1" xfId="0" applyNumberFormat="1" applyFont="1" applyBorder="1" applyAlignment="1">
      <alignment horizontal="center" vertical="center" wrapText="1"/>
    </xf>
    <xf numFmtId="10" fontId="58" fillId="0" borderId="1" xfId="2" applyNumberFormat="1" applyFont="1" applyFill="1" applyBorder="1" applyAlignment="1">
      <alignment horizontal="center" vertical="center" wrapText="1"/>
    </xf>
    <xf numFmtId="0" fontId="58" fillId="0" borderId="1" xfId="0" applyFont="1" applyBorder="1" applyAlignment="1">
      <alignment horizontal="justify" vertical="center" wrapText="1"/>
    </xf>
    <xf numFmtId="0" fontId="27" fillId="0" borderId="1" xfId="0" applyFont="1" applyBorder="1" applyAlignment="1">
      <alignment horizontal="justify" vertical="center" wrapText="1"/>
    </xf>
    <xf numFmtId="0" fontId="27" fillId="0" borderId="1" xfId="0" applyFont="1" applyBorder="1" applyAlignment="1">
      <alignment horizontal="center" vertical="center" wrapText="1"/>
    </xf>
    <xf numFmtId="14" fontId="27" fillId="0" borderId="1" xfId="0" applyNumberFormat="1" applyFont="1" applyBorder="1" applyAlignment="1">
      <alignment horizontal="center" vertical="center" wrapText="1"/>
    </xf>
    <xf numFmtId="10" fontId="27" fillId="0" borderId="1" xfId="2" applyNumberFormat="1" applyFont="1" applyFill="1" applyBorder="1" applyAlignment="1">
      <alignment horizontal="center" vertical="center" wrapText="1"/>
    </xf>
    <xf numFmtId="0" fontId="59" fillId="10" borderId="1" xfId="0" applyFont="1" applyFill="1" applyBorder="1" applyAlignment="1">
      <alignment horizontal="left" vertical="center" wrapText="1"/>
    </xf>
    <xf numFmtId="0" fontId="60" fillId="0" borderId="0" xfId="0" applyFont="1" applyAlignment="1">
      <alignment vertical="center" wrapText="1"/>
    </xf>
    <xf numFmtId="0" fontId="51" fillId="0" borderId="0" xfId="0" applyFont="1" applyAlignment="1">
      <alignment horizontal="left" vertical="center" wrapText="1"/>
    </xf>
    <xf numFmtId="0" fontId="60" fillId="0" borderId="0" xfId="0" applyFont="1" applyAlignment="1">
      <alignment horizontal="center" vertical="center" wrapText="1"/>
    </xf>
    <xf numFmtId="0" fontId="51" fillId="3" borderId="1" xfId="0" applyFont="1" applyFill="1" applyBorder="1" applyAlignment="1">
      <alignment horizontal="center" vertical="center" wrapText="1"/>
    </xf>
    <xf numFmtId="0" fontId="51" fillId="3" borderId="1" xfId="0" applyFont="1" applyFill="1" applyBorder="1" applyAlignment="1">
      <alignment horizontal="left" vertical="center" wrapText="1"/>
    </xf>
    <xf numFmtId="0" fontId="51" fillId="0" borderId="0" xfId="0" applyFont="1" applyAlignment="1">
      <alignment horizontal="center" vertical="top"/>
    </xf>
    <xf numFmtId="0" fontId="51" fillId="0" borderId="0" xfId="0" applyFont="1" applyAlignment="1">
      <alignment horizontal="left" vertical="top"/>
    </xf>
    <xf numFmtId="14" fontId="51" fillId="0" borderId="0" xfId="0" applyNumberFormat="1" applyFont="1" applyAlignment="1">
      <alignment horizontal="center" vertical="center" wrapText="1"/>
    </xf>
    <xf numFmtId="0" fontId="60" fillId="2" borderId="1" xfId="0" applyFont="1" applyFill="1" applyBorder="1" applyAlignment="1">
      <alignment horizontal="center" vertical="center" wrapText="1"/>
    </xf>
    <xf numFmtId="0" fontId="51" fillId="0" borderId="1" xfId="0" applyFont="1" applyBorder="1" applyAlignment="1" applyProtection="1">
      <alignment horizontal="center" vertical="top" wrapText="1"/>
      <protection locked="0"/>
    </xf>
    <xf numFmtId="0" fontId="51" fillId="0" borderId="1" xfId="0" applyFont="1" applyBorder="1" applyAlignment="1" applyProtection="1">
      <alignment horizontal="justify" vertical="top" wrapText="1"/>
      <protection locked="0"/>
    </xf>
    <xf numFmtId="15" fontId="60" fillId="6" borderId="1" xfId="0" applyNumberFormat="1" applyFont="1" applyFill="1" applyBorder="1" applyAlignment="1" applyProtection="1">
      <alignment horizontal="center" vertical="center" wrapText="1"/>
      <protection hidden="1"/>
    </xf>
    <xf numFmtId="15" fontId="60" fillId="0" borderId="1" xfId="0" applyNumberFormat="1" applyFont="1" applyBorder="1" applyAlignment="1" applyProtection="1">
      <alignment horizontal="center" vertical="center" wrapText="1"/>
      <protection hidden="1"/>
    </xf>
    <xf numFmtId="0" fontId="20" fillId="0" borderId="0" xfId="0" applyFont="1" applyAlignment="1">
      <alignment wrapText="1"/>
    </xf>
    <xf numFmtId="0" fontId="23" fillId="0" borderId="0" xfId="0" applyFont="1"/>
    <xf numFmtId="0" fontId="19" fillId="0" borderId="0" xfId="0" applyFont="1" applyAlignment="1">
      <alignment vertical="center"/>
    </xf>
    <xf numFmtId="0" fontId="64" fillId="11" borderId="43" xfId="0" applyFont="1" applyFill="1" applyBorder="1" applyAlignment="1">
      <alignment horizontal="center" vertical="center" wrapText="1"/>
    </xf>
    <xf numFmtId="0" fontId="63" fillId="11" borderId="43" xfId="0" applyFont="1" applyFill="1" applyBorder="1" applyAlignment="1">
      <alignment horizontal="center" vertical="center" wrapText="1"/>
    </xf>
    <xf numFmtId="0" fontId="23" fillId="3" borderId="1" xfId="0" applyFont="1" applyFill="1" applyBorder="1" applyAlignment="1">
      <alignment horizontal="center" vertical="center" wrapText="1"/>
    </xf>
    <xf numFmtId="0" fontId="65" fillId="0" borderId="1" xfId="0" applyFont="1" applyBorder="1" applyAlignment="1">
      <alignment vertical="center" wrapText="1"/>
    </xf>
    <xf numFmtId="0" fontId="65" fillId="3" borderId="43" xfId="0" applyFont="1" applyFill="1" applyBorder="1" applyAlignment="1">
      <alignment horizontal="center" vertical="center" wrapText="1"/>
    </xf>
    <xf numFmtId="0" fontId="23" fillId="3" borderId="1" xfId="0" applyFont="1" applyFill="1" applyBorder="1" applyAlignment="1">
      <alignment horizontal="center" vertical="center"/>
    </xf>
    <xf numFmtId="0" fontId="65" fillId="3" borderId="1" xfId="0" applyFont="1" applyFill="1" applyBorder="1" applyAlignment="1">
      <alignment vertical="center" wrapText="1"/>
    </xf>
    <xf numFmtId="0" fontId="23" fillId="0" borderId="1" xfId="0" applyFont="1" applyBorder="1" applyAlignment="1">
      <alignment horizontal="center"/>
    </xf>
    <xf numFmtId="0" fontId="66" fillId="0" borderId="1" xfId="0" applyFont="1" applyBorder="1" applyAlignment="1">
      <alignment horizontal="center" vertical="center"/>
    </xf>
    <xf numFmtId="0" fontId="65"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66" fillId="0" borderId="1" xfId="0" applyFont="1" applyBorder="1" applyAlignment="1">
      <alignment horizontal="center"/>
    </xf>
    <xf numFmtId="0" fontId="23" fillId="0" borderId="0" xfId="0" applyFont="1" applyAlignment="1">
      <alignment wrapText="1"/>
    </xf>
    <xf numFmtId="0" fontId="23" fillId="0" borderId="37" xfId="0" applyFont="1" applyBorder="1" applyAlignment="1">
      <alignment horizontal="center"/>
    </xf>
    <xf numFmtId="0" fontId="65" fillId="0" borderId="5" xfId="0" applyFont="1" applyBorder="1" applyAlignment="1">
      <alignment vertical="center" wrapText="1"/>
    </xf>
    <xf numFmtId="0" fontId="65" fillId="3" borderId="1" xfId="0" applyFont="1" applyFill="1" applyBorder="1" applyAlignment="1">
      <alignment horizontal="left" vertical="center" wrapText="1"/>
    </xf>
    <xf numFmtId="0" fontId="39" fillId="3" borderId="0" xfId="0" applyFont="1" applyFill="1" applyAlignment="1">
      <alignment vertical="top" wrapText="1"/>
    </xf>
    <xf numFmtId="0" fontId="69" fillId="0" borderId="0" xfId="0" applyFont="1" applyAlignment="1">
      <alignment vertical="center" wrapText="1"/>
    </xf>
    <xf numFmtId="0" fontId="5" fillId="3" borderId="0" xfId="0" applyFont="1" applyFill="1"/>
    <xf numFmtId="0" fontId="70" fillId="3" borderId="39" xfId="0" applyFont="1" applyFill="1" applyBorder="1" applyAlignment="1">
      <alignment wrapText="1"/>
    </xf>
    <xf numFmtId="0" fontId="70" fillId="3" borderId="0" xfId="0" applyFont="1" applyFill="1" applyAlignment="1">
      <alignment wrapText="1"/>
    </xf>
    <xf numFmtId="0" fontId="4" fillId="0" borderId="54" xfId="0" applyFont="1" applyBorder="1" applyAlignment="1">
      <alignment vertical="center" wrapText="1"/>
    </xf>
    <xf numFmtId="0" fontId="0" fillId="0" borderId="30" xfId="0" applyBorder="1" applyAlignment="1">
      <alignment vertical="center" wrapText="1"/>
    </xf>
    <xf numFmtId="0" fontId="0" fillId="0" borderId="55" xfId="0" applyBorder="1" applyAlignment="1">
      <alignment vertical="center" wrapText="1"/>
    </xf>
    <xf numFmtId="0" fontId="0" fillId="0" borderId="56" xfId="0" applyBorder="1" applyAlignment="1">
      <alignment vertical="center" wrapText="1"/>
    </xf>
    <xf numFmtId="0" fontId="0" fillId="3" borderId="0" xfId="0" applyFill="1" applyAlignment="1">
      <alignment vertical="center"/>
    </xf>
    <xf numFmtId="0" fontId="71" fillId="0" borderId="0" xfId="0" applyFont="1"/>
    <xf numFmtId="0" fontId="4" fillId="0" borderId="57" xfId="0" applyFont="1" applyBorder="1" applyAlignment="1">
      <alignment vertical="center" wrapText="1"/>
    </xf>
    <xf numFmtId="0" fontId="0" fillId="0" borderId="32" xfId="0" applyBorder="1" applyAlignment="1">
      <alignment vertical="center" wrapText="1"/>
    </xf>
    <xf numFmtId="0" fontId="0" fillId="0" borderId="10" xfId="0" applyBorder="1" applyAlignment="1">
      <alignment vertical="center" wrapText="1"/>
    </xf>
    <xf numFmtId="0" fontId="0" fillId="0" borderId="0" xfId="0" applyAlignment="1">
      <alignment vertical="center" wrapText="1"/>
    </xf>
    <xf numFmtId="0" fontId="72" fillId="0" borderId="0" xfId="0" applyFont="1"/>
    <xf numFmtId="0" fontId="73" fillId="0" borderId="0" xfId="3" applyFont="1"/>
    <xf numFmtId="0" fontId="1" fillId="3" borderId="0" xfId="5" applyFill="1" applyProtection="1">
      <protection locked="0"/>
    </xf>
    <xf numFmtId="0" fontId="1" fillId="3" borderId="0" xfId="5" applyFill="1" applyAlignment="1" applyProtection="1">
      <alignment wrapText="1"/>
      <protection locked="0"/>
    </xf>
    <xf numFmtId="0" fontId="1" fillId="3" borderId="0" xfId="5" applyFill="1" applyAlignment="1" applyProtection="1">
      <alignment horizontal="left" wrapText="1"/>
      <protection locked="0"/>
    </xf>
    <xf numFmtId="0" fontId="1" fillId="3" borderId="0" xfId="5" applyFill="1" applyAlignment="1" applyProtection="1">
      <alignment vertical="center" wrapText="1"/>
      <protection locked="0"/>
    </xf>
    <xf numFmtId="0" fontId="1" fillId="3" borderId="0" xfId="5" applyFill="1" applyAlignment="1" applyProtection="1">
      <alignment horizontal="center" vertical="center"/>
      <protection locked="0"/>
    </xf>
    <xf numFmtId="0" fontId="1" fillId="0" borderId="0" xfId="5" applyProtection="1">
      <protection locked="0"/>
    </xf>
    <xf numFmtId="0" fontId="74" fillId="3" borderId="0" xfId="5" applyFont="1" applyFill="1"/>
    <xf numFmtId="0" fontId="74" fillId="0" borderId="0" xfId="5" applyFont="1"/>
    <xf numFmtId="0" fontId="74" fillId="0" borderId="0" xfId="5" applyFont="1" applyAlignment="1">
      <alignment horizontal="center"/>
    </xf>
    <xf numFmtId="0" fontId="74" fillId="0" borderId="32" xfId="5" applyFont="1" applyBorder="1" applyAlignment="1">
      <alignment horizontal="center"/>
    </xf>
    <xf numFmtId="0" fontId="1" fillId="0" borderId="0" xfId="5" applyAlignment="1" applyProtection="1">
      <alignment wrapText="1"/>
      <protection locked="0"/>
    </xf>
    <xf numFmtId="0" fontId="1" fillId="0" borderId="0" xfId="5" applyAlignment="1" applyProtection="1">
      <alignment horizontal="left" wrapText="1"/>
      <protection locked="0"/>
    </xf>
    <xf numFmtId="0" fontId="1" fillId="0" borderId="0" xfId="5" applyAlignment="1" applyProtection="1">
      <alignment vertical="center" wrapText="1"/>
      <protection locked="0"/>
    </xf>
    <xf numFmtId="0" fontId="1" fillId="0" borderId="0" xfId="5" applyAlignment="1" applyProtection="1">
      <alignment horizontal="center" vertical="center"/>
      <protection locked="0"/>
    </xf>
    <xf numFmtId="0" fontId="5" fillId="0" borderId="0" xfId="5" applyFont="1" applyAlignment="1" applyProtection="1">
      <alignment horizontal="center" wrapText="1"/>
      <protection locked="0"/>
    </xf>
    <xf numFmtId="0" fontId="1" fillId="3" borderId="32" xfId="5" applyFill="1" applyBorder="1" applyAlignment="1" applyProtection="1">
      <alignment horizontal="center"/>
      <protection locked="0"/>
    </xf>
    <xf numFmtId="9" fontId="87" fillId="0" borderId="12" xfId="7" applyFont="1" applyFill="1" applyBorder="1" applyAlignment="1" applyProtection="1">
      <alignment horizontal="center" vertical="center" wrapText="1"/>
      <protection hidden="1"/>
    </xf>
    <xf numFmtId="9" fontId="88" fillId="0" borderId="12" xfId="5" applyNumberFormat="1" applyFont="1" applyBorder="1" applyAlignment="1" applyProtection="1">
      <alignment horizontal="center" vertical="center" wrapText="1"/>
      <protection locked="0"/>
    </xf>
    <xf numFmtId="0" fontId="89" fillId="0" borderId="68" xfId="5" applyFont="1" applyBorder="1" applyAlignment="1" applyProtection="1">
      <alignment horizontal="center" vertical="center" wrapText="1"/>
      <protection locked="0"/>
    </xf>
    <xf numFmtId="9" fontId="87" fillId="0" borderId="1" xfId="7" applyFont="1" applyFill="1" applyBorder="1" applyAlignment="1" applyProtection="1">
      <alignment horizontal="center" vertical="center" wrapText="1"/>
      <protection hidden="1"/>
    </xf>
    <xf numFmtId="9" fontId="88" fillId="0" borderId="1" xfId="5" applyNumberFormat="1" applyFont="1" applyBorder="1" applyAlignment="1" applyProtection="1">
      <alignment horizontal="center" vertical="center" wrapText="1"/>
      <protection locked="0"/>
    </xf>
    <xf numFmtId="0" fontId="89" fillId="0" borderId="25" xfId="5" applyFont="1" applyBorder="1" applyAlignment="1" applyProtection="1">
      <alignment horizontal="center" vertical="center" wrapText="1"/>
      <protection locked="0"/>
    </xf>
    <xf numFmtId="0" fontId="89" fillId="0" borderId="69" xfId="5" applyFont="1" applyBorder="1" applyAlignment="1" applyProtection="1">
      <alignment horizontal="center" vertical="center" wrapText="1"/>
      <protection locked="0"/>
    </xf>
    <xf numFmtId="0" fontId="89" fillId="0" borderId="70" xfId="5" applyFont="1" applyBorder="1" applyAlignment="1" applyProtection="1">
      <alignment horizontal="center" vertical="center" wrapText="1"/>
      <protection locked="0"/>
    </xf>
    <xf numFmtId="0" fontId="89" fillId="0" borderId="71" xfId="5" applyFont="1" applyBorder="1" applyAlignment="1" applyProtection="1">
      <alignment horizontal="center" vertical="center" wrapText="1"/>
      <protection locked="0"/>
    </xf>
    <xf numFmtId="0" fontId="89" fillId="0" borderId="21" xfId="5" applyFont="1" applyBorder="1" applyAlignment="1" applyProtection="1">
      <alignment horizontal="center" vertical="center" wrapText="1"/>
      <protection locked="0"/>
    </xf>
    <xf numFmtId="9" fontId="87" fillId="0" borderId="27" xfId="7" applyFont="1" applyFill="1" applyBorder="1" applyAlignment="1" applyProtection="1">
      <alignment horizontal="center" vertical="center" wrapText="1"/>
      <protection hidden="1"/>
    </xf>
    <xf numFmtId="9" fontId="88" fillId="0" borderId="27" xfId="5" applyNumberFormat="1" applyFont="1" applyBorder="1" applyAlignment="1" applyProtection="1">
      <alignment horizontal="center" vertical="center" wrapText="1"/>
      <protection locked="0"/>
    </xf>
    <xf numFmtId="0" fontId="89" fillId="0" borderId="28" xfId="5" applyFont="1" applyBorder="1" applyAlignment="1" applyProtection="1">
      <alignment horizontal="center" vertical="center" wrapText="1"/>
      <protection locked="0"/>
    </xf>
    <xf numFmtId="0" fontId="1" fillId="3" borderId="12" xfId="5" applyFill="1" applyBorder="1" applyAlignment="1" applyProtection="1">
      <alignment horizontal="center" vertical="center" wrapText="1"/>
      <protection locked="0"/>
    </xf>
    <xf numFmtId="0" fontId="89" fillId="0" borderId="35" xfId="5" applyFont="1" applyBorder="1" applyAlignment="1" applyProtection="1">
      <alignment horizontal="center" vertical="center" wrapText="1"/>
      <protection locked="0"/>
    </xf>
    <xf numFmtId="0" fontId="1" fillId="3" borderId="1" xfId="5" applyFill="1" applyBorder="1" applyAlignment="1" applyProtection="1">
      <alignment horizontal="center" vertical="center" wrapText="1"/>
      <protection locked="0"/>
    </xf>
    <xf numFmtId="9" fontId="87" fillId="0" borderId="2" xfId="7" applyFont="1" applyFill="1" applyBorder="1" applyAlignment="1" applyProtection="1">
      <alignment horizontal="center" vertical="center" wrapText="1"/>
      <protection hidden="1"/>
    </xf>
    <xf numFmtId="9" fontId="88" fillId="0" borderId="2" xfId="5" applyNumberFormat="1" applyFont="1" applyBorder="1" applyAlignment="1" applyProtection="1">
      <alignment horizontal="center" vertical="center" wrapText="1"/>
      <protection locked="0"/>
    </xf>
    <xf numFmtId="0" fontId="1" fillId="3" borderId="27" xfId="5" applyFill="1" applyBorder="1" applyAlignment="1" applyProtection="1">
      <alignment horizontal="center" vertical="center" wrapText="1"/>
      <protection locked="0"/>
    </xf>
    <xf numFmtId="0" fontId="89" fillId="0" borderId="19" xfId="5" applyFont="1" applyBorder="1" applyAlignment="1" applyProtection="1">
      <alignment horizontal="center" vertical="center" wrapText="1"/>
      <protection locked="0"/>
    </xf>
    <xf numFmtId="9" fontId="87" fillId="0" borderId="13" xfId="7" applyFont="1" applyFill="1" applyBorder="1" applyAlignment="1" applyProtection="1">
      <alignment horizontal="center" vertical="center" wrapText="1"/>
      <protection hidden="1"/>
    </xf>
    <xf numFmtId="9" fontId="88" fillId="0" borderId="13" xfId="5" applyNumberFormat="1" applyFont="1" applyBorder="1" applyAlignment="1" applyProtection="1">
      <alignment horizontal="center" vertical="center" wrapText="1"/>
      <protection locked="0"/>
    </xf>
    <xf numFmtId="9" fontId="87" fillId="0" borderId="34" xfId="7" applyFont="1" applyFill="1" applyBorder="1" applyAlignment="1" applyProtection="1">
      <alignment horizontal="center" vertical="center" wrapText="1"/>
      <protection hidden="1"/>
    </xf>
    <xf numFmtId="9" fontId="88" fillId="0" borderId="34" xfId="5" applyNumberFormat="1" applyFont="1" applyBorder="1" applyAlignment="1" applyProtection="1">
      <alignment horizontal="center" vertical="center" wrapText="1"/>
      <protection locked="0"/>
    </xf>
    <xf numFmtId="0" fontId="89" fillId="0" borderId="60" xfId="5" applyFont="1" applyBorder="1" applyAlignment="1" applyProtection="1">
      <alignment horizontal="center" vertical="center" wrapText="1"/>
      <protection locked="0"/>
    </xf>
    <xf numFmtId="0" fontId="89" fillId="0" borderId="17" xfId="5" applyFont="1" applyBorder="1" applyAlignment="1" applyProtection="1">
      <alignment horizontal="center" vertical="center" wrapText="1"/>
      <protection locked="0"/>
    </xf>
    <xf numFmtId="0" fontId="82" fillId="3" borderId="0" xfId="5" applyFont="1" applyFill="1" applyAlignment="1" applyProtection="1">
      <alignment vertical="center"/>
      <protection locked="0"/>
    </xf>
    <xf numFmtId="0" fontId="4" fillId="0" borderId="36" xfId="5" applyFont="1" applyBorder="1" applyAlignment="1" applyProtection="1">
      <alignment horizontal="center" vertical="center"/>
      <protection locked="0"/>
    </xf>
    <xf numFmtId="0" fontId="82" fillId="3" borderId="32" xfId="5" applyFont="1" applyFill="1" applyBorder="1" applyAlignment="1" applyProtection="1">
      <alignment vertical="center"/>
      <protection locked="0"/>
    </xf>
    <xf numFmtId="0" fontId="4" fillId="0" borderId="33" xfId="5" applyFont="1" applyBorder="1" applyAlignment="1" applyProtection="1">
      <alignment horizontal="center" vertical="center"/>
      <protection locked="0"/>
    </xf>
    <xf numFmtId="9" fontId="94" fillId="3" borderId="0" xfId="7" applyFont="1" applyFill="1" applyBorder="1" applyAlignment="1" applyProtection="1">
      <alignment horizontal="center" vertical="center" wrapText="1"/>
      <protection hidden="1"/>
    </xf>
    <xf numFmtId="0" fontId="96" fillId="3" borderId="0" xfId="5" applyFont="1" applyFill="1" applyAlignment="1" applyProtection="1">
      <alignment horizontal="center" vertical="center" wrapText="1"/>
      <protection locked="0"/>
    </xf>
    <xf numFmtId="0" fontId="4" fillId="3" borderId="0" xfId="5" applyFont="1" applyFill="1" applyAlignment="1" applyProtection="1">
      <alignment horizontal="center" vertical="center"/>
      <protection locked="0"/>
    </xf>
    <xf numFmtId="9" fontId="98" fillId="3" borderId="0" xfId="5" applyNumberFormat="1" applyFont="1" applyFill="1" applyAlignment="1" applyProtection="1">
      <alignment horizontal="center" vertical="center"/>
      <protection locked="0"/>
    </xf>
    <xf numFmtId="0" fontId="98" fillId="3" borderId="0" xfId="5" applyFont="1" applyFill="1" applyAlignment="1" applyProtection="1">
      <alignment horizontal="center" vertical="center"/>
      <protection locked="0"/>
    </xf>
    <xf numFmtId="0" fontId="100" fillId="0" borderId="76" xfId="5" applyFont="1" applyBorder="1" applyAlignment="1" applyProtection="1">
      <alignment horizontal="center" vertical="center" wrapText="1"/>
      <protection locked="0"/>
    </xf>
    <xf numFmtId="0" fontId="100" fillId="0" borderId="77" xfId="5" applyFont="1" applyBorder="1" applyAlignment="1" applyProtection="1">
      <alignment horizontal="center" vertical="center" wrapText="1"/>
      <protection locked="0"/>
    </xf>
    <xf numFmtId="0" fontId="4" fillId="3" borderId="0" xfId="5" applyFont="1" applyFill="1" applyAlignment="1" applyProtection="1">
      <alignment vertical="center" wrapText="1"/>
      <protection locked="0"/>
    </xf>
    <xf numFmtId="0" fontId="100" fillId="0" borderId="11" xfId="5" applyFont="1" applyBorder="1" applyAlignment="1" applyProtection="1">
      <alignment horizontal="center" vertical="center" wrapText="1"/>
      <protection locked="0"/>
    </xf>
    <xf numFmtId="0" fontId="100" fillId="0" borderId="79" xfId="5" applyFont="1" applyBorder="1" applyAlignment="1" applyProtection="1">
      <alignment horizontal="center" vertical="center" wrapText="1"/>
      <protection locked="0"/>
    </xf>
    <xf numFmtId="0" fontId="100" fillId="0" borderId="35" xfId="5" applyFont="1" applyBorder="1" applyAlignment="1" applyProtection="1">
      <alignment horizontal="center" vertical="center" wrapText="1"/>
      <protection locked="0"/>
    </xf>
    <xf numFmtId="0" fontId="100" fillId="0" borderId="26" xfId="5" applyFont="1" applyBorder="1" applyAlignment="1" applyProtection="1">
      <alignment horizontal="center" vertical="center" wrapText="1"/>
      <protection locked="0"/>
    </xf>
    <xf numFmtId="0" fontId="100" fillId="0" borderId="80" xfId="5" applyFont="1" applyBorder="1" applyAlignment="1" applyProtection="1">
      <alignment vertical="center" wrapText="1"/>
      <protection locked="0"/>
    </xf>
    <xf numFmtId="0" fontId="100" fillId="0" borderId="28" xfId="5" applyFont="1" applyBorder="1" applyAlignment="1" applyProtection="1">
      <alignment horizontal="center" vertical="center" wrapText="1"/>
      <protection locked="0"/>
    </xf>
    <xf numFmtId="0" fontId="101" fillId="3" borderId="0" xfId="10" applyFont="1" applyFill="1" applyAlignment="1">
      <alignment horizontal="center" vertical="center" wrapText="1"/>
    </xf>
    <xf numFmtId="0" fontId="101" fillId="0" borderId="37" xfId="10" applyFont="1" applyBorder="1" applyAlignment="1">
      <alignment horizontal="center" vertical="center" wrapText="1"/>
    </xf>
    <xf numFmtId="0" fontId="102" fillId="0" borderId="1" xfId="10" applyFont="1" applyBorder="1" applyAlignment="1">
      <alignment horizontal="center" vertical="center" wrapText="1"/>
    </xf>
    <xf numFmtId="0" fontId="102" fillId="0" borderId="1" xfId="10" applyFont="1" applyBorder="1" applyAlignment="1">
      <alignment horizontal="center" vertical="center"/>
    </xf>
    <xf numFmtId="0" fontId="106" fillId="0" borderId="78" xfId="10" applyFont="1" applyBorder="1" applyAlignment="1">
      <alignment horizontal="center" vertical="center" wrapText="1"/>
    </xf>
    <xf numFmtId="0" fontId="41" fillId="3" borderId="0" xfId="9" applyFont="1" applyFill="1"/>
    <xf numFmtId="0" fontId="41" fillId="0" borderId="0" xfId="9" applyFont="1"/>
    <xf numFmtId="0" fontId="92" fillId="0" borderId="0" xfId="9"/>
    <xf numFmtId="0" fontId="102" fillId="3" borderId="0" xfId="10" applyFont="1" applyFill="1" applyAlignment="1">
      <alignment horizontal="center" vertical="center" wrapText="1"/>
    </xf>
    <xf numFmtId="0" fontId="102" fillId="3" borderId="0" xfId="10" applyFont="1" applyFill="1" applyAlignment="1">
      <alignment horizontal="center" vertical="center"/>
    </xf>
    <xf numFmtId="0" fontId="102" fillId="3" borderId="0" xfId="10" applyFont="1" applyFill="1"/>
    <xf numFmtId="0" fontId="92" fillId="3" borderId="0" xfId="9" applyFill="1"/>
    <xf numFmtId="0" fontId="101" fillId="0" borderId="1" xfId="10" applyFont="1" applyBorder="1" applyAlignment="1">
      <alignment vertical="center" wrapText="1"/>
    </xf>
    <xf numFmtId="0" fontId="102" fillId="0" borderId="37" xfId="10" applyFont="1" applyBorder="1" applyAlignment="1">
      <alignment vertical="center" wrapText="1"/>
    </xf>
    <xf numFmtId="0" fontId="101" fillId="0" borderId="37" xfId="10" applyFont="1" applyBorder="1" applyAlignment="1">
      <alignment vertical="center"/>
    </xf>
    <xf numFmtId="0" fontId="109" fillId="3" borderId="1" xfId="9" applyFont="1" applyFill="1" applyBorder="1" applyAlignment="1">
      <alignment horizontal="center" vertical="center" wrapText="1"/>
    </xf>
    <xf numFmtId="0" fontId="111" fillId="3" borderId="0" xfId="10" applyFont="1" applyFill="1" applyAlignment="1">
      <alignment horizontal="center" vertical="center" wrapText="1"/>
    </xf>
    <xf numFmtId="0" fontId="111" fillId="3" borderId="0" xfId="10" applyFont="1" applyFill="1" applyAlignment="1">
      <alignment horizontal="center" vertical="center"/>
    </xf>
    <xf numFmtId="0" fontId="111" fillId="3" borderId="0" xfId="10" applyFont="1" applyFill="1"/>
    <xf numFmtId="0" fontId="102" fillId="15" borderId="85" xfId="10" applyFont="1" applyFill="1" applyBorder="1" applyAlignment="1">
      <alignment horizontal="center" vertical="center" wrapText="1"/>
    </xf>
    <xf numFmtId="0" fontId="102" fillId="17" borderId="86" xfId="10" applyFont="1" applyFill="1" applyBorder="1" applyAlignment="1">
      <alignment horizontal="center" vertical="center" wrapText="1"/>
    </xf>
    <xf numFmtId="0" fontId="102" fillId="18" borderId="86" xfId="10" applyFont="1" applyFill="1" applyBorder="1" applyAlignment="1">
      <alignment horizontal="center" vertical="center" wrapText="1"/>
    </xf>
    <xf numFmtId="0" fontId="102" fillId="19" borderId="87" xfId="10" applyFont="1" applyFill="1" applyBorder="1" applyAlignment="1">
      <alignment horizontal="center" vertical="center" wrapText="1"/>
    </xf>
    <xf numFmtId="0" fontId="101" fillId="16" borderId="10" xfId="10" applyFont="1" applyFill="1" applyBorder="1" applyAlignment="1">
      <alignment horizontal="center" vertical="center" wrapText="1"/>
    </xf>
    <xf numFmtId="0" fontId="38" fillId="0" borderId="1" xfId="9" applyFont="1" applyBorder="1" applyAlignment="1">
      <alignment horizontal="justify" vertical="center" wrapText="1"/>
    </xf>
    <xf numFmtId="0" fontId="38" fillId="3" borderId="1" xfId="9" applyFont="1" applyFill="1" applyBorder="1" applyAlignment="1">
      <alignment horizontal="justify" vertical="center" wrapText="1"/>
    </xf>
    <xf numFmtId="0" fontId="38" fillId="0" borderId="5" xfId="9" applyFont="1" applyBorder="1" applyAlignment="1">
      <alignment horizontal="center" vertical="center" wrapText="1"/>
    </xf>
    <xf numFmtId="9" fontId="112" fillId="0" borderId="39" xfId="7" applyFont="1" applyFill="1" applyBorder="1" applyAlignment="1" applyProtection="1">
      <alignment horizontal="center" vertical="center" wrapText="1"/>
      <protection hidden="1"/>
    </xf>
    <xf numFmtId="9" fontId="88" fillId="0" borderId="6" xfId="5" applyNumberFormat="1" applyFont="1" applyBorder="1" applyAlignment="1" applyProtection="1">
      <alignment horizontal="center" vertical="center" wrapText="1"/>
      <protection locked="0"/>
    </xf>
    <xf numFmtId="0" fontId="1" fillId="0" borderId="68" xfId="5" applyBorder="1" applyAlignment="1" applyProtection="1">
      <alignment horizontal="center" vertical="center" wrapText="1"/>
      <protection locked="0"/>
    </xf>
    <xf numFmtId="0" fontId="38" fillId="0" borderId="1" xfId="9" applyFont="1" applyBorder="1" applyAlignment="1">
      <alignment horizontal="center" vertical="center" wrapText="1"/>
    </xf>
    <xf numFmtId="9" fontId="112" fillId="0" borderId="1" xfId="7" applyFont="1" applyFill="1" applyBorder="1" applyAlignment="1" applyProtection="1">
      <alignment horizontal="center" vertical="center" wrapText="1"/>
      <protection hidden="1"/>
    </xf>
    <xf numFmtId="0" fontId="1" fillId="0" borderId="70" xfId="5" applyBorder="1" applyAlignment="1" applyProtection="1">
      <alignment horizontal="center" vertical="center" wrapText="1"/>
      <protection locked="0"/>
    </xf>
    <xf numFmtId="0" fontId="37" fillId="0" borderId="1" xfId="9" applyFont="1" applyBorder="1" applyAlignment="1">
      <alignment horizontal="left" vertical="center" wrapText="1"/>
    </xf>
    <xf numFmtId="0" fontId="37" fillId="3" borderId="1" xfId="9" applyFont="1" applyFill="1" applyBorder="1" applyAlignment="1">
      <alignment horizontal="justify" vertical="center" wrapText="1"/>
    </xf>
    <xf numFmtId="0" fontId="37" fillId="0" borderId="1" xfId="9" applyFont="1" applyBorder="1" applyAlignment="1">
      <alignment horizontal="justify" vertical="center" wrapText="1"/>
    </xf>
    <xf numFmtId="0" fontId="114" fillId="0" borderId="70" xfId="5" applyFont="1" applyBorder="1" applyAlignment="1" applyProtection="1">
      <alignment horizontal="center" vertical="center" wrapText="1"/>
      <protection locked="0"/>
    </xf>
    <xf numFmtId="0" fontId="115" fillId="3" borderId="0" xfId="10" applyFont="1" applyFill="1" applyAlignment="1">
      <alignment horizontal="center" vertical="center" wrapText="1"/>
    </xf>
    <xf numFmtId="0" fontId="109" fillId="0" borderId="10" xfId="10" applyFont="1" applyBorder="1" applyAlignment="1">
      <alignment horizontal="center" vertical="center" wrapText="1"/>
    </xf>
    <xf numFmtId="0" fontId="109" fillId="0" borderId="37" xfId="10" applyFont="1" applyBorder="1" applyAlignment="1">
      <alignment horizontal="center" vertical="center" wrapText="1"/>
    </xf>
    <xf numFmtId="0" fontId="109" fillId="0" borderId="34" xfId="10" applyFont="1" applyBorder="1" applyAlignment="1">
      <alignment vertical="center"/>
    </xf>
    <xf numFmtId="0" fontId="115" fillId="0" borderId="28" xfId="10" applyFont="1" applyBorder="1" applyAlignment="1">
      <alignment horizontal="center" vertical="center"/>
    </xf>
    <xf numFmtId="0" fontId="118" fillId="3" borderId="0" xfId="10" applyFont="1" applyFill="1"/>
    <xf numFmtId="0" fontId="101" fillId="0" borderId="1" xfId="10" applyFont="1" applyBorder="1" applyAlignment="1">
      <alignment vertical="center"/>
    </xf>
    <xf numFmtId="0" fontId="102" fillId="3" borderId="0" xfId="10" applyFont="1" applyFill="1" applyAlignment="1">
      <alignment vertical="center"/>
    </xf>
    <xf numFmtId="0" fontId="119" fillId="3" borderId="0" xfId="10" applyFont="1" applyFill="1"/>
    <xf numFmtId="0" fontId="102" fillId="15" borderId="79" xfId="10" applyFont="1" applyFill="1" applyBorder="1" applyAlignment="1">
      <alignment vertical="center" wrapText="1"/>
    </xf>
    <xf numFmtId="0" fontId="102" fillId="15" borderId="68" xfId="10" applyFont="1" applyFill="1" applyBorder="1" applyAlignment="1">
      <alignment vertical="center" wrapText="1"/>
    </xf>
    <xf numFmtId="0" fontId="102" fillId="17" borderId="37" xfId="10" applyFont="1" applyFill="1" applyBorder="1" applyAlignment="1">
      <alignment vertical="center" wrapText="1"/>
    </xf>
    <xf numFmtId="0" fontId="102" fillId="17" borderId="70" xfId="10" applyFont="1" applyFill="1" applyBorder="1" applyAlignment="1">
      <alignment vertical="center" wrapText="1"/>
    </xf>
    <xf numFmtId="0" fontId="102" fillId="18" borderId="37" xfId="10" applyFont="1" applyFill="1" applyBorder="1" applyAlignment="1">
      <alignment vertical="center" wrapText="1"/>
    </xf>
    <xf numFmtId="0" fontId="102" fillId="18" borderId="70" xfId="10" applyFont="1" applyFill="1" applyBorder="1" applyAlignment="1">
      <alignment vertical="center" wrapText="1"/>
    </xf>
    <xf numFmtId="0" fontId="120" fillId="16" borderId="26" xfId="9" applyFont="1" applyFill="1" applyBorder="1" applyAlignment="1">
      <alignment horizontal="center" vertical="center" wrapText="1"/>
    </xf>
    <xf numFmtId="0" fontId="101" fillId="16" borderId="28" xfId="9" applyFont="1" applyFill="1" applyBorder="1" applyAlignment="1">
      <alignment horizontal="center" vertical="center" wrapText="1"/>
    </xf>
    <xf numFmtId="1" fontId="38" fillId="0" borderId="12" xfId="10" applyNumberFormat="1" applyFont="1" applyBorder="1" applyAlignment="1">
      <alignment horizontal="center" vertical="center"/>
    </xf>
    <xf numFmtId="0" fontId="102" fillId="0" borderId="5" xfId="10" quotePrefix="1" applyFont="1" applyBorder="1" applyAlignment="1">
      <alignment horizontal="justify" vertical="center" wrapText="1"/>
    </xf>
    <xf numFmtId="0" fontId="102" fillId="0" borderId="5" xfId="9" applyFont="1" applyBorder="1" applyAlignment="1">
      <alignment horizontal="center" vertical="center" wrapText="1"/>
    </xf>
    <xf numFmtId="9" fontId="102" fillId="0" borderId="1" xfId="9" applyNumberFormat="1" applyFont="1" applyBorder="1" applyAlignment="1">
      <alignment horizontal="center" vertical="center" wrapText="1"/>
    </xf>
    <xf numFmtId="1" fontId="38" fillId="3" borderId="66" xfId="10" applyNumberFormat="1" applyFont="1" applyFill="1" applyBorder="1" applyAlignment="1">
      <alignment horizontal="center" vertical="center"/>
    </xf>
    <xf numFmtId="0" fontId="102" fillId="0" borderId="2" xfId="9" applyFont="1" applyBorder="1" applyAlignment="1">
      <alignment horizontal="center" vertical="center" wrapText="1"/>
    </xf>
    <xf numFmtId="1" fontId="38" fillId="0" borderId="1" xfId="10" applyNumberFormat="1" applyFont="1" applyBorder="1" applyAlignment="1">
      <alignment horizontal="center" vertical="center"/>
    </xf>
    <xf numFmtId="0" fontId="115" fillId="20" borderId="21" xfId="10" applyFont="1" applyFill="1" applyBorder="1" applyAlignment="1">
      <alignment horizontal="center" vertical="center" wrapText="1"/>
    </xf>
    <xf numFmtId="0" fontId="115" fillId="0" borderId="5" xfId="10" applyFont="1" applyBorder="1" applyAlignment="1">
      <alignment horizontal="center" vertical="center" wrapText="1"/>
    </xf>
    <xf numFmtId="0" fontId="38" fillId="3" borderId="1" xfId="10" applyFont="1" applyFill="1" applyBorder="1" applyAlignment="1">
      <alignment horizontal="center" vertical="center"/>
    </xf>
    <xf numFmtId="0" fontId="37" fillId="0" borderId="18" xfId="9" applyFont="1" applyBorder="1" applyAlignment="1">
      <alignment horizontal="center" vertical="center" wrapText="1"/>
    </xf>
    <xf numFmtId="0" fontId="102" fillId="0" borderId="1" xfId="10" quotePrefix="1" applyFont="1" applyBorder="1" applyAlignment="1">
      <alignment horizontal="justify" vertical="center" wrapText="1"/>
    </xf>
    <xf numFmtId="0" fontId="102" fillId="0" borderId="1" xfId="9" applyFont="1" applyBorder="1" applyAlignment="1">
      <alignment horizontal="center" vertical="center" wrapText="1"/>
    </xf>
    <xf numFmtId="9" fontId="102" fillId="20" borderId="1" xfId="11" applyFont="1" applyFill="1" applyBorder="1" applyAlignment="1">
      <alignment horizontal="center" vertical="center"/>
    </xf>
    <xf numFmtId="0" fontId="115" fillId="20" borderId="25" xfId="10" applyFont="1" applyFill="1" applyBorder="1" applyAlignment="1">
      <alignment horizontal="center" vertical="center" wrapText="1"/>
    </xf>
    <xf numFmtId="0" fontId="111" fillId="0" borderId="1" xfId="9" applyFont="1" applyBorder="1" applyAlignment="1">
      <alignment horizontal="center" vertical="center" wrapText="1"/>
    </xf>
    <xf numFmtId="0" fontId="121" fillId="0" borderId="1" xfId="9" applyFont="1" applyBorder="1" applyAlignment="1">
      <alignment horizontal="center" vertical="center" wrapText="1"/>
    </xf>
    <xf numFmtId="0" fontId="37" fillId="0" borderId="18" xfId="9" applyFont="1" applyBorder="1" applyAlignment="1">
      <alignment horizontal="center" vertical="center"/>
    </xf>
    <xf numFmtId="1" fontId="102" fillId="0" borderId="1" xfId="9" applyNumberFormat="1" applyFont="1" applyBorder="1" applyAlignment="1">
      <alignment horizontal="center" vertical="center" wrapText="1"/>
    </xf>
    <xf numFmtId="0" fontId="111" fillId="0" borderId="1" xfId="9" quotePrefix="1" applyFont="1" applyBorder="1" applyAlignment="1">
      <alignment horizontal="left" vertical="center" wrapText="1"/>
    </xf>
    <xf numFmtId="1" fontId="122" fillId="0" borderId="1" xfId="10" applyNumberFormat="1" applyFont="1" applyBorder="1" applyAlignment="1">
      <alignment horizontal="center" vertical="center"/>
    </xf>
    <xf numFmtId="0" fontId="102" fillId="0" borderId="1" xfId="9" quotePrefix="1" applyFont="1" applyBorder="1" applyAlignment="1">
      <alignment horizontal="left" vertical="center" wrapText="1"/>
    </xf>
    <xf numFmtId="0" fontId="123" fillId="0" borderId="18" xfId="9" applyFont="1" applyBorder="1" applyAlignment="1">
      <alignment horizontal="center" vertical="center" wrapText="1"/>
    </xf>
    <xf numFmtId="0" fontId="37" fillId="21" borderId="18" xfId="9" applyFont="1" applyFill="1" applyBorder="1" applyAlignment="1">
      <alignment horizontal="center" vertical="center" wrapText="1"/>
    </xf>
    <xf numFmtId="0" fontId="38" fillId="0" borderId="18" xfId="9" applyFont="1" applyBorder="1" applyAlignment="1">
      <alignment horizontal="center" vertical="center" wrapText="1"/>
    </xf>
    <xf numFmtId="0" fontId="115" fillId="0" borderId="1" xfId="10" applyFont="1" applyBorder="1" applyAlignment="1">
      <alignment horizontal="center" vertical="center" wrapText="1"/>
    </xf>
    <xf numFmtId="0" fontId="115" fillId="0" borderId="1" xfId="9" applyFont="1" applyBorder="1" applyAlignment="1">
      <alignment horizontal="center" vertical="center" wrapText="1"/>
    </xf>
    <xf numFmtId="0" fontId="102" fillId="0" borderId="1" xfId="9" quotePrefix="1" applyFont="1" applyBorder="1" applyAlignment="1">
      <alignment horizontal="justify" vertical="center" wrapText="1"/>
    </xf>
    <xf numFmtId="0" fontId="95" fillId="0" borderId="1" xfId="9" applyFont="1" applyBorder="1" applyAlignment="1">
      <alignment horizontal="center" vertical="center" wrapText="1"/>
    </xf>
    <xf numFmtId="1" fontId="102" fillId="0" borderId="5" xfId="9" applyNumberFormat="1" applyFont="1" applyBorder="1" applyAlignment="1">
      <alignment horizontal="center" vertical="center" wrapText="1"/>
    </xf>
    <xf numFmtId="0" fontId="37" fillId="0" borderId="20" xfId="9" applyFont="1" applyBorder="1" applyAlignment="1">
      <alignment horizontal="center" vertical="center" wrapText="1"/>
    </xf>
    <xf numFmtId="0" fontId="115" fillId="0" borderId="6" xfId="10" applyFont="1" applyBorder="1" applyAlignment="1">
      <alignment horizontal="center" vertical="center" wrapText="1"/>
    </xf>
    <xf numFmtId="0" fontId="102" fillId="0" borderId="6" xfId="10" quotePrefix="1" applyFont="1" applyBorder="1" applyAlignment="1">
      <alignment horizontal="justify" vertical="center" wrapText="1"/>
    </xf>
    <xf numFmtId="0" fontId="38" fillId="0" borderId="6" xfId="9" applyFont="1" applyBorder="1" applyAlignment="1">
      <alignment horizontal="center" vertical="center" wrapText="1"/>
    </xf>
    <xf numFmtId="0" fontId="102" fillId="0" borderId="6" xfId="9" applyFont="1" applyBorder="1" applyAlignment="1">
      <alignment horizontal="center" vertical="center" wrapText="1"/>
    </xf>
    <xf numFmtId="1" fontId="102" fillId="0" borderId="6" xfId="9" applyNumberFormat="1" applyFont="1" applyBorder="1" applyAlignment="1">
      <alignment horizontal="center" vertical="center" wrapText="1"/>
    </xf>
    <xf numFmtId="1" fontId="38" fillId="0" borderId="2" xfId="10" applyNumberFormat="1" applyFont="1" applyBorder="1" applyAlignment="1">
      <alignment horizontal="center" vertical="center"/>
    </xf>
    <xf numFmtId="9" fontId="102" fillId="20" borderId="2" xfId="11" applyFont="1" applyFill="1" applyBorder="1" applyAlignment="1">
      <alignment horizontal="center" vertical="center"/>
    </xf>
    <xf numFmtId="0" fontId="37" fillId="0" borderId="26" xfId="9" applyFont="1" applyBorder="1" applyAlignment="1">
      <alignment horizontal="center" vertical="center" wrapText="1"/>
    </xf>
    <xf numFmtId="0" fontId="102" fillId="0" borderId="34" xfId="9" applyFont="1" applyBorder="1" applyAlignment="1">
      <alignment horizontal="center" vertical="center" wrapText="1"/>
    </xf>
    <xf numFmtId="0" fontId="115" fillId="0" borderId="27" xfId="10" applyFont="1" applyBorder="1" applyAlignment="1">
      <alignment horizontal="center" vertical="center" wrapText="1"/>
    </xf>
    <xf numFmtId="0" fontId="102" fillId="0" borderId="27" xfId="10" quotePrefix="1" applyFont="1" applyBorder="1" applyAlignment="1">
      <alignment horizontal="justify" vertical="center" wrapText="1"/>
    </xf>
    <xf numFmtId="0" fontId="95" fillId="0" borderId="27" xfId="9" applyFont="1" applyBorder="1" applyAlignment="1">
      <alignment horizontal="center" vertical="center" wrapText="1"/>
    </xf>
    <xf numFmtId="0" fontId="111" fillId="0" borderId="27" xfId="9" applyFont="1" applyBorder="1" applyAlignment="1">
      <alignment horizontal="center" vertical="center" wrapText="1"/>
    </xf>
    <xf numFmtId="0" fontId="102" fillId="0" borderId="27" xfId="9" applyFont="1" applyBorder="1" applyAlignment="1">
      <alignment horizontal="center" vertical="center" wrapText="1"/>
    </xf>
    <xf numFmtId="1" fontId="102" fillId="0" borderId="27" xfId="9" applyNumberFormat="1" applyFont="1" applyBorder="1" applyAlignment="1">
      <alignment horizontal="center" vertical="center" wrapText="1"/>
    </xf>
    <xf numFmtId="9" fontId="102" fillId="0" borderId="27" xfId="9" applyNumberFormat="1" applyFont="1" applyBorder="1" applyAlignment="1">
      <alignment horizontal="center" vertical="center" wrapText="1"/>
    </xf>
    <xf numFmtId="1" fontId="38" fillId="0" borderId="27" xfId="10" applyNumberFormat="1" applyFont="1" applyBorder="1" applyAlignment="1">
      <alignment horizontal="center" vertical="center"/>
    </xf>
    <xf numFmtId="9" fontId="102" fillId="20" borderId="27" xfId="11" applyFont="1" applyFill="1" applyBorder="1" applyAlignment="1">
      <alignment horizontal="center" vertical="center"/>
    </xf>
    <xf numFmtId="0" fontId="115" fillId="20" borderId="28" xfId="10" applyFont="1" applyFill="1" applyBorder="1" applyAlignment="1">
      <alignment horizontal="center" vertical="center" wrapText="1"/>
    </xf>
    <xf numFmtId="9" fontId="101" fillId="12" borderId="19" xfId="9" applyNumberFormat="1" applyFont="1" applyFill="1" applyBorder="1" applyAlignment="1">
      <alignment horizontal="center" vertical="center" wrapText="1"/>
    </xf>
    <xf numFmtId="0" fontId="118" fillId="3" borderId="0" xfId="10" applyFont="1" applyFill="1" applyAlignment="1">
      <alignment horizontal="center" vertical="center"/>
    </xf>
    <xf numFmtId="9" fontId="101" fillId="20" borderId="33" xfId="11" applyFont="1" applyFill="1" applyBorder="1" applyAlignment="1">
      <alignment horizontal="center" vertical="center"/>
    </xf>
    <xf numFmtId="9" fontId="101" fillId="20" borderId="56" xfId="11" applyFont="1" applyFill="1" applyBorder="1" applyAlignment="1">
      <alignment horizontal="center" vertical="center" wrapText="1"/>
    </xf>
    <xf numFmtId="0" fontId="101" fillId="12" borderId="28" xfId="9" applyFont="1" applyFill="1" applyBorder="1" applyAlignment="1">
      <alignment horizontal="center" vertical="center" wrapText="1"/>
    </xf>
    <xf numFmtId="166" fontId="102" fillId="3" borderId="0" xfId="11" applyNumberFormat="1" applyFont="1" applyFill="1" applyBorder="1" applyAlignment="1">
      <alignment horizontal="center" vertical="center"/>
    </xf>
    <xf numFmtId="9" fontId="101" fillId="16" borderId="76" xfId="11" applyFont="1" applyFill="1" applyBorder="1" applyAlignment="1">
      <alignment horizontal="center" vertical="center"/>
    </xf>
    <xf numFmtId="0" fontId="101" fillId="16" borderId="78" xfId="10" applyFont="1" applyFill="1" applyBorder="1" applyAlignment="1">
      <alignment horizontal="center" vertical="center" wrapText="1"/>
    </xf>
    <xf numFmtId="9" fontId="115" fillId="3" borderId="0" xfId="10" applyNumberFormat="1" applyFont="1" applyFill="1"/>
    <xf numFmtId="0" fontId="109" fillId="0" borderId="1" xfId="10" applyFont="1" applyBorder="1" applyAlignment="1">
      <alignment horizontal="center" vertical="center" wrapText="1"/>
    </xf>
    <xf numFmtId="0" fontId="111" fillId="3" borderId="0" xfId="10" applyFont="1" applyFill="1" applyAlignment="1">
      <alignment vertical="center" wrapText="1"/>
    </xf>
    <xf numFmtId="0" fontId="33" fillId="3" borderId="4" xfId="10" applyFont="1" applyFill="1" applyBorder="1" applyAlignment="1">
      <alignment vertical="center" wrapText="1"/>
    </xf>
    <xf numFmtId="0" fontId="111" fillId="3" borderId="4" xfId="10" applyFont="1" applyFill="1" applyBorder="1" applyAlignment="1">
      <alignment vertical="center" wrapText="1"/>
    </xf>
    <xf numFmtId="0" fontId="111" fillId="3" borderId="82" xfId="10" applyFont="1" applyFill="1" applyBorder="1" applyAlignment="1">
      <alignment vertical="center" wrapText="1"/>
    </xf>
    <xf numFmtId="0" fontId="33" fillId="3" borderId="0" xfId="10" applyFont="1" applyFill="1" applyAlignment="1">
      <alignment vertical="center" wrapText="1"/>
    </xf>
    <xf numFmtId="0" fontId="111" fillId="3" borderId="93" xfId="10" applyFont="1" applyFill="1" applyBorder="1" applyAlignment="1">
      <alignment vertical="center" wrapText="1"/>
    </xf>
    <xf numFmtId="0" fontId="128" fillId="3" borderId="7" xfId="9" applyFont="1" applyFill="1" applyBorder="1"/>
    <xf numFmtId="0" fontId="130" fillId="3" borderId="8" xfId="9" applyFont="1" applyFill="1" applyBorder="1"/>
    <xf numFmtId="0" fontId="33" fillId="3" borderId="8" xfId="10" applyFont="1" applyFill="1" applyBorder="1" applyAlignment="1">
      <alignment vertical="center" wrapText="1"/>
    </xf>
    <xf numFmtId="0" fontId="111" fillId="3" borderId="8" xfId="10" applyFont="1" applyFill="1" applyBorder="1" applyAlignment="1">
      <alignment vertical="center" wrapText="1"/>
    </xf>
    <xf numFmtId="0" fontId="111" fillId="3" borderId="9" xfId="10" applyFont="1" applyFill="1" applyBorder="1" applyAlignment="1">
      <alignment vertical="center" wrapText="1"/>
    </xf>
    <xf numFmtId="0" fontId="14" fillId="3" borderId="1" xfId="0" applyFont="1" applyFill="1" applyBorder="1" applyAlignment="1">
      <alignment horizontal="center" vertical="center" wrapText="1"/>
    </xf>
    <xf numFmtId="0" fontId="0" fillId="0" borderId="0" xfId="0" applyAlignment="1">
      <alignment vertical="top"/>
    </xf>
    <xf numFmtId="0" fontId="21" fillId="0" borderId="44" xfId="0" applyFont="1" applyBorder="1" applyAlignment="1">
      <alignment horizontal="center" vertical="center" wrapText="1"/>
    </xf>
    <xf numFmtId="0" fontId="21" fillId="0" borderId="45" xfId="0" applyFont="1" applyBorder="1" applyAlignment="1">
      <alignment horizontal="center" vertical="center" wrapText="1"/>
    </xf>
    <xf numFmtId="0" fontId="21" fillId="0" borderId="46" xfId="0" applyFont="1" applyBorder="1" applyAlignment="1">
      <alignment horizontal="center" vertical="center" wrapText="1"/>
    </xf>
    <xf numFmtId="0" fontId="21" fillId="0" borderId="47"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48" xfId="0" applyFont="1" applyBorder="1" applyAlignment="1">
      <alignment horizontal="center" vertical="center" wrapText="1"/>
    </xf>
    <xf numFmtId="0" fontId="21" fillId="0" borderId="49"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50" xfId="0" applyFont="1" applyBorder="1" applyAlignment="1">
      <alignment horizontal="center" vertical="center" wrapText="1"/>
    </xf>
    <xf numFmtId="0" fontId="21" fillId="0" borderId="51" xfId="0" applyFont="1" applyBorder="1" applyAlignment="1">
      <alignment horizontal="center" vertical="center" wrapText="1"/>
    </xf>
    <xf numFmtId="0" fontId="21" fillId="0" borderId="52" xfId="0" applyFont="1" applyBorder="1" applyAlignment="1">
      <alignment horizontal="center" vertical="center" wrapText="1"/>
    </xf>
    <xf numFmtId="0" fontId="21" fillId="0" borderId="53" xfId="0" applyFont="1" applyBorder="1" applyAlignment="1">
      <alignment horizontal="center" vertical="center" wrapText="1"/>
    </xf>
    <xf numFmtId="0" fontId="67" fillId="0" borderId="0" xfId="0" applyFont="1" applyAlignment="1">
      <alignment horizontal="center"/>
    </xf>
    <xf numFmtId="0" fontId="69" fillId="0" borderId="0" xfId="0" applyFont="1" applyAlignment="1">
      <alignment horizontal="center" vertical="center" wrapText="1"/>
    </xf>
    <xf numFmtId="0" fontId="14" fillId="3" borderId="2" xfId="0" applyFont="1" applyFill="1" applyBorder="1" applyAlignment="1">
      <alignment horizontal="center" vertical="center" wrapText="1"/>
    </xf>
    <xf numFmtId="0" fontId="14" fillId="3" borderId="6" xfId="0" applyFont="1" applyFill="1" applyBorder="1" applyAlignment="1">
      <alignment horizontal="center" vertical="center" wrapText="1"/>
    </xf>
    <xf numFmtId="0" fontId="14" fillId="3" borderId="5" xfId="0" applyFont="1" applyFill="1" applyBorder="1" applyAlignment="1">
      <alignment horizontal="center" vertical="center" wrapText="1"/>
    </xf>
    <xf numFmtId="164" fontId="14" fillId="3" borderId="2" xfId="1" applyNumberFormat="1" applyFont="1" applyFill="1" applyBorder="1" applyAlignment="1">
      <alignment horizontal="center" vertical="center" wrapText="1"/>
    </xf>
    <xf numFmtId="164" fontId="14" fillId="3" borderId="6" xfId="1" applyNumberFormat="1" applyFont="1" applyFill="1" applyBorder="1" applyAlignment="1">
      <alignment horizontal="center" vertical="center" wrapText="1"/>
    </xf>
    <xf numFmtId="164" fontId="14" fillId="3" borderId="5" xfId="1" applyNumberFormat="1" applyFont="1" applyFill="1" applyBorder="1" applyAlignment="1">
      <alignment horizontal="center" vertical="center" wrapText="1"/>
    </xf>
    <xf numFmtId="0" fontId="51" fillId="3" borderId="2" xfId="0" applyFont="1" applyFill="1" applyBorder="1" applyAlignment="1">
      <alignment horizontal="center" vertical="center" wrapText="1"/>
    </xf>
    <xf numFmtId="0" fontId="51" fillId="3" borderId="6" xfId="0" applyFont="1" applyFill="1" applyBorder="1" applyAlignment="1">
      <alignment horizontal="center" vertical="center" wrapText="1"/>
    </xf>
    <xf numFmtId="0" fontId="51" fillId="3" borderId="5" xfId="0" applyFont="1" applyFill="1" applyBorder="1" applyAlignment="1">
      <alignment horizontal="center" vertical="center" wrapText="1"/>
    </xf>
    <xf numFmtId="0" fontId="51" fillId="3" borderId="2" xfId="0" applyFont="1" applyFill="1" applyBorder="1" applyAlignment="1">
      <alignment horizontal="justify" vertical="center" wrapText="1"/>
    </xf>
    <xf numFmtId="0" fontId="51" fillId="3" borderId="6" xfId="0" applyFont="1" applyFill="1" applyBorder="1" applyAlignment="1">
      <alignment horizontal="justify" vertical="center" wrapText="1"/>
    </xf>
    <xf numFmtId="0" fontId="51" fillId="3" borderId="5" xfId="0" applyFont="1" applyFill="1" applyBorder="1" applyAlignment="1">
      <alignment horizontal="justify" vertical="center" wrapText="1"/>
    </xf>
    <xf numFmtId="0" fontId="14" fillId="0" borderId="2"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5" xfId="0" applyFont="1" applyBorder="1" applyAlignment="1">
      <alignment horizontal="center" vertical="center" wrapText="1"/>
    </xf>
    <xf numFmtId="0" fontId="14" fillId="3" borderId="1" xfId="0" applyFont="1" applyFill="1" applyBorder="1" applyAlignment="1">
      <alignment horizontal="center" vertical="center" wrapText="1"/>
    </xf>
    <xf numFmtId="164" fontId="14" fillId="3" borderId="1" xfId="1" applyNumberFormat="1" applyFont="1" applyFill="1" applyBorder="1" applyAlignment="1">
      <alignment horizontal="center" vertical="center" wrapText="1"/>
    </xf>
    <xf numFmtId="0" fontId="14" fillId="4" borderId="25" xfId="0" applyFont="1" applyFill="1" applyBorder="1" applyAlignment="1">
      <alignment horizontal="left" vertical="center" wrapText="1"/>
    </xf>
    <xf numFmtId="0" fontId="17" fillId="3" borderId="26" xfId="0" applyFont="1" applyFill="1" applyBorder="1" applyAlignment="1">
      <alignment horizontal="center" vertical="center" wrapText="1"/>
    </xf>
    <xf numFmtId="0" fontId="17" fillId="3" borderId="27" xfId="0" applyFont="1" applyFill="1" applyBorder="1" applyAlignment="1">
      <alignment horizontal="center" vertical="center" wrapText="1"/>
    </xf>
    <xf numFmtId="0" fontId="17" fillId="3" borderId="28" xfId="0" applyFont="1" applyFill="1" applyBorder="1" applyAlignment="1">
      <alignment horizontal="center" vertical="center" wrapText="1"/>
    </xf>
    <xf numFmtId="0" fontId="14" fillId="4" borderId="21" xfId="0" applyFont="1" applyFill="1" applyBorder="1" applyAlignment="1">
      <alignment horizontal="left" vertical="center" wrapText="1"/>
    </xf>
    <xf numFmtId="0" fontId="14" fillId="4" borderId="23" xfId="0" applyFont="1" applyFill="1" applyBorder="1" applyAlignment="1">
      <alignment horizontal="left" vertical="center" wrapText="1"/>
    </xf>
    <xf numFmtId="0" fontId="14" fillId="4" borderId="19" xfId="0" applyFont="1" applyFill="1" applyBorder="1" applyAlignment="1">
      <alignment horizontal="left" vertical="center" wrapText="1"/>
    </xf>
    <xf numFmtId="0" fontId="14" fillId="3" borderId="18" xfId="0" applyFont="1" applyFill="1" applyBorder="1" applyAlignment="1">
      <alignment horizontal="center" vertical="center" wrapText="1"/>
    </xf>
    <xf numFmtId="0" fontId="14" fillId="3" borderId="1" xfId="0" applyFont="1" applyFill="1" applyBorder="1" applyAlignment="1">
      <alignment horizontal="justify" vertical="center" wrapText="1"/>
    </xf>
    <xf numFmtId="0" fontId="14" fillId="0" borderId="1" xfId="0" applyFont="1" applyBorder="1" applyAlignment="1">
      <alignment horizontal="center" vertical="center" wrapText="1"/>
    </xf>
    <xf numFmtId="15" fontId="14" fillId="0" borderId="1" xfId="0" applyNumberFormat="1" applyFont="1" applyBorder="1" applyAlignment="1">
      <alignment horizontal="center" vertical="center" wrapText="1"/>
    </xf>
    <xf numFmtId="15" fontId="14" fillId="0" borderId="2" xfId="0" applyNumberFormat="1" applyFont="1" applyBorder="1" applyAlignment="1">
      <alignment horizontal="center" vertical="center" wrapText="1"/>
    </xf>
    <xf numFmtId="15" fontId="14" fillId="0" borderId="6" xfId="0" applyNumberFormat="1" applyFont="1" applyBorder="1" applyAlignment="1">
      <alignment horizontal="center" vertical="center" wrapText="1"/>
    </xf>
    <xf numFmtId="0" fontId="51" fillId="4" borderId="2" xfId="0" applyFont="1" applyFill="1" applyBorder="1" applyAlignment="1">
      <alignment horizontal="left" vertical="center" wrapText="1"/>
    </xf>
    <xf numFmtId="0" fontId="51" fillId="4" borderId="6" xfId="0" applyFont="1" applyFill="1" applyBorder="1" applyAlignment="1">
      <alignment horizontal="left" vertical="center" wrapText="1"/>
    </xf>
    <xf numFmtId="0" fontId="51" fillId="4" borderId="5" xfId="0" applyFont="1" applyFill="1" applyBorder="1" applyAlignment="1">
      <alignment horizontal="left" vertical="center" wrapText="1"/>
    </xf>
    <xf numFmtId="15" fontId="14" fillId="0" borderId="5" xfId="0" applyNumberFormat="1" applyFont="1" applyBorder="1" applyAlignment="1">
      <alignment horizontal="center" vertical="center" wrapText="1"/>
    </xf>
    <xf numFmtId="0" fontId="14" fillId="3" borderId="20" xfId="0" applyFont="1" applyFill="1" applyBorder="1" applyAlignment="1">
      <alignment horizontal="center" vertical="center" wrapText="1"/>
    </xf>
    <xf numFmtId="0" fontId="14" fillId="3" borderId="22" xfId="0" applyFont="1" applyFill="1" applyBorder="1" applyAlignment="1">
      <alignment horizontal="center" vertical="center" wrapText="1"/>
    </xf>
    <xf numFmtId="0" fontId="14" fillId="3" borderId="24" xfId="0" applyFont="1" applyFill="1" applyBorder="1" applyAlignment="1">
      <alignment horizontal="center" vertical="center" wrapText="1"/>
    </xf>
    <xf numFmtId="0" fontId="14" fillId="3" borderId="2" xfId="0" applyFont="1" applyFill="1" applyBorder="1" applyAlignment="1">
      <alignment horizontal="justify" vertical="center" wrapText="1"/>
    </xf>
    <xf numFmtId="0" fontId="14" fillId="3" borderId="6" xfId="0" applyFont="1" applyFill="1" applyBorder="1" applyAlignment="1">
      <alignment horizontal="justify" vertical="center" wrapText="1"/>
    </xf>
    <xf numFmtId="0" fontId="14" fillId="3" borderId="5" xfId="0" applyFont="1" applyFill="1" applyBorder="1" applyAlignment="1">
      <alignment horizontal="justify" vertical="center" wrapText="1"/>
    </xf>
    <xf numFmtId="0" fontId="14" fillId="4" borderId="21" xfId="0" applyFont="1" applyFill="1" applyBorder="1" applyAlignment="1">
      <alignment horizontal="center" vertical="center" wrapText="1"/>
    </xf>
    <xf numFmtId="0" fontId="14" fillId="4" borderId="23" xfId="0" applyFont="1" applyFill="1" applyBorder="1" applyAlignment="1">
      <alignment horizontal="center" vertical="center" wrapText="1"/>
    </xf>
    <xf numFmtId="0" fontId="14" fillId="4" borderId="19" xfId="0" applyFont="1" applyFill="1" applyBorder="1" applyAlignment="1">
      <alignment horizontal="center" vertical="center" wrapText="1"/>
    </xf>
    <xf numFmtId="164" fontId="14" fillId="3" borderId="2" xfId="0" applyNumberFormat="1" applyFont="1" applyFill="1" applyBorder="1" applyAlignment="1">
      <alignment horizontal="center" vertical="center" wrapText="1"/>
    </xf>
    <xf numFmtId="164" fontId="14" fillId="3" borderId="6" xfId="0" applyNumberFormat="1" applyFont="1" applyFill="1" applyBorder="1" applyAlignment="1">
      <alignment horizontal="center" vertical="center" wrapText="1"/>
    </xf>
    <xf numFmtId="164" fontId="14" fillId="3" borderId="5" xfId="0" applyNumberFormat="1" applyFont="1" applyFill="1" applyBorder="1" applyAlignment="1">
      <alignment horizontal="center" vertical="center" wrapText="1"/>
    </xf>
    <xf numFmtId="14" fontId="10" fillId="2" borderId="13" xfId="0" applyNumberFormat="1" applyFont="1" applyFill="1" applyBorder="1" applyAlignment="1">
      <alignment horizontal="center" vertical="center" wrapText="1"/>
    </xf>
    <xf numFmtId="14" fontId="10" fillId="2" borderId="6" xfId="0" applyNumberFormat="1"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18"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6" fillId="0" borderId="0" xfId="0" applyFont="1" applyAlignment="1">
      <alignment horizontal="center" vertical="center" wrapText="1"/>
    </xf>
    <xf numFmtId="0" fontId="9" fillId="0" borderId="0" xfId="0" applyFont="1" applyAlignment="1">
      <alignment horizontal="center" vertical="center" wrapText="1"/>
    </xf>
    <xf numFmtId="14" fontId="10" fillId="2" borderId="17" xfId="0" applyNumberFormat="1" applyFont="1" applyFill="1" applyBorder="1" applyAlignment="1">
      <alignment horizontal="center" vertical="center" wrapText="1"/>
    </xf>
    <xf numFmtId="14" fontId="10" fillId="2" borderId="19" xfId="0" applyNumberFormat="1"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16" xfId="0" applyFont="1" applyFill="1" applyBorder="1" applyAlignment="1">
      <alignment horizontal="center" vertical="center" wrapText="1"/>
    </xf>
    <xf numFmtId="0" fontId="10" fillId="2" borderId="9" xfId="0" applyFont="1" applyFill="1" applyBorder="1" applyAlignment="1">
      <alignment horizontal="center" vertical="center" wrapText="1"/>
    </xf>
    <xf numFmtId="167" fontId="14" fillId="0" borderId="2" xfId="0" applyNumberFormat="1" applyFont="1" applyBorder="1" applyAlignment="1">
      <alignment horizontal="center" vertical="center" wrapText="1"/>
    </xf>
    <xf numFmtId="167" fontId="14" fillId="0" borderId="6" xfId="0" applyNumberFormat="1" applyFont="1" applyBorder="1" applyAlignment="1">
      <alignment horizontal="center" vertical="center" wrapText="1"/>
    </xf>
    <xf numFmtId="167" fontId="14" fillId="0" borderId="5" xfId="0" applyNumberFormat="1" applyFont="1" applyBorder="1" applyAlignment="1">
      <alignment horizontal="center" vertical="center" wrapText="1"/>
    </xf>
    <xf numFmtId="0" fontId="19" fillId="0" borderId="0" xfId="0" applyFont="1" applyAlignment="1">
      <alignment horizontal="center" vertical="center" wrapText="1"/>
    </xf>
    <xf numFmtId="0" fontId="26" fillId="0" borderId="2"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34" xfId="0" applyFont="1" applyBorder="1" applyAlignment="1">
      <alignment horizontal="center" vertical="center" wrapText="1"/>
    </xf>
    <xf numFmtId="0" fontId="28" fillId="0" borderId="0" xfId="0" applyFont="1" applyAlignment="1">
      <alignment horizontal="left" vertical="center" wrapText="1"/>
    </xf>
    <xf numFmtId="0" fontId="30" fillId="3" borderId="1" xfId="0" applyFont="1" applyFill="1" applyBorder="1" applyAlignment="1">
      <alignment horizontal="center" vertical="center"/>
    </xf>
    <xf numFmtId="0" fontId="31" fillId="2" borderId="1" xfId="0" applyFont="1" applyFill="1" applyBorder="1" applyAlignment="1">
      <alignment horizontal="center" vertical="center"/>
    </xf>
    <xf numFmtId="0" fontId="32" fillId="2" borderId="1" xfId="0" applyFont="1" applyFill="1" applyBorder="1" applyAlignment="1">
      <alignment vertical="center"/>
    </xf>
    <xf numFmtId="0" fontId="62" fillId="0" borderId="0" xfId="0" applyFont="1" applyAlignment="1">
      <alignment horizontal="left" vertical="center" wrapText="1"/>
    </xf>
    <xf numFmtId="0" fontId="63" fillId="11" borderId="40" xfId="0" applyFont="1" applyFill="1" applyBorder="1" applyAlignment="1">
      <alignment horizontal="center" vertical="center" wrapText="1"/>
    </xf>
    <xf numFmtId="0" fontId="64" fillId="11" borderId="41" xfId="0" applyFont="1" applyFill="1" applyBorder="1" applyAlignment="1">
      <alignment horizontal="center" vertical="center" wrapText="1"/>
    </xf>
    <xf numFmtId="0" fontId="64" fillId="11" borderId="42" xfId="0" applyFont="1" applyFill="1" applyBorder="1" applyAlignment="1">
      <alignment horizontal="center" vertical="center" wrapText="1"/>
    </xf>
    <xf numFmtId="0" fontId="4" fillId="0" borderId="29" xfId="5" applyFont="1" applyBorder="1" applyAlignment="1" applyProtection="1">
      <alignment horizontal="center" vertical="center" wrapText="1"/>
      <protection locked="0"/>
    </xf>
    <xf numFmtId="0" fontId="4" fillId="0" borderId="30" xfId="5" applyFont="1" applyBorder="1" applyAlignment="1" applyProtection="1">
      <alignment horizontal="center" vertical="center" wrapText="1"/>
      <protection locked="0"/>
    </xf>
    <xf numFmtId="0" fontId="4" fillId="0" borderId="31" xfId="5" applyFont="1" applyBorder="1" applyAlignment="1" applyProtection="1">
      <alignment horizontal="center" vertical="center" wrapText="1"/>
      <protection locked="0"/>
    </xf>
    <xf numFmtId="0" fontId="4" fillId="0" borderId="32" xfId="5" applyFont="1" applyBorder="1" applyAlignment="1" applyProtection="1">
      <alignment horizontal="center" vertical="center" wrapText="1"/>
      <protection locked="0"/>
    </xf>
    <xf numFmtId="0" fontId="4" fillId="0" borderId="33" xfId="5" applyFont="1" applyBorder="1" applyAlignment="1" applyProtection="1">
      <alignment horizontal="center" vertical="center" wrapText="1"/>
      <protection locked="0"/>
    </xf>
    <xf numFmtId="0" fontId="4" fillId="0" borderId="56" xfId="5" applyFont="1" applyBorder="1" applyAlignment="1" applyProtection="1">
      <alignment horizontal="center" vertical="center" wrapText="1"/>
      <protection locked="0"/>
    </xf>
    <xf numFmtId="0" fontId="35" fillId="0" borderId="66" xfId="6" applyFont="1" applyBorder="1" applyAlignment="1">
      <alignment horizontal="center" vertical="center" wrapText="1"/>
    </xf>
    <xf numFmtId="0" fontId="35" fillId="0" borderId="1" xfId="6" applyFont="1" applyBorder="1" applyAlignment="1">
      <alignment horizontal="center" vertical="center" wrapText="1"/>
    </xf>
    <xf numFmtId="0" fontId="4" fillId="0" borderId="0" xfId="5" applyFont="1" applyAlignment="1" applyProtection="1">
      <alignment horizontal="center" vertical="center" wrapText="1"/>
      <protection locked="0"/>
    </xf>
    <xf numFmtId="0" fontId="74" fillId="0" borderId="29" xfId="5" applyFont="1" applyBorder="1" applyAlignment="1">
      <alignment horizontal="center"/>
    </xf>
    <xf numFmtId="0" fontId="74" fillId="0" borderId="15" xfId="5" applyFont="1" applyBorder="1" applyAlignment="1">
      <alignment horizontal="center"/>
    </xf>
    <xf numFmtId="0" fontId="74" fillId="0" borderId="31" xfId="5" applyFont="1" applyBorder="1" applyAlignment="1">
      <alignment horizontal="center"/>
    </xf>
    <xf numFmtId="0" fontId="74" fillId="0" borderId="0" xfId="5" applyFont="1" applyAlignment="1">
      <alignment horizontal="center"/>
    </xf>
    <xf numFmtId="0" fontId="74" fillId="0" borderId="33" xfId="5" applyFont="1" applyBorder="1" applyAlignment="1">
      <alignment horizontal="center"/>
    </xf>
    <xf numFmtId="0" fontId="74" fillId="0" borderId="58" xfId="5" applyFont="1" applyBorder="1" applyAlignment="1">
      <alignment horizontal="center"/>
    </xf>
    <xf numFmtId="0" fontId="75" fillId="0" borderId="29" xfId="5" applyFont="1" applyBorder="1" applyAlignment="1">
      <alignment horizontal="center" vertical="center"/>
    </xf>
    <xf numFmtId="0" fontId="75" fillId="0" borderId="15" xfId="5" applyFont="1" applyBorder="1" applyAlignment="1">
      <alignment horizontal="center" vertical="center"/>
    </xf>
    <xf numFmtId="0" fontId="75" fillId="0" borderId="16" xfId="5" applyFont="1" applyBorder="1" applyAlignment="1">
      <alignment horizontal="center" vertical="center"/>
    </xf>
    <xf numFmtId="0" fontId="75" fillId="0" borderId="33" xfId="5" applyFont="1" applyBorder="1" applyAlignment="1">
      <alignment horizontal="center" vertical="center"/>
    </xf>
    <xf numFmtId="0" fontId="75" fillId="0" borderId="58" xfId="5" applyFont="1" applyBorder="1" applyAlignment="1">
      <alignment horizontal="center" vertical="center"/>
    </xf>
    <xf numFmtId="0" fontId="75" fillId="0" borderId="59" xfId="5" applyFont="1" applyBorder="1" applyAlignment="1">
      <alignment horizontal="center" vertical="center"/>
    </xf>
    <xf numFmtId="0" fontId="75" fillId="0" borderId="17" xfId="5" applyFont="1" applyBorder="1" applyAlignment="1">
      <alignment horizontal="center" vertical="center" wrapText="1"/>
    </xf>
    <xf numFmtId="0" fontId="75" fillId="0" borderId="60" xfId="5" applyFont="1" applyBorder="1" applyAlignment="1">
      <alignment horizontal="center" vertical="center" wrapText="1"/>
    </xf>
    <xf numFmtId="0" fontId="77" fillId="0" borderId="33" xfId="5" applyFont="1" applyBorder="1" applyAlignment="1">
      <alignment horizontal="center" vertical="center"/>
    </xf>
    <xf numFmtId="0" fontId="77" fillId="0" borderId="58" xfId="5" applyFont="1" applyBorder="1" applyAlignment="1">
      <alignment horizontal="center" vertical="center"/>
    </xf>
    <xf numFmtId="0" fontId="77" fillId="0" borderId="56" xfId="5" applyFont="1" applyBorder="1" applyAlignment="1">
      <alignment horizontal="center" vertical="center"/>
    </xf>
    <xf numFmtId="0" fontId="78" fillId="0" borderId="61" xfId="5" applyFont="1" applyBorder="1" applyAlignment="1">
      <alignment horizontal="center" vertical="center"/>
    </xf>
    <xf numFmtId="0" fontId="78" fillId="0" borderId="62" xfId="5" applyFont="1" applyBorder="1" applyAlignment="1">
      <alignment horizontal="center" vertical="center"/>
    </xf>
    <xf numFmtId="0" fontId="79" fillId="0" borderId="12" xfId="5" applyFont="1" applyBorder="1" applyAlignment="1">
      <alignment horizontal="left" vertical="center"/>
    </xf>
    <xf numFmtId="0" fontId="80" fillId="0" borderId="14" xfId="5" applyFont="1" applyBorder="1" applyAlignment="1">
      <alignment horizontal="center" vertical="center" wrapText="1"/>
    </xf>
    <xf numFmtId="0" fontId="80" fillId="0" borderId="15" xfId="5" applyFont="1" applyBorder="1" applyAlignment="1">
      <alignment horizontal="center" vertical="center" wrapText="1"/>
    </xf>
    <xf numFmtId="0" fontId="80" fillId="0" borderId="16" xfId="5" applyFont="1" applyBorder="1" applyAlignment="1">
      <alignment horizontal="center" vertical="center" wrapText="1"/>
    </xf>
    <xf numFmtId="0" fontId="80" fillId="0" borderId="65" xfId="5" applyFont="1" applyBorder="1" applyAlignment="1">
      <alignment horizontal="center" vertical="center" wrapText="1"/>
    </xf>
    <xf numFmtId="0" fontId="80" fillId="0" borderId="58" xfId="5" applyFont="1" applyBorder="1" applyAlignment="1">
      <alignment horizontal="center" vertical="center" wrapText="1"/>
    </xf>
    <xf numFmtId="0" fontId="80" fillId="0" borderId="59" xfId="5" applyFont="1" applyBorder="1" applyAlignment="1">
      <alignment horizontal="center" vertical="center" wrapText="1"/>
    </xf>
    <xf numFmtId="14" fontId="74" fillId="0" borderId="15" xfId="5" applyNumberFormat="1" applyFont="1" applyBorder="1" applyAlignment="1">
      <alignment horizontal="center" vertical="center" wrapText="1"/>
    </xf>
    <xf numFmtId="0" fontId="74" fillId="0" borderId="30" xfId="5" applyFont="1" applyBorder="1" applyAlignment="1">
      <alignment horizontal="center" vertical="center" wrapText="1"/>
    </xf>
    <xf numFmtId="0" fontId="74" fillId="0" borderId="58" xfId="5" applyFont="1" applyBorder="1" applyAlignment="1">
      <alignment horizontal="center" vertical="center" wrapText="1"/>
    </xf>
    <xf numFmtId="0" fontId="74" fillId="0" borderId="56" xfId="5" applyFont="1" applyBorder="1" applyAlignment="1">
      <alignment horizontal="center" vertical="center" wrapText="1"/>
    </xf>
    <xf numFmtId="0" fontId="78" fillId="0" borderId="63" xfId="5" applyFont="1" applyBorder="1" applyAlignment="1">
      <alignment horizontal="center" vertical="center"/>
    </xf>
    <xf numFmtId="0" fontId="78" fillId="0" borderId="64" xfId="5" applyFont="1" applyBorder="1" applyAlignment="1">
      <alignment horizontal="center" vertical="center"/>
    </xf>
    <xf numFmtId="0" fontId="79" fillId="0" borderId="27" xfId="5" applyFont="1" applyBorder="1" applyAlignment="1">
      <alignment horizontal="left" vertical="center"/>
    </xf>
    <xf numFmtId="165" fontId="84" fillId="0" borderId="29" xfId="5" applyNumberFormat="1" applyFont="1" applyBorder="1" applyAlignment="1" applyProtection="1">
      <alignment horizontal="center" vertical="center"/>
      <protection hidden="1"/>
    </xf>
    <xf numFmtId="165" fontId="84" fillId="0" borderId="15" xfId="5" applyNumberFormat="1" applyFont="1" applyBorder="1" applyAlignment="1" applyProtection="1">
      <alignment horizontal="center" vertical="center"/>
      <protection hidden="1"/>
    </xf>
    <xf numFmtId="165" fontId="84" fillId="0" borderId="30" xfId="5" applyNumberFormat="1" applyFont="1" applyBorder="1" applyAlignment="1" applyProtection="1">
      <alignment horizontal="center" vertical="center"/>
      <protection hidden="1"/>
    </xf>
    <xf numFmtId="0" fontId="81" fillId="0" borderId="54" xfId="5" applyFont="1" applyBorder="1" applyAlignment="1" applyProtection="1">
      <alignment horizontal="center" vertical="center" wrapText="1"/>
      <protection locked="0"/>
    </xf>
    <xf numFmtId="0" fontId="81" fillId="0" borderId="57" xfId="5" applyFont="1" applyBorder="1" applyAlignment="1" applyProtection="1">
      <alignment horizontal="center" vertical="center" wrapText="1"/>
      <protection locked="0"/>
    </xf>
    <xf numFmtId="165" fontId="82" fillId="0" borderId="29" xfId="5" applyNumberFormat="1" applyFont="1" applyBorder="1" applyAlignment="1" applyProtection="1">
      <alignment horizontal="center" vertical="center"/>
      <protection hidden="1"/>
    </xf>
    <xf numFmtId="165" fontId="82" fillId="0" borderId="15" xfId="5" applyNumberFormat="1" applyFont="1" applyBorder="1" applyAlignment="1" applyProtection="1">
      <alignment horizontal="center" vertical="center"/>
      <protection hidden="1"/>
    </xf>
    <xf numFmtId="165" fontId="82" fillId="0" borderId="30" xfId="5" applyNumberFormat="1" applyFont="1" applyBorder="1" applyAlignment="1" applyProtection="1">
      <alignment horizontal="center" vertical="center"/>
      <protection hidden="1"/>
    </xf>
    <xf numFmtId="165" fontId="82" fillId="0" borderId="33" xfId="5" applyNumberFormat="1" applyFont="1" applyBorder="1" applyAlignment="1" applyProtection="1">
      <alignment horizontal="center" vertical="center"/>
      <protection hidden="1"/>
    </xf>
    <xf numFmtId="165" fontId="82" fillId="0" borderId="58" xfId="5" applyNumberFormat="1" applyFont="1" applyBorder="1" applyAlignment="1" applyProtection="1">
      <alignment horizontal="center" vertical="center"/>
      <protection hidden="1"/>
    </xf>
    <xf numFmtId="165" fontId="82" fillId="0" borderId="56" xfId="5" applyNumberFormat="1" applyFont="1" applyBorder="1" applyAlignment="1" applyProtection="1">
      <alignment horizontal="center" vertical="center"/>
      <protection hidden="1"/>
    </xf>
    <xf numFmtId="0" fontId="81" fillId="0" borderId="29" xfId="5" applyFont="1" applyBorder="1" applyAlignment="1" applyProtection="1">
      <alignment horizontal="center" vertical="center"/>
      <protection locked="0"/>
    </xf>
    <xf numFmtId="0" fontId="81" fillId="0" borderId="30" xfId="5" applyFont="1" applyBorder="1" applyAlignment="1" applyProtection="1">
      <alignment horizontal="center" vertical="center"/>
      <protection locked="0"/>
    </xf>
    <xf numFmtId="0" fontId="81" fillId="0" borderId="31" xfId="5" applyFont="1" applyBorder="1" applyAlignment="1" applyProtection="1">
      <alignment horizontal="center" vertical="center"/>
      <protection locked="0"/>
    </xf>
    <xf numFmtId="0" fontId="81" fillId="0" borderId="32" xfId="5" applyFont="1" applyBorder="1" applyAlignment="1" applyProtection="1">
      <alignment horizontal="center" vertical="center"/>
      <protection locked="0"/>
    </xf>
    <xf numFmtId="0" fontId="81" fillId="0" borderId="10" xfId="5" applyFont="1" applyBorder="1" applyAlignment="1" applyProtection="1">
      <alignment horizontal="center" vertical="center"/>
      <protection locked="0"/>
    </xf>
    <xf numFmtId="0" fontId="81" fillId="0" borderId="54" xfId="5" applyFont="1" applyBorder="1" applyAlignment="1" applyProtection="1">
      <alignment horizontal="center" vertical="center"/>
      <protection locked="0"/>
    </xf>
    <xf numFmtId="0" fontId="83" fillId="0" borderId="57" xfId="5" applyFont="1" applyBorder="1" applyAlignment="1" applyProtection="1">
      <alignment horizontal="center" vertical="center" wrapText="1"/>
      <protection locked="0"/>
    </xf>
    <xf numFmtId="0" fontId="1" fillId="0" borderId="1" xfId="5" applyBorder="1" applyAlignment="1" applyProtection="1">
      <alignment horizontal="center" vertical="center"/>
      <protection locked="0"/>
    </xf>
    <xf numFmtId="0" fontId="83" fillId="0" borderId="37" xfId="5" applyFont="1" applyBorder="1" applyAlignment="1">
      <alignment horizontal="center" vertical="center" wrapText="1"/>
    </xf>
    <xf numFmtId="0" fontId="83" fillId="0" borderId="66" xfId="5" applyFont="1" applyBorder="1" applyAlignment="1">
      <alignment horizontal="center" vertical="center" wrapText="1"/>
    </xf>
    <xf numFmtId="0" fontId="1" fillId="0" borderId="12" xfId="5" applyBorder="1" applyAlignment="1" applyProtection="1">
      <alignment horizontal="center" vertical="center"/>
      <protection locked="0"/>
    </xf>
    <xf numFmtId="0" fontId="83" fillId="0" borderId="1" xfId="5" applyFont="1" applyBorder="1" applyAlignment="1">
      <alignment horizontal="center" vertical="center" wrapText="1"/>
    </xf>
    <xf numFmtId="0" fontId="1" fillId="0" borderId="37" xfId="5" applyBorder="1" applyAlignment="1" applyProtection="1">
      <alignment horizontal="center" vertical="center"/>
      <protection locked="0"/>
    </xf>
    <xf numFmtId="0" fontId="1" fillId="0" borderId="66" xfId="5" applyBorder="1" applyAlignment="1" applyProtection="1">
      <alignment horizontal="center" vertical="center"/>
      <protection locked="0"/>
    </xf>
    <xf numFmtId="0" fontId="1" fillId="0" borderId="12" xfId="5" applyBorder="1" applyAlignment="1" applyProtection="1">
      <alignment horizontal="center" vertical="center" wrapText="1"/>
      <protection locked="0"/>
    </xf>
    <xf numFmtId="0" fontId="1" fillId="0" borderId="1" xfId="5" applyBorder="1" applyAlignment="1" applyProtection="1">
      <alignment horizontal="center" vertical="center" wrapText="1"/>
      <protection locked="0"/>
    </xf>
    <xf numFmtId="0" fontId="1" fillId="0" borderId="27" xfId="5" applyBorder="1" applyAlignment="1" applyProtection="1">
      <alignment horizontal="center" vertical="center" wrapText="1"/>
      <protection locked="0"/>
    </xf>
    <xf numFmtId="0" fontId="3" fillId="0" borderId="1" xfId="5" applyFont="1" applyBorder="1" applyAlignment="1" applyProtection="1">
      <alignment horizontal="center" vertical="center"/>
      <protection locked="0"/>
    </xf>
    <xf numFmtId="0" fontId="1" fillId="0" borderId="27" xfId="5" applyBorder="1" applyAlignment="1" applyProtection="1">
      <alignment horizontal="center" vertical="center"/>
      <protection locked="0"/>
    </xf>
    <xf numFmtId="0" fontId="1" fillId="3" borderId="32" xfId="5" applyFill="1" applyBorder="1" applyAlignment="1" applyProtection="1">
      <alignment horizontal="center"/>
      <protection locked="0"/>
    </xf>
    <xf numFmtId="0" fontId="85" fillId="3" borderId="67" xfId="5" applyFont="1" applyFill="1" applyBorder="1" applyAlignment="1" applyProtection="1">
      <alignment horizontal="center" vertical="center" wrapText="1"/>
      <protection locked="0"/>
    </xf>
    <xf numFmtId="0" fontId="85" fillId="3" borderId="22" xfId="5" applyFont="1" applyFill="1" applyBorder="1" applyAlignment="1" applyProtection="1">
      <alignment horizontal="center" vertical="center" wrapText="1"/>
      <protection locked="0"/>
    </xf>
    <xf numFmtId="0" fontId="85" fillId="3" borderId="72" xfId="5" applyFont="1" applyFill="1" applyBorder="1" applyAlignment="1" applyProtection="1">
      <alignment horizontal="center" vertical="center" wrapText="1"/>
      <protection locked="0"/>
    </xf>
    <xf numFmtId="1" fontId="1" fillId="3" borderId="13" xfId="5" applyNumberFormat="1" applyFill="1" applyBorder="1" applyAlignment="1" applyProtection="1">
      <alignment horizontal="center" vertical="center" wrapText="1"/>
      <protection locked="0"/>
    </xf>
    <xf numFmtId="1" fontId="1" fillId="3" borderId="6" xfId="5" applyNumberFormat="1" applyFill="1" applyBorder="1" applyAlignment="1" applyProtection="1">
      <alignment horizontal="center" vertical="center" wrapText="1"/>
      <protection locked="0"/>
    </xf>
    <xf numFmtId="1" fontId="1" fillId="3" borderId="34" xfId="5" applyNumberFormat="1" applyFill="1" applyBorder="1" applyAlignment="1" applyProtection="1">
      <alignment horizontal="center" vertical="center" wrapText="1"/>
      <protection locked="0"/>
    </xf>
    <xf numFmtId="0" fontId="86" fillId="0" borderId="13" xfId="8" applyFont="1" applyBorder="1" applyAlignment="1">
      <alignment horizontal="center" vertical="center" wrapText="1"/>
    </xf>
    <xf numFmtId="0" fontId="86" fillId="0" borderId="6" xfId="8" applyFont="1" applyBorder="1" applyAlignment="1">
      <alignment horizontal="center" vertical="center" wrapText="1"/>
    </xf>
    <xf numFmtId="0" fontId="86" fillId="0" borderId="34" xfId="8" applyFont="1" applyBorder="1" applyAlignment="1">
      <alignment horizontal="center" vertical="center" wrapText="1"/>
    </xf>
    <xf numFmtId="0" fontId="86" fillId="3" borderId="13" xfId="5" applyFont="1" applyFill="1" applyBorder="1" applyAlignment="1" applyProtection="1">
      <alignment horizontal="center" vertical="center" wrapText="1"/>
      <protection locked="0"/>
    </xf>
    <xf numFmtId="0" fontId="86" fillId="3" borderId="6" xfId="5" applyFont="1" applyFill="1" applyBorder="1" applyAlignment="1" applyProtection="1">
      <alignment horizontal="center" vertical="center" wrapText="1"/>
      <protection locked="0"/>
    </xf>
    <xf numFmtId="0" fontId="86" fillId="3" borderId="34" xfId="5" applyFont="1" applyFill="1" applyBorder="1" applyAlignment="1" applyProtection="1">
      <alignment horizontal="center" vertical="center" wrapText="1"/>
      <protection locked="0"/>
    </xf>
    <xf numFmtId="0" fontId="83" fillId="0" borderId="27" xfId="5" applyFont="1" applyBorder="1" applyAlignment="1">
      <alignment horizontal="center" vertical="center" wrapText="1"/>
    </xf>
    <xf numFmtId="0" fontId="85" fillId="0" borderId="67" xfId="5" applyFont="1" applyBorder="1" applyAlignment="1" applyProtection="1">
      <alignment horizontal="center" vertical="center" wrapText="1"/>
      <protection locked="0"/>
    </xf>
    <xf numFmtId="0" fontId="85" fillId="0" borderId="22" xfId="5" applyFont="1" applyBorder="1" applyAlignment="1" applyProtection="1">
      <alignment horizontal="center" vertical="center" wrapText="1"/>
      <protection locked="0"/>
    </xf>
    <xf numFmtId="0" fontId="85" fillId="0" borderId="72" xfId="5" applyFont="1" applyBorder="1" applyAlignment="1" applyProtection="1">
      <alignment horizontal="center" vertical="center" wrapText="1"/>
      <protection locked="0"/>
    </xf>
    <xf numFmtId="1" fontId="1" fillId="0" borderId="13" xfId="5" applyNumberFormat="1" applyBorder="1" applyAlignment="1" applyProtection="1">
      <alignment horizontal="center" vertical="center" wrapText="1"/>
      <protection locked="0"/>
    </xf>
    <xf numFmtId="1" fontId="1" fillId="0" borderId="6" xfId="5" applyNumberFormat="1" applyBorder="1" applyAlignment="1" applyProtection="1">
      <alignment horizontal="center" vertical="center" wrapText="1"/>
      <protection locked="0"/>
    </xf>
    <xf numFmtId="1" fontId="1" fillId="0" borderId="34" xfId="5" applyNumberFormat="1" applyBorder="1" applyAlignment="1" applyProtection="1">
      <alignment horizontal="center" vertical="center" wrapText="1"/>
      <protection locked="0"/>
    </xf>
    <xf numFmtId="0" fontId="86" fillId="0" borderId="13" xfId="5" applyFont="1" applyBorder="1" applyAlignment="1" applyProtection="1">
      <alignment horizontal="center" vertical="center" wrapText="1"/>
      <protection locked="0"/>
    </xf>
    <xf numFmtId="0" fontId="86" fillId="0" borderId="6" xfId="5" applyFont="1" applyBorder="1" applyAlignment="1" applyProtection="1">
      <alignment horizontal="center" vertical="center" wrapText="1"/>
      <protection locked="0"/>
    </xf>
    <xf numFmtId="0" fontId="86" fillId="0" borderId="34" xfId="5" applyFont="1" applyBorder="1" applyAlignment="1" applyProtection="1">
      <alignment horizontal="center" vertical="center" wrapText="1"/>
      <protection locked="0"/>
    </xf>
    <xf numFmtId="0" fontId="83" fillId="0" borderId="12" xfId="5" applyFont="1" applyBorder="1" applyAlignment="1">
      <alignment horizontal="center" vertical="center" wrapText="1"/>
    </xf>
    <xf numFmtId="0" fontId="1" fillId="3" borderId="1" xfId="5" applyFill="1" applyBorder="1" applyAlignment="1" applyProtection="1">
      <alignment horizontal="center" vertical="center"/>
      <protection locked="0"/>
    </xf>
    <xf numFmtId="0" fontId="1" fillId="3" borderId="12" xfId="5" applyFill="1" applyBorder="1" applyAlignment="1" applyProtection="1">
      <alignment horizontal="center" vertical="center"/>
      <protection locked="0"/>
    </xf>
    <xf numFmtId="0" fontId="1" fillId="3" borderId="1" xfId="5" applyFill="1" applyBorder="1" applyAlignment="1" applyProtection="1">
      <alignment horizontal="center" vertical="center" wrapText="1"/>
      <protection locked="0"/>
    </xf>
    <xf numFmtId="0" fontId="91" fillId="3" borderId="12" xfId="8" applyFont="1" applyFill="1" applyBorder="1" applyAlignment="1">
      <alignment horizontal="center" vertical="center" wrapText="1"/>
    </xf>
    <xf numFmtId="0" fontId="91" fillId="3" borderId="1" xfId="8" applyFont="1" applyFill="1" applyBorder="1" applyAlignment="1">
      <alignment horizontal="center" vertical="center" wrapText="1"/>
    </xf>
    <xf numFmtId="0" fontId="91" fillId="3" borderId="2" xfId="8" applyFont="1" applyFill="1" applyBorder="1" applyAlignment="1">
      <alignment horizontal="center" vertical="center" wrapText="1"/>
    </xf>
    <xf numFmtId="0" fontId="91" fillId="3" borderId="27" xfId="8" applyFont="1" applyFill="1" applyBorder="1" applyAlignment="1">
      <alignment horizontal="center" vertical="center" wrapText="1"/>
    </xf>
    <xf numFmtId="0" fontId="1" fillId="3" borderId="2" xfId="5" applyFill="1" applyBorder="1" applyAlignment="1" applyProtection="1">
      <alignment horizontal="center" vertical="center"/>
      <protection locked="0"/>
    </xf>
    <xf numFmtId="0" fontId="1" fillId="3" borderId="2" xfId="5" applyFill="1" applyBorder="1" applyAlignment="1" applyProtection="1">
      <alignment horizontal="center" vertical="center" wrapText="1"/>
      <protection locked="0"/>
    </xf>
    <xf numFmtId="0" fontId="1" fillId="3" borderId="5" xfId="5" applyFill="1" applyBorder="1" applyAlignment="1" applyProtection="1">
      <alignment horizontal="center" vertical="center" wrapText="1"/>
      <protection locked="0"/>
    </xf>
    <xf numFmtId="0" fontId="1" fillId="3" borderId="27" xfId="5" applyFill="1" applyBorder="1" applyAlignment="1" applyProtection="1">
      <alignment horizontal="center" vertical="center"/>
      <protection locked="0"/>
    </xf>
    <xf numFmtId="0" fontId="86" fillId="0" borderId="12" xfId="5" applyFont="1" applyBorder="1" applyAlignment="1" applyProtection="1">
      <alignment horizontal="center" vertical="center" wrapText="1"/>
      <protection locked="0"/>
    </xf>
    <xf numFmtId="0" fontId="86" fillId="0" borderId="5" xfId="5" applyFont="1" applyBorder="1" applyAlignment="1" applyProtection="1">
      <alignment horizontal="center" vertical="center" wrapText="1"/>
      <protection locked="0"/>
    </xf>
    <xf numFmtId="0" fontId="86" fillId="0" borderId="1" xfId="5" applyFont="1" applyBorder="1" applyAlignment="1" applyProtection="1">
      <alignment horizontal="center" vertical="center" wrapText="1"/>
      <protection locked="0"/>
    </xf>
    <xf numFmtId="0" fontId="86" fillId="0" borderId="2" xfId="5" applyFont="1" applyBorder="1" applyAlignment="1" applyProtection="1">
      <alignment horizontal="center" vertical="center" wrapText="1"/>
      <protection locked="0"/>
    </xf>
    <xf numFmtId="0" fontId="1" fillId="3" borderId="12" xfId="5" applyFill="1" applyBorder="1" applyAlignment="1" applyProtection="1">
      <alignment horizontal="center" vertical="center" wrapText="1"/>
      <protection locked="0"/>
    </xf>
    <xf numFmtId="0" fontId="1" fillId="3" borderId="27" xfId="5" applyFill="1" applyBorder="1" applyAlignment="1" applyProtection="1">
      <alignment horizontal="center" vertical="center" wrapText="1"/>
      <protection locked="0"/>
    </xf>
    <xf numFmtId="0" fontId="1" fillId="3" borderId="34" xfId="5" applyFill="1" applyBorder="1" applyAlignment="1" applyProtection="1">
      <alignment horizontal="center" vertical="center"/>
      <protection locked="0"/>
    </xf>
    <xf numFmtId="0" fontId="85" fillId="0" borderId="67" xfId="5" applyFont="1" applyBorder="1" applyAlignment="1">
      <alignment horizontal="center" vertical="center" wrapText="1"/>
    </xf>
    <xf numFmtId="0" fontId="85" fillId="0" borderId="22" xfId="5" applyFont="1" applyBorder="1" applyAlignment="1">
      <alignment horizontal="center" vertical="center" wrapText="1"/>
    </xf>
    <xf numFmtId="0" fontId="85" fillId="0" borderId="72" xfId="5" applyFont="1" applyBorder="1" applyAlignment="1">
      <alignment horizontal="center" vertical="center" wrapText="1"/>
    </xf>
    <xf numFmtId="0" fontId="86" fillId="0" borderId="27" xfId="5" applyFont="1" applyBorder="1" applyAlignment="1" applyProtection="1">
      <alignment horizontal="center" vertical="center" wrapText="1"/>
      <protection locked="0"/>
    </xf>
    <xf numFmtId="0" fontId="83" fillId="0" borderId="27" xfId="5" applyFont="1" applyBorder="1" applyAlignment="1" applyProtection="1">
      <alignment horizontal="center" vertical="center" wrapText="1"/>
      <protection locked="0"/>
    </xf>
    <xf numFmtId="0" fontId="83" fillId="3" borderId="1" xfId="5" applyFont="1" applyFill="1" applyBorder="1" applyAlignment="1" applyProtection="1">
      <alignment horizontal="center" vertical="center"/>
      <protection locked="0"/>
    </xf>
    <xf numFmtId="0" fontId="83" fillId="0" borderId="1" xfId="5" applyFont="1" applyBorder="1" applyAlignment="1" applyProtection="1">
      <alignment horizontal="center" vertical="center" wrapText="1"/>
      <protection locked="0"/>
    </xf>
    <xf numFmtId="0" fontId="83" fillId="0" borderId="12" xfId="5" applyFont="1" applyBorder="1" applyAlignment="1" applyProtection="1">
      <alignment horizontal="center" vertical="center" wrapText="1"/>
      <protection locked="0"/>
    </xf>
    <xf numFmtId="0" fontId="85" fillId="3" borderId="11" xfId="5" applyFont="1" applyFill="1" applyBorder="1" applyAlignment="1" applyProtection="1">
      <alignment horizontal="center" vertical="center" wrapText="1"/>
      <protection locked="0"/>
    </xf>
    <xf numFmtId="0" fontId="85" fillId="3" borderId="24" xfId="5" applyFont="1" applyFill="1" applyBorder="1" applyAlignment="1" applyProtection="1">
      <alignment horizontal="center" vertical="center" wrapText="1"/>
      <protection locked="0"/>
    </xf>
    <xf numFmtId="0" fontId="85" fillId="3" borderId="18" xfId="5" applyFont="1" applyFill="1" applyBorder="1" applyAlignment="1" applyProtection="1">
      <alignment horizontal="center" vertical="center" wrapText="1"/>
      <protection locked="0"/>
    </xf>
    <xf numFmtId="0" fontId="85" fillId="3" borderId="20" xfId="5" applyFont="1" applyFill="1" applyBorder="1" applyAlignment="1" applyProtection="1">
      <alignment horizontal="center" vertical="center" wrapText="1"/>
      <protection locked="0"/>
    </xf>
    <xf numFmtId="0" fontId="85" fillId="3" borderId="26" xfId="5" applyFont="1" applyFill="1" applyBorder="1" applyAlignment="1" applyProtection="1">
      <alignment horizontal="center" vertical="center" wrapText="1"/>
      <protection locked="0"/>
    </xf>
    <xf numFmtId="0" fontId="1" fillId="3" borderId="0" xfId="5" applyFill="1" applyAlignment="1" applyProtection="1">
      <alignment horizontal="center"/>
      <protection locked="0"/>
    </xf>
    <xf numFmtId="0" fontId="83" fillId="0" borderId="1" xfId="9" applyFont="1" applyBorder="1" applyAlignment="1">
      <alignment horizontal="center" vertical="center" wrapText="1"/>
    </xf>
    <xf numFmtId="0" fontId="1" fillId="3" borderId="6" xfId="5" applyFill="1" applyBorder="1" applyAlignment="1" applyProtection="1">
      <alignment horizontal="center" vertical="center" wrapText="1"/>
      <protection locked="0"/>
    </xf>
    <xf numFmtId="0" fontId="1" fillId="3" borderId="34" xfId="5" applyFill="1" applyBorder="1" applyAlignment="1" applyProtection="1">
      <alignment horizontal="center" vertical="center" wrapText="1"/>
      <protection locked="0"/>
    </xf>
    <xf numFmtId="0" fontId="93" fillId="0" borderId="12" xfId="5" applyFont="1" applyBorder="1" applyAlignment="1" applyProtection="1">
      <alignment horizontal="center" vertical="center" wrapText="1"/>
      <protection locked="0"/>
    </xf>
    <xf numFmtId="0" fontId="93" fillId="0" borderId="5" xfId="5" applyFont="1" applyBorder="1" applyAlignment="1" applyProtection="1">
      <alignment horizontal="center" vertical="center" wrapText="1"/>
      <protection locked="0"/>
    </xf>
    <xf numFmtId="0" fontId="93" fillId="0" borderId="1" xfId="5" applyFont="1" applyBorder="1" applyAlignment="1" applyProtection="1">
      <alignment horizontal="center" vertical="center" wrapText="1"/>
      <protection locked="0"/>
    </xf>
    <xf numFmtId="0" fontId="93" fillId="0" borderId="2" xfId="5" applyFont="1" applyBorder="1" applyAlignment="1" applyProtection="1">
      <alignment horizontal="center" vertical="center" wrapText="1"/>
      <protection locked="0"/>
    </xf>
    <xf numFmtId="0" fontId="93" fillId="0" borderId="27" xfId="5" applyFont="1" applyBorder="1" applyAlignment="1" applyProtection="1">
      <alignment horizontal="center" vertical="center" wrapText="1"/>
      <protection locked="0"/>
    </xf>
    <xf numFmtId="0" fontId="83" fillId="0" borderId="27" xfId="9" applyFont="1" applyBorder="1" applyAlignment="1">
      <alignment horizontal="center" vertical="center" wrapText="1"/>
    </xf>
    <xf numFmtId="0" fontId="3" fillId="3" borderId="1" xfId="5" applyFont="1" applyFill="1" applyBorder="1" applyAlignment="1" applyProtection="1">
      <alignment horizontal="center" vertical="center"/>
      <protection locked="0"/>
    </xf>
    <xf numFmtId="0" fontId="83" fillId="3" borderId="12" xfId="5" applyFont="1" applyFill="1" applyBorder="1" applyAlignment="1" applyProtection="1">
      <alignment horizontal="center" vertical="center"/>
      <protection locked="0"/>
    </xf>
    <xf numFmtId="0" fontId="83" fillId="0" borderId="12" xfId="9" applyFont="1" applyBorder="1" applyAlignment="1">
      <alignment horizontal="center" vertical="center" wrapText="1"/>
    </xf>
    <xf numFmtId="0" fontId="93" fillId="0" borderId="13" xfId="5" applyFont="1" applyBorder="1" applyAlignment="1" applyProtection="1">
      <alignment horizontal="center" vertical="center" wrapText="1"/>
      <protection locked="0"/>
    </xf>
    <xf numFmtId="0" fontId="93" fillId="0" borderId="6" xfId="5" applyFont="1" applyBorder="1" applyAlignment="1" applyProtection="1">
      <alignment horizontal="center" vertical="center" wrapText="1"/>
      <protection locked="0"/>
    </xf>
    <xf numFmtId="0" fontId="93" fillId="0" borderId="34" xfId="5" applyFont="1" applyBorder="1" applyAlignment="1" applyProtection="1">
      <alignment horizontal="center" vertical="center" wrapText="1"/>
      <protection locked="0"/>
    </xf>
    <xf numFmtId="0" fontId="85" fillId="0" borderId="11" xfId="5" applyFont="1" applyBorder="1" applyAlignment="1">
      <alignment horizontal="center" vertical="center" wrapText="1"/>
    </xf>
    <xf numFmtId="0" fontId="85" fillId="0" borderId="18" xfId="5" applyFont="1" applyBorder="1" applyAlignment="1">
      <alignment horizontal="center" vertical="center" wrapText="1"/>
    </xf>
    <xf numFmtId="0" fontId="85" fillId="0" borderId="20" xfId="5" applyFont="1" applyBorder="1" applyAlignment="1">
      <alignment horizontal="center" vertical="center" wrapText="1"/>
    </xf>
    <xf numFmtId="0" fontId="85" fillId="0" borderId="26" xfId="5" applyFont="1" applyBorder="1" applyAlignment="1">
      <alignment horizontal="center" vertical="center" wrapText="1"/>
    </xf>
    <xf numFmtId="1" fontId="1" fillId="3" borderId="12" xfId="5" applyNumberFormat="1" applyFill="1" applyBorder="1" applyAlignment="1" applyProtection="1">
      <alignment horizontal="center" vertical="center" wrapText="1"/>
      <protection locked="0"/>
    </xf>
    <xf numFmtId="1" fontId="1" fillId="3" borderId="1" xfId="5" applyNumberFormat="1" applyFill="1" applyBorder="1" applyAlignment="1" applyProtection="1">
      <alignment horizontal="center" vertical="center" wrapText="1"/>
      <protection locked="0"/>
    </xf>
    <xf numFmtId="1" fontId="1" fillId="3" borderId="2" xfId="5" applyNumberFormat="1" applyFill="1" applyBorder="1" applyAlignment="1" applyProtection="1">
      <alignment horizontal="center" vertical="center" wrapText="1"/>
      <protection locked="0"/>
    </xf>
    <xf numFmtId="1" fontId="1" fillId="3" borderId="27" xfId="5" applyNumberFormat="1" applyFill="1" applyBorder="1" applyAlignment="1" applyProtection="1">
      <alignment horizontal="center" vertical="center" wrapText="1"/>
      <protection locked="0"/>
    </xf>
    <xf numFmtId="9" fontId="94" fillId="0" borderId="9" xfId="7" applyFont="1" applyFill="1" applyBorder="1" applyAlignment="1" applyProtection="1">
      <alignment horizontal="center" vertical="center" wrapText="1"/>
      <protection hidden="1"/>
    </xf>
    <xf numFmtId="9" fontId="94" fillId="0" borderId="64" xfId="7" applyFont="1" applyFill="1" applyBorder="1" applyAlignment="1" applyProtection="1">
      <alignment horizontal="center" vertical="center" wrapText="1"/>
      <protection hidden="1"/>
    </xf>
    <xf numFmtId="0" fontId="96" fillId="0" borderId="5" xfId="5" applyFont="1" applyBorder="1" applyAlignment="1" applyProtection="1">
      <alignment horizontal="center" vertical="center" wrapText="1"/>
      <protection locked="0"/>
    </xf>
    <xf numFmtId="0" fontId="96" fillId="0" borderId="27" xfId="5" applyFont="1" applyBorder="1" applyAlignment="1" applyProtection="1">
      <alignment horizontal="center" vertical="center" wrapText="1"/>
      <protection locked="0"/>
    </xf>
    <xf numFmtId="0" fontId="1" fillId="0" borderId="19" xfId="5" applyBorder="1" applyAlignment="1" applyProtection="1">
      <alignment horizontal="center" vertical="center"/>
      <protection locked="0"/>
    </xf>
    <xf numFmtId="0" fontId="1" fillId="0" borderId="28" xfId="5" applyBorder="1" applyAlignment="1" applyProtection="1">
      <alignment horizontal="center" vertical="center"/>
      <protection locked="0"/>
    </xf>
    <xf numFmtId="0" fontId="97" fillId="3" borderId="73" xfId="5" applyFont="1" applyFill="1" applyBorder="1" applyAlignment="1" applyProtection="1">
      <alignment horizontal="center" vertical="center" wrapText="1"/>
      <protection locked="0"/>
    </xf>
    <xf numFmtId="0" fontId="97" fillId="3" borderId="74" xfId="5" applyFont="1" applyFill="1" applyBorder="1" applyAlignment="1" applyProtection="1">
      <alignment horizontal="center" vertical="center" wrapText="1"/>
      <protection locked="0"/>
    </xf>
    <xf numFmtId="0" fontId="97" fillId="3" borderId="75" xfId="5" applyFont="1" applyFill="1" applyBorder="1" applyAlignment="1" applyProtection="1">
      <alignment horizontal="center" vertical="center" wrapText="1"/>
      <protection locked="0"/>
    </xf>
    <xf numFmtId="0" fontId="95" fillId="3" borderId="26" xfId="9" applyFont="1" applyFill="1" applyBorder="1" applyAlignment="1">
      <alignment horizontal="center" vertical="center"/>
    </xf>
    <xf numFmtId="0" fontId="95" fillId="3" borderId="28" xfId="9" applyFont="1" applyFill="1" applyBorder="1" applyAlignment="1">
      <alignment horizontal="center" vertical="center"/>
    </xf>
    <xf numFmtId="0" fontId="95" fillId="3" borderId="24" xfId="9" applyFont="1" applyFill="1" applyBorder="1" applyAlignment="1">
      <alignment horizontal="center" vertical="center"/>
    </xf>
    <xf numFmtId="0" fontId="95" fillId="3" borderId="19" xfId="9" applyFont="1" applyFill="1" applyBorder="1" applyAlignment="1">
      <alignment horizontal="center" vertical="center"/>
    </xf>
    <xf numFmtId="0" fontId="94" fillId="12" borderId="57" xfId="5" applyFont="1" applyFill="1" applyBorder="1" applyAlignment="1" applyProtection="1">
      <alignment horizontal="center" vertical="center"/>
      <protection locked="0"/>
    </xf>
    <xf numFmtId="0" fontId="94" fillId="12" borderId="55" xfId="5" applyFont="1" applyFill="1" applyBorder="1" applyAlignment="1" applyProtection="1">
      <alignment horizontal="center" vertical="center"/>
      <protection locked="0"/>
    </xf>
    <xf numFmtId="9" fontId="83" fillId="3" borderId="31" xfId="5" applyNumberFormat="1" applyFont="1" applyFill="1" applyBorder="1" applyAlignment="1" applyProtection="1">
      <alignment horizontal="center" vertical="center"/>
      <protection locked="0"/>
    </xf>
    <xf numFmtId="9" fontId="83" fillId="3" borderId="32" xfId="5" applyNumberFormat="1" applyFont="1" applyFill="1" applyBorder="1" applyAlignment="1" applyProtection="1">
      <alignment horizontal="center" vertical="center"/>
      <protection locked="0"/>
    </xf>
    <xf numFmtId="9" fontId="98" fillId="0" borderId="33" xfId="5" applyNumberFormat="1" applyFont="1" applyBorder="1" applyAlignment="1" applyProtection="1">
      <alignment horizontal="center" vertical="center"/>
      <protection locked="0"/>
    </xf>
    <xf numFmtId="0" fontId="98" fillId="0" borderId="56" xfId="5" applyFont="1" applyBorder="1" applyAlignment="1" applyProtection="1">
      <alignment horizontal="center" vertical="center"/>
      <protection locked="0"/>
    </xf>
    <xf numFmtId="0" fontId="4" fillId="0" borderId="54" xfId="5" applyFont="1" applyBorder="1" applyAlignment="1" applyProtection="1">
      <alignment horizontal="center" vertical="center"/>
      <protection locked="0"/>
    </xf>
    <xf numFmtId="0" fontId="4" fillId="0" borderId="55" xfId="5" applyFont="1" applyBorder="1" applyAlignment="1" applyProtection="1">
      <alignment horizontal="center" vertical="center"/>
      <protection locked="0"/>
    </xf>
    <xf numFmtId="0" fontId="101" fillId="0" borderId="81" xfId="10" applyFont="1" applyBorder="1" applyAlignment="1">
      <alignment horizontal="left" vertical="center" wrapText="1"/>
    </xf>
    <xf numFmtId="0" fontId="101" fillId="0" borderId="83" xfId="10" applyFont="1" applyBorder="1" applyAlignment="1">
      <alignment horizontal="left" vertical="center" wrapText="1"/>
    </xf>
    <xf numFmtId="0" fontId="102" fillId="0" borderId="3" xfId="10" applyFont="1" applyBorder="1" applyAlignment="1">
      <alignment horizontal="center" vertical="center" wrapText="1"/>
    </xf>
    <xf numFmtId="0" fontId="102" fillId="0" borderId="4" xfId="10" applyFont="1" applyBorder="1" applyAlignment="1">
      <alignment horizontal="center" vertical="center" wrapText="1"/>
    </xf>
    <xf numFmtId="0" fontId="102" fillId="0" borderId="82" xfId="10" applyFont="1" applyBorder="1" applyAlignment="1">
      <alignment horizontal="center" vertical="center" wrapText="1"/>
    </xf>
    <xf numFmtId="0" fontId="102" fillId="0" borderId="7" xfId="10" applyFont="1" applyBorder="1" applyAlignment="1">
      <alignment horizontal="center" vertical="center" wrapText="1"/>
    </xf>
    <xf numFmtId="0" fontId="102" fillId="0" borderId="8" xfId="10" applyFont="1" applyBorder="1" applyAlignment="1">
      <alignment horizontal="center" vertical="center" wrapText="1"/>
    </xf>
    <xf numFmtId="0" fontId="102" fillId="0" borderId="9" xfId="10" applyFont="1" applyBorder="1" applyAlignment="1">
      <alignment horizontal="center" vertical="center" wrapText="1"/>
    </xf>
    <xf numFmtId="0" fontId="102" fillId="0" borderId="1" xfId="10" applyFont="1" applyBorder="1" applyAlignment="1">
      <alignment horizontal="center" vertical="center" wrapText="1"/>
    </xf>
    <xf numFmtId="0" fontId="101" fillId="0" borderId="1" xfId="10" applyFont="1" applyBorder="1" applyAlignment="1">
      <alignment horizontal="center" vertical="center"/>
    </xf>
    <xf numFmtId="0" fontId="101" fillId="0" borderId="1" xfId="10" applyFont="1" applyBorder="1" applyAlignment="1">
      <alignment horizontal="center" vertical="center" wrapText="1"/>
    </xf>
    <xf numFmtId="0" fontId="99" fillId="3" borderId="0" xfId="5" applyFont="1" applyFill="1" applyAlignment="1" applyProtection="1">
      <alignment horizontal="left" vertical="top" wrapText="1"/>
      <protection locked="0"/>
    </xf>
    <xf numFmtId="0" fontId="100" fillId="0" borderId="77" xfId="5" applyFont="1" applyBorder="1" applyAlignment="1" applyProtection="1">
      <alignment horizontal="center" vertical="center" wrapText="1"/>
      <protection locked="0"/>
    </xf>
    <xf numFmtId="0" fontId="100" fillId="0" borderId="78" xfId="5" applyFont="1" applyBorder="1" applyAlignment="1" applyProtection="1">
      <alignment horizontal="center" vertical="center" wrapText="1"/>
      <protection locked="0"/>
    </xf>
    <xf numFmtId="0" fontId="40" fillId="13" borderId="76" xfId="10" applyFont="1" applyFill="1" applyBorder="1" applyAlignment="1">
      <alignment horizontal="center" vertical="center" wrapText="1"/>
    </xf>
    <xf numFmtId="0" fontId="40" fillId="13" borderId="77" xfId="10" applyFont="1" applyFill="1" applyBorder="1" applyAlignment="1">
      <alignment horizontal="center" vertical="center" wrapText="1"/>
    </xf>
    <xf numFmtId="0" fontId="40" fillId="13" borderId="78" xfId="10" applyFont="1" applyFill="1" applyBorder="1" applyAlignment="1">
      <alignment horizontal="center" vertical="center" wrapText="1"/>
    </xf>
    <xf numFmtId="0" fontId="101" fillId="0" borderId="7" xfId="10" applyFont="1" applyBorder="1" applyAlignment="1">
      <alignment horizontal="center" vertical="center" wrapText="1"/>
    </xf>
    <xf numFmtId="0" fontId="101" fillId="0" borderId="0" xfId="10" applyFont="1" applyAlignment="1">
      <alignment horizontal="center" vertical="center" wrapText="1"/>
    </xf>
    <xf numFmtId="0" fontId="101" fillId="14" borderId="31" xfId="10" applyFont="1" applyFill="1" applyBorder="1" applyAlignment="1">
      <alignment horizontal="center" vertical="center" wrapText="1"/>
    </xf>
    <xf numFmtId="0" fontId="101" fillId="14" borderId="0" xfId="10" applyFont="1" applyFill="1" applyAlignment="1">
      <alignment horizontal="center" vertical="center" wrapText="1"/>
    </xf>
    <xf numFmtId="0" fontId="101" fillId="14" borderId="32" xfId="10" applyFont="1" applyFill="1" applyBorder="1" applyAlignment="1">
      <alignment horizontal="center" vertical="center" wrapText="1"/>
    </xf>
    <xf numFmtId="0" fontId="101" fillId="3" borderId="31" xfId="10" applyFont="1" applyFill="1" applyBorder="1" applyAlignment="1">
      <alignment horizontal="center" vertical="center" wrapText="1"/>
    </xf>
    <xf numFmtId="0" fontId="101" fillId="3" borderId="0" xfId="10" applyFont="1" applyFill="1" applyAlignment="1">
      <alignment horizontal="center" vertical="center" wrapText="1"/>
    </xf>
    <xf numFmtId="0" fontId="101" fillId="0" borderId="3" xfId="10" applyFont="1" applyBorder="1" applyAlignment="1">
      <alignment horizontal="center" vertical="center" wrapText="1"/>
    </xf>
    <xf numFmtId="0" fontId="101" fillId="0" borderId="4" xfId="10" applyFont="1" applyBorder="1" applyAlignment="1">
      <alignment horizontal="center" vertical="center" wrapText="1"/>
    </xf>
    <xf numFmtId="0" fontId="101" fillId="0" borderId="82" xfId="10" applyFont="1" applyBorder="1" applyAlignment="1">
      <alignment horizontal="center" vertical="center" wrapText="1"/>
    </xf>
    <xf numFmtId="0" fontId="101" fillId="0" borderId="8" xfId="10" applyFont="1" applyBorder="1" applyAlignment="1">
      <alignment horizontal="center" vertical="center" wrapText="1"/>
    </xf>
    <xf numFmtId="0" fontId="101" fillId="0" borderId="9" xfId="10" applyFont="1" applyBorder="1" applyAlignment="1">
      <alignment horizontal="center" vertical="center" wrapText="1"/>
    </xf>
    <xf numFmtId="0" fontId="112" fillId="16" borderId="54" xfId="9" applyFont="1" applyFill="1" applyBorder="1" applyAlignment="1">
      <alignment horizontal="center" vertical="center"/>
    </xf>
    <xf numFmtId="0" fontId="112" fillId="16" borderId="57" xfId="9" applyFont="1" applyFill="1" applyBorder="1" applyAlignment="1">
      <alignment horizontal="center" vertical="center"/>
    </xf>
    <xf numFmtId="0" fontId="112" fillId="16" borderId="55" xfId="9" applyFont="1" applyFill="1" applyBorder="1" applyAlignment="1">
      <alignment horizontal="center" vertical="center"/>
    </xf>
    <xf numFmtId="0" fontId="113" fillId="16" borderId="76" xfId="10" applyFont="1" applyFill="1" applyBorder="1" applyAlignment="1">
      <alignment horizontal="center" vertical="center"/>
    </xf>
    <xf numFmtId="0" fontId="113" fillId="16" borderId="78" xfId="10" applyFont="1" applyFill="1" applyBorder="1" applyAlignment="1">
      <alignment horizontal="center" vertical="center"/>
    </xf>
    <xf numFmtId="0" fontId="113" fillId="16" borderId="77" xfId="10" applyFont="1" applyFill="1" applyBorder="1" applyAlignment="1">
      <alignment horizontal="center" vertical="center"/>
    </xf>
    <xf numFmtId="0" fontId="102" fillId="0" borderId="29" xfId="10" applyFont="1" applyBorder="1" applyAlignment="1">
      <alignment horizontal="center" vertical="center" wrapText="1"/>
    </xf>
    <xf numFmtId="0" fontId="102" fillId="0" borderId="15" xfId="10" applyFont="1" applyBorder="1" applyAlignment="1">
      <alignment horizontal="center" vertical="center" wrapText="1"/>
    </xf>
    <xf numFmtId="0" fontId="102" fillId="0" borderId="33" xfId="10" applyFont="1" applyBorder="1" applyAlignment="1">
      <alignment horizontal="center" vertical="center" wrapText="1"/>
    </xf>
    <xf numFmtId="0" fontId="102" fillId="0" borderId="58" xfId="10" applyFont="1" applyBorder="1" applyAlignment="1">
      <alignment horizontal="center" vertical="center" wrapText="1"/>
    </xf>
    <xf numFmtId="0" fontId="105" fillId="0" borderId="76" xfId="10" applyFont="1" applyBorder="1" applyAlignment="1">
      <alignment horizontal="center" vertical="center" wrapText="1"/>
    </xf>
    <xf numFmtId="0" fontId="105" fillId="0" borderId="77" xfId="10" applyFont="1" applyBorder="1" applyAlignment="1">
      <alignment horizontal="center" vertical="center" wrapText="1"/>
    </xf>
    <xf numFmtId="0" fontId="105" fillId="0" borderId="78" xfId="10" applyFont="1" applyBorder="1" applyAlignment="1">
      <alignment horizontal="center" vertical="center" wrapText="1"/>
    </xf>
    <xf numFmtId="0" fontId="8" fillId="0" borderId="76" xfId="10" applyFont="1" applyBorder="1" applyAlignment="1">
      <alignment horizontal="center" vertical="center" wrapText="1"/>
    </xf>
    <xf numFmtId="0" fontId="8" fillId="0" borderId="77" xfId="10" applyFont="1" applyBorder="1" applyAlignment="1">
      <alignment horizontal="center" vertical="center" wrapText="1"/>
    </xf>
    <xf numFmtId="0" fontId="8" fillId="0" borderId="78" xfId="10" applyFont="1" applyBorder="1" applyAlignment="1">
      <alignment horizontal="center" vertical="center" wrapText="1"/>
    </xf>
    <xf numFmtId="0" fontId="101" fillId="0" borderId="37" xfId="10" applyFont="1" applyBorder="1" applyAlignment="1">
      <alignment horizontal="center" vertical="center" wrapText="1"/>
    </xf>
    <xf numFmtId="0" fontId="101" fillId="0" borderId="84" xfId="10" applyFont="1" applyBorder="1" applyAlignment="1">
      <alignment horizontal="center" vertical="center" wrapText="1"/>
    </xf>
    <xf numFmtId="0" fontId="101" fillId="0" borderId="66" xfId="10" applyFont="1" applyBorder="1" applyAlignment="1">
      <alignment horizontal="center" vertical="center" wrapText="1"/>
    </xf>
    <xf numFmtId="0" fontId="101" fillId="0" borderId="37" xfId="10" applyFont="1" applyBorder="1" applyAlignment="1">
      <alignment horizontal="center" vertical="center"/>
    </xf>
    <xf numFmtId="0" fontId="101" fillId="0" borderId="84" xfId="10" applyFont="1" applyBorder="1" applyAlignment="1">
      <alignment horizontal="center" vertical="center"/>
    </xf>
    <xf numFmtId="0" fontId="101" fillId="0" borderId="66" xfId="10" applyFont="1" applyBorder="1" applyAlignment="1">
      <alignment horizontal="center" vertical="center"/>
    </xf>
    <xf numFmtId="0" fontId="102" fillId="0" borderId="37" xfId="10" applyFont="1" applyBorder="1" applyAlignment="1">
      <alignment horizontal="center" vertical="center" wrapText="1"/>
    </xf>
    <xf numFmtId="0" fontId="102" fillId="0" borderId="84" xfId="10" applyFont="1" applyBorder="1" applyAlignment="1">
      <alignment horizontal="center" vertical="center" wrapText="1"/>
    </xf>
    <xf numFmtId="0" fontId="102" fillId="0" borderId="66" xfId="10" applyFont="1" applyBorder="1" applyAlignment="1">
      <alignment horizontal="center" vertical="center" wrapText="1"/>
    </xf>
    <xf numFmtId="0" fontId="102" fillId="0" borderId="1" xfId="10" applyFont="1" applyBorder="1" applyAlignment="1">
      <alignment horizontal="center" vertical="center"/>
    </xf>
    <xf numFmtId="0" fontId="113" fillId="16" borderId="88" xfId="10" applyFont="1" applyFill="1" applyBorder="1" applyAlignment="1">
      <alignment horizontal="center" vertical="center"/>
    </xf>
    <xf numFmtId="0" fontId="113" fillId="16" borderId="89" xfId="10" applyFont="1" applyFill="1" applyBorder="1" applyAlignment="1">
      <alignment horizontal="center" vertical="center"/>
    </xf>
    <xf numFmtId="0" fontId="101" fillId="16" borderId="54" xfId="10" applyFont="1" applyFill="1" applyBorder="1" applyAlignment="1">
      <alignment horizontal="center" vertical="center" wrapText="1"/>
    </xf>
    <xf numFmtId="0" fontId="101" fillId="16" borderId="57" xfId="10" applyFont="1" applyFill="1" applyBorder="1" applyAlignment="1">
      <alignment horizontal="center" vertical="center" wrapText="1"/>
    </xf>
    <xf numFmtId="0" fontId="40" fillId="16" borderId="11" xfId="10" applyFont="1" applyFill="1" applyBorder="1" applyAlignment="1">
      <alignment horizontal="center" vertical="center"/>
    </xf>
    <xf numFmtId="0" fontId="40" fillId="16" borderId="12" xfId="10" applyFont="1" applyFill="1" applyBorder="1" applyAlignment="1">
      <alignment horizontal="center" vertical="center"/>
    </xf>
    <xf numFmtId="0" fontId="40" fillId="16" borderId="35" xfId="10" applyFont="1" applyFill="1" applyBorder="1" applyAlignment="1">
      <alignment horizontal="center" vertical="center"/>
    </xf>
    <xf numFmtId="0" fontId="40" fillId="16" borderId="18" xfId="10" applyFont="1" applyFill="1" applyBorder="1" applyAlignment="1">
      <alignment horizontal="center" vertical="center"/>
    </xf>
    <xf numFmtId="0" fontId="40" fillId="16" borderId="1" xfId="10" applyFont="1" applyFill="1" applyBorder="1" applyAlignment="1">
      <alignment horizontal="center" vertical="center"/>
    </xf>
    <xf numFmtId="0" fontId="40" fillId="16" borderId="25" xfId="10" applyFont="1" applyFill="1" applyBorder="1" applyAlignment="1">
      <alignment horizontal="center" vertical="center"/>
    </xf>
    <xf numFmtId="0" fontId="40" fillId="16" borderId="26" xfId="10" applyFont="1" applyFill="1" applyBorder="1" applyAlignment="1">
      <alignment horizontal="center" vertical="center"/>
    </xf>
    <xf numFmtId="0" fontId="40" fillId="16" borderId="27" xfId="10" applyFont="1" applyFill="1" applyBorder="1" applyAlignment="1">
      <alignment horizontal="center" vertical="center"/>
    </xf>
    <xf numFmtId="0" fontId="40" fillId="16" borderId="28" xfId="10" applyFont="1" applyFill="1" applyBorder="1" applyAlignment="1">
      <alignment horizontal="center" vertical="center"/>
    </xf>
    <xf numFmtId="0" fontId="112" fillId="16" borderId="29" xfId="9" applyFont="1" applyFill="1" applyBorder="1" applyAlignment="1">
      <alignment horizontal="center" vertical="center"/>
    </xf>
    <xf numFmtId="0" fontId="112" fillId="16" borderId="30" xfId="9" applyFont="1" applyFill="1" applyBorder="1" applyAlignment="1">
      <alignment horizontal="center" vertical="center"/>
    </xf>
    <xf numFmtId="0" fontId="112" fillId="16" borderId="31" xfId="9" applyFont="1" applyFill="1" applyBorder="1" applyAlignment="1">
      <alignment horizontal="center" vertical="center"/>
    </xf>
    <xf numFmtId="0" fontId="112" fillId="16" borderId="32" xfId="9" applyFont="1" applyFill="1" applyBorder="1" applyAlignment="1">
      <alignment horizontal="center" vertical="center"/>
    </xf>
    <xf numFmtId="0" fontId="112" fillId="16" borderId="33" xfId="9" applyFont="1" applyFill="1" applyBorder="1" applyAlignment="1">
      <alignment horizontal="center" vertical="center"/>
    </xf>
    <xf numFmtId="0" fontId="112" fillId="16" borderId="56" xfId="9" applyFont="1" applyFill="1" applyBorder="1" applyAlignment="1">
      <alignment horizontal="center" vertical="center"/>
    </xf>
    <xf numFmtId="0" fontId="1" fillId="3" borderId="13" xfId="5" applyFill="1" applyBorder="1" applyAlignment="1" applyProtection="1">
      <alignment horizontal="center" vertical="center"/>
      <protection locked="0"/>
    </xf>
    <xf numFmtId="0" fontId="94" fillId="0" borderId="5" xfId="5" applyFont="1" applyBorder="1" applyAlignment="1" applyProtection="1">
      <alignment horizontal="center" vertical="center" wrapText="1"/>
      <protection locked="0"/>
    </xf>
    <xf numFmtId="0" fontId="94" fillId="0" borderId="27" xfId="5" applyFont="1" applyBorder="1" applyAlignment="1" applyProtection="1">
      <alignment horizontal="center" vertical="center" wrapText="1"/>
      <protection locked="0"/>
    </xf>
    <xf numFmtId="0" fontId="83" fillId="0" borderId="19" xfId="5" applyFont="1" applyBorder="1" applyAlignment="1" applyProtection="1">
      <alignment horizontal="center" vertical="center"/>
      <protection locked="0"/>
    </xf>
    <xf numFmtId="0" fontId="83" fillId="0" borderId="28" xfId="5" applyFont="1" applyBorder="1" applyAlignment="1" applyProtection="1">
      <alignment horizontal="center" vertical="center"/>
      <protection locked="0"/>
    </xf>
    <xf numFmtId="0" fontId="37" fillId="3" borderId="26" xfId="9" applyFont="1" applyFill="1" applyBorder="1" applyAlignment="1">
      <alignment horizontal="center" vertical="center"/>
    </xf>
    <xf numFmtId="0" fontId="37" fillId="3" borderId="27" xfId="9" applyFont="1" applyFill="1" applyBorder="1" applyAlignment="1">
      <alignment horizontal="center" vertical="center"/>
    </xf>
    <xf numFmtId="0" fontId="37" fillId="3" borderId="64" xfId="9" applyFont="1" applyFill="1" applyBorder="1" applyAlignment="1">
      <alignment horizontal="center" vertical="center"/>
    </xf>
    <xf numFmtId="0" fontId="37" fillId="3" borderId="62" xfId="9" applyFont="1" applyFill="1" applyBorder="1" applyAlignment="1">
      <alignment horizontal="center" vertical="center"/>
    </xf>
    <xf numFmtId="0" fontId="37" fillId="3" borderId="12" xfId="9" applyFont="1" applyFill="1" applyBorder="1" applyAlignment="1">
      <alignment horizontal="center" vertical="center"/>
    </xf>
    <xf numFmtId="0" fontId="37" fillId="3" borderId="35" xfId="9" applyFont="1" applyFill="1" applyBorder="1" applyAlignment="1">
      <alignment horizontal="center" vertical="center"/>
    </xf>
    <xf numFmtId="0" fontId="37" fillId="3" borderId="11" xfId="9" applyFont="1" applyFill="1" applyBorder="1" applyAlignment="1">
      <alignment horizontal="center" vertical="center"/>
    </xf>
    <xf numFmtId="0" fontId="37" fillId="3" borderId="28" xfId="9" applyFont="1" applyFill="1" applyBorder="1" applyAlignment="1">
      <alignment horizontal="center" vertical="center"/>
    </xf>
    <xf numFmtId="0" fontId="109" fillId="0" borderId="54" xfId="10" applyFont="1" applyBorder="1" applyAlignment="1">
      <alignment horizontal="center" vertical="center" wrapText="1"/>
    </xf>
    <xf numFmtId="0" fontId="109" fillId="0" borderId="55" xfId="10" applyFont="1" applyBorder="1" applyAlignment="1">
      <alignment horizontal="center" vertical="center" wrapText="1"/>
    </xf>
    <xf numFmtId="9" fontId="83" fillId="3" borderId="29" xfId="5" applyNumberFormat="1" applyFont="1" applyFill="1" applyBorder="1" applyAlignment="1" applyProtection="1">
      <alignment horizontal="center" vertical="center"/>
      <protection locked="0"/>
    </xf>
    <xf numFmtId="9" fontId="83" fillId="3" borderId="16" xfId="5" applyNumberFormat="1" applyFont="1" applyFill="1" applyBorder="1" applyAlignment="1" applyProtection="1">
      <alignment horizontal="center" vertical="center"/>
      <protection locked="0"/>
    </xf>
    <xf numFmtId="9" fontId="83" fillId="3" borderId="14" xfId="5" applyNumberFormat="1" applyFont="1" applyFill="1" applyBorder="1" applyAlignment="1" applyProtection="1">
      <alignment horizontal="center" vertical="center"/>
      <protection locked="0"/>
    </xf>
    <xf numFmtId="9" fontId="83" fillId="3" borderId="30" xfId="5" applyNumberFormat="1" applyFont="1" applyFill="1" applyBorder="1" applyAlignment="1" applyProtection="1">
      <alignment horizontal="center" vertical="center"/>
      <protection locked="0"/>
    </xf>
    <xf numFmtId="9" fontId="116" fillId="0" borderId="33" xfId="5" applyNumberFormat="1" applyFont="1" applyBorder="1" applyAlignment="1" applyProtection="1">
      <alignment horizontal="center" vertical="center"/>
      <protection locked="0"/>
    </xf>
    <xf numFmtId="0" fontId="116" fillId="0" borderId="59" xfId="5" applyFont="1" applyBorder="1" applyAlignment="1" applyProtection="1">
      <alignment horizontal="center" vertical="center"/>
      <protection locked="0"/>
    </xf>
    <xf numFmtId="9" fontId="116" fillId="0" borderId="65" xfId="5" applyNumberFormat="1" applyFont="1" applyBorder="1" applyAlignment="1" applyProtection="1">
      <alignment horizontal="center" vertical="center"/>
      <protection locked="0"/>
    </xf>
    <xf numFmtId="0" fontId="109" fillId="0" borderId="81" xfId="10" applyFont="1" applyBorder="1" applyAlignment="1">
      <alignment horizontal="left" vertical="center" wrapText="1"/>
    </xf>
    <xf numFmtId="0" fontId="109" fillId="0" borderId="83" xfId="10" applyFont="1" applyBorder="1" applyAlignment="1">
      <alignment horizontal="left" vertical="center" wrapText="1"/>
    </xf>
    <xf numFmtId="0" fontId="115" fillId="0" borderId="29" xfId="10" applyFont="1" applyBorder="1" applyAlignment="1">
      <alignment horizontal="center" vertical="center" wrapText="1"/>
    </xf>
    <xf numFmtId="0" fontId="115" fillId="0" borderId="15" xfId="10" applyFont="1" applyBorder="1" applyAlignment="1">
      <alignment horizontal="center" vertical="center" wrapText="1"/>
    </xf>
    <xf numFmtId="0" fontId="115" fillId="0" borderId="30" xfId="10" applyFont="1" applyBorder="1" applyAlignment="1">
      <alignment horizontal="center" vertical="center" wrapText="1"/>
    </xf>
    <xf numFmtId="0" fontId="115" fillId="0" borderId="36" xfId="10" applyFont="1" applyBorder="1" applyAlignment="1">
      <alignment horizontal="center" vertical="center" wrapText="1"/>
    </xf>
    <xf numFmtId="0" fontId="115" fillId="0" borderId="8" xfId="10" applyFont="1" applyBorder="1" applyAlignment="1">
      <alignment horizontal="center" vertical="center" wrapText="1"/>
    </xf>
    <xf numFmtId="0" fontId="115" fillId="0" borderId="69" xfId="10" applyFont="1" applyBorder="1" applyAlignment="1">
      <alignment horizontal="center" vertical="center" wrapText="1"/>
    </xf>
    <xf numFmtId="0" fontId="115" fillId="0" borderId="26" xfId="10" applyFont="1" applyBorder="1" applyAlignment="1">
      <alignment horizontal="center" vertical="center" wrapText="1"/>
    </xf>
    <xf numFmtId="0" fontId="115" fillId="0" borderId="34" xfId="10" applyFont="1" applyBorder="1" applyAlignment="1">
      <alignment horizontal="center" vertical="center" wrapText="1"/>
    </xf>
    <xf numFmtId="0" fontId="115" fillId="0" borderId="65" xfId="10" applyFont="1" applyBorder="1" applyAlignment="1">
      <alignment horizontal="center" vertical="center" wrapText="1"/>
    </xf>
    <xf numFmtId="0" fontId="115" fillId="0" borderId="58" xfId="10" applyFont="1" applyBorder="1" applyAlignment="1">
      <alignment horizontal="center" vertical="center" wrapText="1"/>
    </xf>
    <xf numFmtId="0" fontId="115" fillId="0" borderId="59" xfId="10" applyFont="1" applyBorder="1" applyAlignment="1">
      <alignment horizontal="center" vertical="center" wrapText="1"/>
    </xf>
    <xf numFmtId="0" fontId="109" fillId="0" borderId="65" xfId="10" applyFont="1" applyBorder="1" applyAlignment="1">
      <alignment horizontal="center" vertical="center"/>
    </xf>
    <xf numFmtId="0" fontId="109" fillId="0" borderId="58" xfId="10" applyFont="1" applyBorder="1" applyAlignment="1">
      <alignment horizontal="center" vertical="center"/>
    </xf>
    <xf numFmtId="0" fontId="109" fillId="0" borderId="59" xfId="10" applyFont="1" applyBorder="1" applyAlignment="1">
      <alignment horizontal="center" vertical="center"/>
    </xf>
    <xf numFmtId="0" fontId="109" fillId="0" borderId="65" xfId="10" applyFont="1" applyBorder="1" applyAlignment="1">
      <alignment horizontal="center" vertical="center" wrapText="1"/>
    </xf>
    <xf numFmtId="0" fontId="109" fillId="0" borderId="59" xfId="10" applyFont="1" applyBorder="1" applyAlignment="1">
      <alignment horizontal="center" vertical="center" wrapText="1"/>
    </xf>
    <xf numFmtId="0" fontId="116" fillId="0" borderId="56" xfId="5" applyFont="1" applyBorder="1" applyAlignment="1" applyProtection="1">
      <alignment horizontal="center" vertical="center"/>
      <protection locked="0"/>
    </xf>
    <xf numFmtId="0" fontId="112" fillId="13" borderId="76" xfId="10" applyFont="1" applyFill="1" applyBorder="1" applyAlignment="1">
      <alignment horizontal="center" vertical="center" wrapText="1"/>
    </xf>
    <xf numFmtId="0" fontId="112" fillId="13" borderId="77" xfId="10" applyFont="1" applyFill="1" applyBorder="1" applyAlignment="1">
      <alignment horizontal="center" vertical="center" wrapText="1"/>
    </xf>
    <xf numFmtId="0" fontId="112" fillId="13" borderId="78" xfId="10" applyFont="1" applyFill="1" applyBorder="1" applyAlignment="1">
      <alignment horizontal="center" vertical="center" wrapText="1"/>
    </xf>
    <xf numFmtId="0" fontId="109" fillId="0" borderId="7" xfId="10" applyFont="1" applyBorder="1" applyAlignment="1">
      <alignment horizontal="center" vertical="center" wrapText="1"/>
    </xf>
    <xf numFmtId="0" fontId="109" fillId="0" borderId="0" xfId="10" applyFont="1" applyAlignment="1">
      <alignment horizontal="center" vertical="center" wrapText="1"/>
    </xf>
    <xf numFmtId="0" fontId="109" fillId="14" borderId="31" xfId="10" applyFont="1" applyFill="1" applyBorder="1" applyAlignment="1">
      <alignment horizontal="center" vertical="center" wrapText="1"/>
    </xf>
    <xf numFmtId="0" fontId="109" fillId="14" borderId="0" xfId="10" applyFont="1" applyFill="1" applyAlignment="1">
      <alignment horizontal="center" vertical="center" wrapText="1"/>
    </xf>
    <xf numFmtId="0" fontId="109" fillId="14" borderId="32" xfId="10" applyFont="1" applyFill="1" applyBorder="1" applyAlignment="1">
      <alignment horizontal="center" vertical="center" wrapText="1"/>
    </xf>
    <xf numFmtId="0" fontId="109" fillId="3" borderId="0" xfId="10" applyFont="1" applyFill="1" applyAlignment="1">
      <alignment horizontal="center" vertical="center" wrapText="1"/>
    </xf>
    <xf numFmtId="0" fontId="102" fillId="0" borderId="11" xfId="10" applyFont="1" applyBorder="1" applyAlignment="1">
      <alignment horizontal="center" vertical="center" wrapText="1"/>
    </xf>
    <xf numFmtId="0" fontId="102" fillId="0" borderId="12" xfId="10" applyFont="1" applyBorder="1" applyAlignment="1">
      <alignment horizontal="center" vertical="center" wrapText="1"/>
    </xf>
    <xf numFmtId="0" fontId="102" fillId="0" borderId="79" xfId="10" applyFont="1" applyBorder="1" applyAlignment="1">
      <alignment horizontal="center" vertical="center" wrapText="1"/>
    </xf>
    <xf numFmtId="0" fontId="102" fillId="0" borderId="26" xfId="10" applyFont="1" applyBorder="1" applyAlignment="1">
      <alignment horizontal="center" vertical="center" wrapText="1"/>
    </xf>
    <xf numFmtId="0" fontId="102" fillId="0" borderId="27" xfId="10" applyFont="1" applyBorder="1" applyAlignment="1">
      <alignment horizontal="center" vertical="center" wrapText="1"/>
    </xf>
    <xf numFmtId="0" fontId="102" fillId="0" borderId="80" xfId="10" applyFont="1" applyBorder="1" applyAlignment="1">
      <alignment horizontal="center" vertical="center" wrapText="1"/>
    </xf>
    <xf numFmtId="0" fontId="105" fillId="0" borderId="88" xfId="10" applyFont="1" applyBorder="1" applyAlignment="1">
      <alignment horizontal="center" vertical="center" wrapText="1"/>
    </xf>
    <xf numFmtId="0" fontId="105" fillId="0" borderId="90" xfId="10" applyFont="1" applyBorder="1" applyAlignment="1">
      <alignment horizontal="center" vertical="center" wrapText="1"/>
    </xf>
    <xf numFmtId="0" fontId="48" fillId="0" borderId="90" xfId="10" applyFont="1" applyBorder="1" applyAlignment="1">
      <alignment horizontal="center" vertical="center" wrapText="1"/>
    </xf>
    <xf numFmtId="0" fontId="48" fillId="0" borderId="89" xfId="10" applyFont="1" applyBorder="1" applyAlignment="1">
      <alignment horizontal="center" vertical="center" wrapText="1"/>
    </xf>
    <xf numFmtId="0" fontId="101" fillId="0" borderId="1" xfId="10" applyFont="1" applyBorder="1" applyAlignment="1">
      <alignment horizontal="left" vertical="center" wrapText="1"/>
    </xf>
    <xf numFmtId="0" fontId="101" fillId="0" borderId="37" xfId="10" applyFont="1" applyBorder="1" applyAlignment="1">
      <alignment horizontal="left" vertical="center" wrapText="1"/>
    </xf>
    <xf numFmtId="0" fontId="101" fillId="0" borderId="84" xfId="10" applyFont="1" applyBorder="1" applyAlignment="1">
      <alignment horizontal="left" vertical="center" wrapText="1"/>
    </xf>
    <xf numFmtId="0" fontId="102" fillId="3" borderId="0" xfId="10" applyFont="1" applyFill="1" applyAlignment="1">
      <alignment horizontal="center" vertical="center"/>
    </xf>
    <xf numFmtId="0" fontId="119" fillId="3" borderId="58" xfId="10" applyFont="1" applyFill="1" applyBorder="1" applyAlignment="1">
      <alignment horizontal="center"/>
    </xf>
    <xf numFmtId="0" fontId="101" fillId="16" borderId="31" xfId="10" applyFont="1" applyFill="1" applyBorder="1" applyAlignment="1">
      <alignment horizontal="center" vertical="center" wrapText="1"/>
    </xf>
    <xf numFmtId="0" fontId="40" fillId="16" borderId="64" xfId="10" applyFont="1" applyFill="1" applyBorder="1" applyAlignment="1">
      <alignment horizontal="center" vertical="center"/>
    </xf>
    <xf numFmtId="0" fontId="101" fillId="16" borderId="85" xfId="10" applyFont="1" applyFill="1" applyBorder="1" applyAlignment="1">
      <alignment horizontal="center" vertical="center" wrapText="1"/>
    </xf>
    <xf numFmtId="0" fontId="101" fillId="16" borderId="86" xfId="10" applyFont="1" applyFill="1" applyBorder="1" applyAlignment="1">
      <alignment horizontal="center" vertical="center" wrapText="1"/>
    </xf>
    <xf numFmtId="0" fontId="101" fillId="16" borderId="92" xfId="10" applyFont="1" applyFill="1" applyBorder="1" applyAlignment="1">
      <alignment horizontal="center" vertical="center" wrapText="1"/>
    </xf>
    <xf numFmtId="0" fontId="113" fillId="16" borderId="29" xfId="10" applyFont="1" applyFill="1" applyBorder="1" applyAlignment="1">
      <alignment horizontal="center" vertical="center"/>
    </xf>
    <xf numFmtId="0" fontId="113" fillId="16" borderId="15" xfId="10" applyFont="1" applyFill="1" applyBorder="1" applyAlignment="1">
      <alignment horizontal="center" vertical="center"/>
    </xf>
    <xf numFmtId="0" fontId="113" fillId="16" borderId="33" xfId="10" applyFont="1" applyFill="1" applyBorder="1" applyAlignment="1">
      <alignment horizontal="center" vertical="center"/>
    </xf>
    <xf numFmtId="0" fontId="113" fillId="16" borderId="58" xfId="10" applyFont="1" applyFill="1" applyBorder="1" applyAlignment="1">
      <alignment horizontal="center" vertical="center"/>
    </xf>
    <xf numFmtId="0" fontId="113" fillId="16" borderId="30" xfId="10" applyFont="1" applyFill="1" applyBorder="1" applyAlignment="1">
      <alignment horizontal="center" vertical="center"/>
    </xf>
    <xf numFmtId="0" fontId="113" fillId="16" borderId="56" xfId="10" applyFont="1" applyFill="1" applyBorder="1" applyAlignment="1">
      <alignment horizontal="center" vertical="center"/>
    </xf>
    <xf numFmtId="0" fontId="119" fillId="3" borderId="91" xfId="10" applyFont="1" applyFill="1" applyBorder="1" applyAlignment="1">
      <alignment horizontal="center"/>
    </xf>
    <xf numFmtId="0" fontId="101" fillId="16" borderId="11" xfId="10" applyFont="1" applyFill="1" applyBorder="1" applyAlignment="1">
      <alignment horizontal="center" vertical="center" wrapText="1"/>
    </xf>
    <xf numFmtId="0" fontId="101" fillId="16" borderId="35" xfId="10" applyFont="1" applyFill="1" applyBorder="1" applyAlignment="1">
      <alignment horizontal="center" vertical="center" wrapText="1"/>
    </xf>
    <xf numFmtId="0" fontId="101" fillId="16" borderId="18" xfId="10" applyFont="1" applyFill="1" applyBorder="1" applyAlignment="1">
      <alignment horizontal="center" vertical="center" wrapText="1"/>
    </xf>
    <xf numFmtId="0" fontId="101" fillId="16" borderId="25" xfId="10" applyFont="1" applyFill="1" applyBorder="1" applyAlignment="1">
      <alignment horizontal="center" vertical="center" wrapText="1"/>
    </xf>
    <xf numFmtId="0" fontId="101" fillId="16" borderId="20" xfId="10" applyFont="1" applyFill="1" applyBorder="1" applyAlignment="1">
      <alignment horizontal="center" vertical="center" wrapText="1"/>
    </xf>
    <xf numFmtId="0" fontId="101" fillId="16" borderId="21" xfId="10" applyFont="1" applyFill="1" applyBorder="1" applyAlignment="1">
      <alignment horizontal="center" vertical="center" wrapText="1"/>
    </xf>
    <xf numFmtId="0" fontId="102" fillId="19" borderId="2" xfId="10" applyFont="1" applyFill="1" applyBorder="1" applyAlignment="1">
      <alignment horizontal="left" vertical="center" wrapText="1"/>
    </xf>
    <xf numFmtId="0" fontId="101" fillId="16" borderId="55" xfId="10" applyFont="1" applyFill="1" applyBorder="1" applyAlignment="1">
      <alignment horizontal="center" vertical="center" wrapText="1"/>
    </xf>
    <xf numFmtId="0" fontId="37" fillId="0" borderId="67" xfId="10" applyFont="1" applyBorder="1" applyAlignment="1">
      <alignment horizontal="center" vertical="center" wrapText="1"/>
    </xf>
    <xf numFmtId="0" fontId="37" fillId="0" borderId="24" xfId="10" applyFont="1" applyBorder="1" applyAlignment="1">
      <alignment horizontal="center" vertical="center" wrapText="1"/>
    </xf>
    <xf numFmtId="0" fontId="102" fillId="0" borderId="13" xfId="10" applyFont="1" applyBorder="1" applyAlignment="1">
      <alignment horizontal="center" vertical="center" wrapText="1"/>
    </xf>
    <xf numFmtId="0" fontId="102" fillId="0" borderId="5" xfId="10" applyFont="1" applyBorder="1" applyAlignment="1">
      <alignment horizontal="center" vertical="center" wrapText="1"/>
    </xf>
    <xf numFmtId="0" fontId="102" fillId="0" borderId="13" xfId="10" quotePrefix="1" applyFont="1" applyBorder="1" applyAlignment="1">
      <alignment horizontal="justify" vertical="center" wrapText="1"/>
    </xf>
    <xf numFmtId="0" fontId="102" fillId="0" borderId="5" xfId="10" quotePrefix="1" applyFont="1" applyBorder="1" applyAlignment="1">
      <alignment horizontal="justify" vertical="center" wrapText="1"/>
    </xf>
    <xf numFmtId="0" fontId="102" fillId="0" borderId="13" xfId="9" applyFont="1" applyBorder="1" applyAlignment="1">
      <alignment horizontal="center" vertical="center" wrapText="1"/>
    </xf>
    <xf numFmtId="0" fontId="102" fillId="0" borderId="5" xfId="9" applyFont="1" applyBorder="1" applyAlignment="1">
      <alignment horizontal="center" vertical="center" wrapText="1"/>
    </xf>
    <xf numFmtId="0" fontId="101" fillId="16" borderId="11" xfId="9" applyFont="1" applyFill="1" applyBorder="1" applyAlignment="1">
      <alignment horizontal="center" vertical="center" wrapText="1"/>
    </xf>
    <xf numFmtId="0" fontId="101" fillId="16" borderId="35" xfId="9" applyFont="1" applyFill="1" applyBorder="1" applyAlignment="1">
      <alignment horizontal="center" vertical="center" wrapText="1"/>
    </xf>
    <xf numFmtId="0" fontId="101" fillId="16" borderId="54" xfId="10" applyFont="1" applyFill="1" applyBorder="1" applyAlignment="1">
      <alignment horizontal="center" vertical="center"/>
    </xf>
    <xf numFmtId="0" fontId="101" fillId="16" borderId="55" xfId="10" applyFont="1" applyFill="1" applyBorder="1" applyAlignment="1">
      <alignment horizontal="center" vertical="center"/>
    </xf>
    <xf numFmtId="9" fontId="102" fillId="20" borderId="16" xfId="11" applyFont="1" applyFill="1" applyBorder="1" applyAlignment="1">
      <alignment horizontal="center" vertical="center"/>
    </xf>
    <xf numFmtId="9" fontId="102" fillId="20" borderId="9" xfId="11" applyFont="1" applyFill="1" applyBorder="1" applyAlignment="1">
      <alignment horizontal="center" vertical="center"/>
    </xf>
    <xf numFmtId="0" fontId="115" fillId="20" borderId="17" xfId="10" applyFont="1" applyFill="1" applyBorder="1" applyAlignment="1">
      <alignment horizontal="center" vertical="center" wrapText="1"/>
    </xf>
    <xf numFmtId="0" fontId="115" fillId="20" borderId="19" xfId="10" applyFont="1" applyFill="1" applyBorder="1" applyAlignment="1">
      <alignment horizontal="center" vertical="center" wrapText="1"/>
    </xf>
    <xf numFmtId="0" fontId="38" fillId="3" borderId="39" xfId="10" applyFont="1" applyFill="1" applyBorder="1" applyAlignment="1">
      <alignment horizontal="center" vertical="center"/>
    </xf>
    <xf numFmtId="0" fontId="38" fillId="3" borderId="93" xfId="10" applyFont="1" applyFill="1" applyBorder="1" applyAlignment="1">
      <alignment horizontal="center" vertical="center"/>
    </xf>
    <xf numFmtId="0" fontId="38" fillId="0" borderId="39" xfId="10" applyFont="1" applyBorder="1" applyAlignment="1">
      <alignment horizontal="center" vertical="center"/>
    </xf>
    <xf numFmtId="0" fontId="38" fillId="0" borderId="93" xfId="10" applyFont="1" applyBorder="1" applyAlignment="1">
      <alignment horizontal="center" vertical="center"/>
    </xf>
    <xf numFmtId="0" fontId="1" fillId="0" borderId="13" xfId="5" applyBorder="1" applyAlignment="1" applyProtection="1">
      <alignment horizontal="center" vertical="center"/>
      <protection locked="0"/>
    </xf>
    <xf numFmtId="0" fontId="37" fillId="0" borderId="20" xfId="10" applyFont="1" applyBorder="1" applyAlignment="1">
      <alignment horizontal="center" vertical="center" wrapText="1"/>
    </xf>
    <xf numFmtId="0" fontId="102" fillId="0" borderId="2" xfId="10" applyFont="1" applyBorder="1" applyAlignment="1">
      <alignment horizontal="center" vertical="center" wrapText="1"/>
    </xf>
    <xf numFmtId="0" fontId="115" fillId="0" borderId="2" xfId="10" applyFont="1" applyBorder="1" applyAlignment="1">
      <alignment horizontal="center" vertical="center" wrapText="1"/>
    </xf>
    <xf numFmtId="0" fontId="115" fillId="0" borderId="5" xfId="10" applyFont="1" applyBorder="1" applyAlignment="1">
      <alignment horizontal="center" vertical="center" wrapText="1"/>
    </xf>
    <xf numFmtId="0" fontId="102" fillId="0" borderId="2" xfId="10" quotePrefix="1" applyFont="1" applyBorder="1" applyAlignment="1">
      <alignment horizontal="justify" vertical="center" wrapText="1"/>
    </xf>
    <xf numFmtId="0" fontId="102" fillId="0" borderId="2" xfId="9" applyFont="1" applyBorder="1" applyAlignment="1">
      <alignment horizontal="center" vertical="center" wrapText="1"/>
    </xf>
    <xf numFmtId="9" fontId="102" fillId="0" borderId="12" xfId="9" applyNumberFormat="1" applyFont="1" applyBorder="1" applyAlignment="1">
      <alignment horizontal="center" vertical="center" wrapText="1"/>
    </xf>
    <xf numFmtId="9" fontId="102" fillId="0" borderId="1" xfId="9" applyNumberFormat="1" applyFont="1" applyBorder="1" applyAlignment="1">
      <alignment horizontal="center" vertical="center" wrapText="1"/>
    </xf>
    <xf numFmtId="9" fontId="102" fillId="0" borderId="5" xfId="9" applyNumberFormat="1" applyFont="1" applyBorder="1" applyAlignment="1">
      <alignment horizontal="center" vertical="center" wrapText="1"/>
    </xf>
    <xf numFmtId="0" fontId="102" fillId="0" borderId="12" xfId="9" applyFont="1" applyBorder="1" applyAlignment="1">
      <alignment horizontal="center" vertical="center" wrapText="1"/>
    </xf>
    <xf numFmtId="9" fontId="102" fillId="0" borderId="13" xfId="9" applyNumberFormat="1" applyFont="1" applyBorder="1" applyAlignment="1">
      <alignment horizontal="center" vertical="center" wrapText="1"/>
    </xf>
    <xf numFmtId="9" fontId="102" fillId="0" borderId="2" xfId="9" applyNumberFormat="1" applyFont="1" applyBorder="1" applyAlignment="1">
      <alignment horizontal="center" vertical="center" wrapText="1"/>
    </xf>
    <xf numFmtId="0" fontId="38" fillId="3" borderId="7" xfId="10" applyFont="1" applyFill="1" applyBorder="1" applyAlignment="1">
      <alignment horizontal="center" vertical="center"/>
    </xf>
    <xf numFmtId="0" fontId="38" fillId="3" borderId="9" xfId="10" applyFont="1" applyFill="1" applyBorder="1" applyAlignment="1">
      <alignment horizontal="center" vertical="center"/>
    </xf>
    <xf numFmtId="9" fontId="102" fillId="20" borderId="93" xfId="11" applyFont="1" applyFill="1" applyBorder="1" applyAlignment="1">
      <alignment horizontal="center" vertical="center"/>
    </xf>
    <xf numFmtId="0" fontId="115" fillId="20" borderId="21" xfId="10" applyFont="1" applyFill="1" applyBorder="1" applyAlignment="1">
      <alignment horizontal="center" vertical="center" wrapText="1"/>
    </xf>
    <xf numFmtId="0" fontId="38" fillId="0" borderId="7" xfId="10" applyFont="1" applyBorder="1" applyAlignment="1">
      <alignment horizontal="center" vertical="center"/>
    </xf>
    <xf numFmtId="0" fontId="38" fillId="0" borderId="9" xfId="10" applyFont="1" applyBorder="1" applyAlignment="1">
      <alignment horizontal="center" vertical="center"/>
    </xf>
    <xf numFmtId="0" fontId="1" fillId="0" borderId="2" xfId="5" applyBorder="1" applyAlignment="1" applyProtection="1">
      <alignment horizontal="center" vertical="center"/>
      <protection locked="0"/>
    </xf>
    <xf numFmtId="0" fontId="102" fillId="12" borderId="80" xfId="10" applyFont="1" applyFill="1" applyBorder="1" applyAlignment="1">
      <alignment horizontal="center" vertical="center"/>
    </xf>
    <xf numFmtId="0" fontId="102" fillId="12" borderId="64" xfId="10" applyFont="1" applyFill="1" applyBorder="1" applyAlignment="1">
      <alignment horizontal="center" vertical="center"/>
    </xf>
    <xf numFmtId="0" fontId="1" fillId="0" borderId="64" xfId="5" applyBorder="1" applyAlignment="1" applyProtection="1">
      <alignment horizontal="center" vertical="center"/>
      <protection locked="0"/>
    </xf>
    <xf numFmtId="0" fontId="102" fillId="12" borderId="39" xfId="10" applyFont="1" applyFill="1" applyBorder="1" applyAlignment="1">
      <alignment horizontal="center" vertical="center"/>
    </xf>
    <xf numFmtId="0" fontId="102" fillId="12" borderId="0" xfId="10" applyFont="1" applyFill="1" applyAlignment="1">
      <alignment horizontal="center" vertical="center"/>
    </xf>
    <xf numFmtId="0" fontId="102" fillId="12" borderId="32" xfId="10" applyFont="1" applyFill="1" applyBorder="1" applyAlignment="1">
      <alignment horizontal="center" vertical="center"/>
    </xf>
    <xf numFmtId="1" fontId="101" fillId="12" borderId="80" xfId="11" applyNumberFormat="1" applyFont="1" applyFill="1" applyBorder="1" applyAlignment="1">
      <alignment horizontal="center" vertical="center"/>
    </xf>
    <xf numFmtId="1" fontId="101" fillId="12" borderId="64" xfId="11" applyNumberFormat="1" applyFont="1" applyFill="1" applyBorder="1" applyAlignment="1">
      <alignment horizontal="center" vertical="center"/>
    </xf>
    <xf numFmtId="0" fontId="101" fillId="0" borderId="63" xfId="10" applyFont="1" applyBorder="1" applyAlignment="1">
      <alignment horizontal="center" vertical="center" wrapText="1"/>
    </xf>
    <xf numFmtId="0" fontId="101" fillId="0" borderId="91" xfId="10" applyFont="1" applyBorder="1" applyAlignment="1">
      <alignment horizontal="center" vertical="center" wrapText="1"/>
    </xf>
    <xf numFmtId="0" fontId="101" fillId="0" borderId="94" xfId="10" applyFont="1" applyBorder="1" applyAlignment="1">
      <alignment horizontal="center" vertical="center" wrapText="1"/>
    </xf>
    <xf numFmtId="0" fontId="102" fillId="12" borderId="63" xfId="10" applyFont="1" applyFill="1" applyBorder="1" applyAlignment="1">
      <alignment horizontal="center" vertical="center"/>
    </xf>
    <xf numFmtId="1" fontId="101" fillId="12" borderId="7" xfId="11" applyNumberFormat="1" applyFont="1" applyFill="1" applyBorder="1" applyAlignment="1">
      <alignment horizontal="center" vertical="center"/>
    </xf>
    <xf numFmtId="1" fontId="101" fillId="12" borderId="9" xfId="11" applyNumberFormat="1" applyFont="1" applyFill="1" applyBorder="1" applyAlignment="1">
      <alignment horizontal="center" vertical="center"/>
    </xf>
    <xf numFmtId="0" fontId="101" fillId="0" borderId="36" xfId="10" applyFont="1" applyBorder="1" applyAlignment="1">
      <alignment horizontal="center" vertical="center" wrapText="1"/>
    </xf>
    <xf numFmtId="0" fontId="101" fillId="0" borderId="69" xfId="10" applyFont="1" applyBorder="1" applyAlignment="1">
      <alignment horizontal="center" vertical="center" wrapText="1"/>
    </xf>
    <xf numFmtId="0" fontId="102" fillId="12" borderId="31" xfId="10" applyFont="1" applyFill="1" applyBorder="1" applyAlignment="1">
      <alignment horizontal="center" vertical="center"/>
    </xf>
    <xf numFmtId="0" fontId="102" fillId="12" borderId="94" xfId="10" applyFont="1" applyFill="1" applyBorder="1" applyAlignment="1">
      <alignment horizontal="center" vertical="center"/>
    </xf>
    <xf numFmtId="0" fontId="101" fillId="12" borderId="24" xfId="10" applyFont="1" applyFill="1" applyBorder="1" applyAlignment="1">
      <alignment horizontal="center" vertical="center" wrapText="1"/>
    </xf>
    <xf numFmtId="0" fontId="101" fillId="12" borderId="5" xfId="10" applyFont="1" applyFill="1" applyBorder="1" applyAlignment="1">
      <alignment horizontal="center" vertical="center" wrapText="1"/>
    </xf>
    <xf numFmtId="0" fontId="101" fillId="12" borderId="26" xfId="10" applyFont="1" applyFill="1" applyBorder="1" applyAlignment="1">
      <alignment horizontal="center" vertical="center" wrapText="1"/>
    </xf>
    <xf numFmtId="0" fontId="101" fillId="12" borderId="27" xfId="10" applyFont="1" applyFill="1" applyBorder="1" applyAlignment="1">
      <alignment horizontal="center" vertical="center" wrapText="1"/>
    </xf>
    <xf numFmtId="0" fontId="102" fillId="12" borderId="5" xfId="10" applyFont="1" applyFill="1" applyBorder="1" applyAlignment="1">
      <alignment horizontal="center" vertical="center" wrapText="1"/>
    </xf>
    <xf numFmtId="0" fontId="102" fillId="12" borderId="27" xfId="10" applyFont="1" applyFill="1" applyBorder="1" applyAlignment="1">
      <alignment horizontal="center" vertical="center" wrapText="1"/>
    </xf>
    <xf numFmtId="0" fontId="109" fillId="0" borderId="8" xfId="10" applyFont="1" applyBorder="1" applyAlignment="1">
      <alignment horizontal="center" vertical="center" wrapText="1"/>
    </xf>
    <xf numFmtId="0" fontId="109" fillId="14" borderId="76" xfId="10" applyFont="1" applyFill="1" applyBorder="1" applyAlignment="1">
      <alignment horizontal="center" vertical="center" wrapText="1"/>
    </xf>
    <xf numFmtId="0" fontId="109" fillId="14" borderId="77" xfId="10" applyFont="1" applyFill="1" applyBorder="1" applyAlignment="1">
      <alignment horizontal="center" vertical="center" wrapText="1"/>
    </xf>
    <xf numFmtId="0" fontId="109" fillId="14" borderId="78" xfId="10" applyFont="1" applyFill="1" applyBorder="1" applyAlignment="1">
      <alignment horizontal="center" vertical="center" wrapText="1"/>
    </xf>
    <xf numFmtId="0" fontId="109" fillId="0" borderId="31" xfId="10" applyFont="1" applyBorder="1" applyAlignment="1">
      <alignment horizontal="center" vertical="center" wrapText="1"/>
    </xf>
    <xf numFmtId="0" fontId="109" fillId="0" borderId="96" xfId="10" applyFont="1" applyBorder="1" applyAlignment="1">
      <alignment horizontal="left" vertical="center" wrapText="1"/>
    </xf>
    <xf numFmtId="0" fontId="109" fillId="0" borderId="97" xfId="10" applyFont="1" applyBorder="1" applyAlignment="1">
      <alignment horizontal="left" vertical="center" wrapText="1"/>
    </xf>
    <xf numFmtId="0" fontId="115" fillId="0" borderId="1" xfId="10" applyFont="1" applyBorder="1" applyAlignment="1">
      <alignment horizontal="center" vertical="center" wrapText="1"/>
    </xf>
    <xf numFmtId="9" fontId="102" fillId="16" borderId="95" xfId="10" applyNumberFormat="1" applyFont="1" applyFill="1" applyBorder="1" applyAlignment="1">
      <alignment horizontal="center" vertical="center"/>
    </xf>
    <xf numFmtId="9" fontId="102" fillId="16" borderId="77" xfId="10" applyNumberFormat="1" applyFont="1" applyFill="1" applyBorder="1" applyAlignment="1">
      <alignment horizontal="center" vertical="center"/>
    </xf>
    <xf numFmtId="0" fontId="101" fillId="16" borderId="88" xfId="10" applyFont="1" applyFill="1" applyBorder="1" applyAlignment="1">
      <alignment horizontal="center" vertical="center" wrapText="1"/>
    </xf>
    <xf numFmtId="0" fontId="101" fillId="16" borderId="90" xfId="10" applyFont="1" applyFill="1" applyBorder="1" applyAlignment="1">
      <alignment horizontal="center" vertical="center" wrapText="1"/>
    </xf>
    <xf numFmtId="0" fontId="102" fillId="16" borderId="90" xfId="10" applyFont="1" applyFill="1" applyBorder="1" applyAlignment="1">
      <alignment horizontal="center" vertical="center" wrapText="1"/>
    </xf>
    <xf numFmtId="0" fontId="115" fillId="0" borderId="37" xfId="10" applyFont="1" applyBorder="1" applyAlignment="1">
      <alignment horizontal="center" vertical="center"/>
    </xf>
    <xf numFmtId="0" fontId="115" fillId="0" borderId="66" xfId="10" applyFont="1" applyBorder="1" applyAlignment="1">
      <alignment horizontal="center" vertical="center"/>
    </xf>
    <xf numFmtId="0" fontId="109" fillId="14" borderId="88" xfId="10" applyFont="1" applyFill="1" applyBorder="1" applyAlignment="1">
      <alignment horizontal="center" vertical="center" wrapText="1"/>
    </xf>
    <xf numFmtId="0" fontId="109" fillId="14" borderId="90" xfId="10" applyFont="1" applyFill="1" applyBorder="1" applyAlignment="1">
      <alignment horizontal="center" vertical="center" wrapText="1"/>
    </xf>
    <xf numFmtId="0" fontId="109" fillId="14" borderId="89" xfId="10" applyFont="1" applyFill="1" applyBorder="1" applyAlignment="1">
      <alignment horizontal="center" vertical="center" wrapText="1"/>
    </xf>
    <xf numFmtId="0" fontId="115" fillId="0" borderId="37" xfId="10" applyFont="1" applyBorder="1" applyAlignment="1">
      <alignment horizontal="center" vertical="center" wrapText="1"/>
    </xf>
    <xf numFmtId="0" fontId="115" fillId="0" borderId="84" xfId="10" applyFont="1" applyBorder="1" applyAlignment="1">
      <alignment horizontal="center" vertical="center" wrapText="1"/>
    </xf>
    <xf numFmtId="0" fontId="115" fillId="0" borderId="66" xfId="10" applyFont="1" applyBorder="1" applyAlignment="1">
      <alignment horizontal="center" vertical="center" wrapText="1"/>
    </xf>
    <xf numFmtId="0" fontId="109" fillId="0" borderId="37" xfId="10" applyFont="1" applyBorder="1" applyAlignment="1">
      <alignment horizontal="center" vertical="center" wrapText="1"/>
    </xf>
    <xf numFmtId="0" fontId="109" fillId="0" borderId="66" xfId="10" applyFont="1" applyBorder="1" applyAlignment="1">
      <alignment horizontal="center" vertical="center" wrapText="1"/>
    </xf>
    <xf numFmtId="0" fontId="109" fillId="0" borderId="2" xfId="10" applyFont="1" applyBorder="1" applyAlignment="1">
      <alignment horizontal="center" vertical="center"/>
    </xf>
    <xf numFmtId="0" fontId="115" fillId="0" borderId="2" xfId="10" applyFont="1" applyBorder="1" applyAlignment="1">
      <alignment horizontal="center" vertical="center"/>
    </xf>
    <xf numFmtId="0" fontId="115" fillId="0" borderId="1" xfId="10" applyFont="1" applyBorder="1" applyAlignment="1">
      <alignment horizontal="center" vertical="center"/>
    </xf>
    <xf numFmtId="0" fontId="109" fillId="0" borderId="1" xfId="10" applyFont="1" applyBorder="1" applyAlignment="1">
      <alignment horizontal="center" vertical="center" wrapText="1"/>
    </xf>
    <xf numFmtId="9" fontId="124" fillId="3" borderId="3" xfId="7" applyFont="1" applyFill="1" applyBorder="1" applyAlignment="1">
      <alignment horizontal="left"/>
    </xf>
    <xf numFmtId="9" fontId="124" fillId="3" borderId="4" xfId="7" applyFont="1" applyFill="1" applyBorder="1" applyAlignment="1">
      <alignment horizontal="left"/>
    </xf>
    <xf numFmtId="0" fontId="124" fillId="3" borderId="39" xfId="9" applyFont="1" applyFill="1" applyBorder="1" applyAlignment="1">
      <alignment horizontal="left"/>
    </xf>
    <xf numFmtId="0" fontId="124" fillId="3" borderId="0" xfId="9" applyFont="1" applyFill="1" applyAlignment="1">
      <alignment horizontal="left"/>
    </xf>
    <xf numFmtId="0" fontId="0" fillId="0" borderId="32" xfId="0" applyBorder="1" applyAlignment="1">
      <alignment horizontal="center"/>
    </xf>
    <xf numFmtId="0" fontId="0" fillId="0" borderId="0" xfId="0" applyAlignment="1">
      <alignment horizontal="center"/>
    </xf>
    <xf numFmtId="0" fontId="23" fillId="3" borderId="35" xfId="0" applyFont="1" applyFill="1" applyBorder="1" applyAlignment="1">
      <alignment horizontal="center" vertical="center" wrapText="1"/>
    </xf>
    <xf numFmtId="0" fontId="23" fillId="3" borderId="25" xfId="0" applyFont="1" applyFill="1" applyBorder="1" applyAlignment="1">
      <alignment horizontal="center" vertical="center"/>
    </xf>
    <xf numFmtId="0" fontId="39" fillId="3" borderId="0" xfId="0" applyFont="1" applyFill="1" applyAlignment="1">
      <alignment horizontal="center" vertical="top" wrapText="1"/>
    </xf>
    <xf numFmtId="0" fontId="46" fillId="0" borderId="4" xfId="0" applyFont="1" applyBorder="1" applyAlignment="1" applyProtection="1">
      <alignment horizontal="center" vertical="center" wrapText="1"/>
      <protection locked="0"/>
    </xf>
    <xf numFmtId="0" fontId="46" fillId="0" borderId="0" xfId="0" applyFont="1" applyAlignment="1" applyProtection="1">
      <alignment horizontal="center" vertical="center" wrapText="1"/>
      <protection locked="0"/>
    </xf>
    <xf numFmtId="9" fontId="45" fillId="3" borderId="1" xfId="0" applyNumberFormat="1" applyFont="1" applyFill="1" applyBorder="1" applyAlignment="1" applyProtection="1">
      <alignment horizontal="center" vertical="center" wrapText="1"/>
      <protection hidden="1"/>
    </xf>
    <xf numFmtId="9" fontId="46" fillId="8" borderId="1" xfId="0" applyNumberFormat="1" applyFont="1" applyFill="1" applyBorder="1" applyAlignment="1" applyProtection="1">
      <alignment horizontal="left" vertical="center" wrapText="1"/>
      <protection hidden="1"/>
    </xf>
    <xf numFmtId="0" fontId="13" fillId="0" borderId="1" xfId="0" applyFont="1" applyBorder="1" applyAlignment="1" applyProtection="1">
      <alignment horizontal="center" vertical="center" wrapText="1"/>
      <protection locked="0"/>
    </xf>
    <xf numFmtId="0" fontId="44" fillId="0" borderId="1" xfId="0" applyFont="1" applyBorder="1" applyAlignment="1" applyProtection="1">
      <alignment horizontal="left" vertical="center" wrapText="1"/>
      <protection locked="0"/>
    </xf>
    <xf numFmtId="9" fontId="42" fillId="0" borderId="1" xfId="4" applyFont="1" applyBorder="1" applyAlignment="1" applyProtection="1">
      <alignment horizontal="center" vertical="center" wrapText="1"/>
      <protection locked="0"/>
    </xf>
    <xf numFmtId="9" fontId="45" fillId="0" borderId="1" xfId="4" applyFont="1" applyFill="1" applyBorder="1" applyAlignment="1" applyProtection="1">
      <alignment horizontal="center" vertical="center" wrapText="1"/>
      <protection locked="0"/>
    </xf>
    <xf numFmtId="0" fontId="44" fillId="0" borderId="2" xfId="0" applyFont="1" applyBorder="1" applyAlignment="1" applyProtection="1">
      <alignment horizontal="left" vertical="center" wrapText="1"/>
      <protection locked="0"/>
    </xf>
    <xf numFmtId="0" fontId="44" fillId="0" borderId="5" xfId="0" applyFont="1" applyBorder="1" applyAlignment="1" applyProtection="1">
      <alignment horizontal="left" vertical="center" wrapText="1"/>
      <protection locked="0"/>
    </xf>
    <xf numFmtId="0" fontId="13" fillId="0" borderId="4" xfId="0" applyFont="1" applyBorder="1" applyAlignment="1" applyProtection="1">
      <alignment horizontal="center" vertical="center" wrapText="1"/>
      <protection locked="0"/>
    </xf>
    <xf numFmtId="0" fontId="13" fillId="0" borderId="0" xfId="0" applyFont="1" applyAlignment="1" applyProtection="1">
      <alignment horizontal="center" vertical="center" wrapText="1"/>
      <protection locked="0"/>
    </xf>
    <xf numFmtId="0" fontId="44" fillId="0" borderId="1" xfId="0" applyFont="1" applyBorder="1" applyAlignment="1" applyProtection="1">
      <alignment horizontal="center" vertical="center" wrapText="1"/>
      <protection locked="0"/>
    </xf>
    <xf numFmtId="0" fontId="13" fillId="0" borderId="2" xfId="0" applyFont="1" applyBorder="1" applyAlignment="1" applyProtection="1">
      <alignment horizontal="center" vertical="center" wrapText="1"/>
      <protection locked="0"/>
    </xf>
    <xf numFmtId="0" fontId="13" fillId="0" borderId="5" xfId="0" applyFont="1" applyBorder="1" applyAlignment="1" applyProtection="1">
      <alignment horizontal="center" vertical="center" wrapText="1"/>
      <protection locked="0"/>
    </xf>
    <xf numFmtId="9" fontId="45" fillId="0" borderId="2" xfId="4" applyFont="1" applyFill="1" applyBorder="1" applyAlignment="1" applyProtection="1">
      <alignment horizontal="center" vertical="center" wrapText="1"/>
      <protection locked="0"/>
    </xf>
    <xf numFmtId="9" fontId="45" fillId="0" borderId="5" xfId="4" applyFont="1" applyFill="1" applyBorder="1" applyAlignment="1" applyProtection="1">
      <alignment horizontal="center" vertical="center" wrapText="1"/>
      <protection locked="0"/>
    </xf>
    <xf numFmtId="0" fontId="48" fillId="9" borderId="0" xfId="0" applyFont="1" applyFill="1" applyAlignment="1">
      <alignment horizontal="center" vertical="center" wrapText="1"/>
    </xf>
    <xf numFmtId="0" fontId="40" fillId="9" borderId="0" xfId="0" applyFont="1" applyFill="1" applyAlignment="1">
      <alignment horizontal="center" vertical="center" wrapText="1"/>
    </xf>
    <xf numFmtId="0" fontId="50" fillId="0" borderId="0" xfId="0" applyFont="1" applyAlignment="1">
      <alignment horizontal="center" vertical="center" wrapText="1"/>
    </xf>
    <xf numFmtId="0" fontId="51" fillId="8" borderId="2" xfId="0" applyFont="1" applyFill="1" applyBorder="1" applyAlignment="1">
      <alignment horizontal="center" vertical="center" wrapText="1"/>
    </xf>
    <xf numFmtId="0" fontId="51" fillId="8" borderId="6" xfId="0" applyFont="1" applyFill="1" applyBorder="1" applyAlignment="1">
      <alignment horizontal="center" vertical="center" wrapText="1"/>
    </xf>
    <xf numFmtId="0" fontId="51" fillId="8" borderId="5" xfId="0" applyFont="1" applyFill="1" applyBorder="1" applyAlignment="1">
      <alignment horizontal="center" vertical="center" wrapText="1"/>
    </xf>
    <xf numFmtId="0" fontId="53" fillId="0" borderId="0" xfId="0" applyFont="1" applyAlignment="1">
      <alignment horizontal="center" vertical="center" wrapText="1"/>
    </xf>
    <xf numFmtId="0" fontId="54" fillId="0" borderId="1" xfId="0" applyFont="1" applyBorder="1" applyAlignment="1">
      <alignment horizontal="left" wrapText="1"/>
    </xf>
    <xf numFmtId="0" fontId="26" fillId="0" borderId="1" xfId="0" applyFont="1" applyBorder="1" applyAlignment="1">
      <alignment horizontal="left" vertical="center" wrapText="1"/>
    </xf>
    <xf numFmtId="0" fontId="15" fillId="10" borderId="38" xfId="0" applyFont="1" applyFill="1" applyBorder="1" applyAlignment="1">
      <alignment horizontal="center" vertical="center"/>
    </xf>
    <xf numFmtId="0" fontId="15" fillId="10" borderId="4" xfId="0" applyFont="1" applyFill="1" applyBorder="1" applyAlignment="1">
      <alignment horizontal="center" vertical="center"/>
    </xf>
    <xf numFmtId="0" fontId="26" fillId="10" borderId="1" xfId="0" applyFont="1" applyFill="1" applyBorder="1" applyAlignment="1">
      <alignment horizontal="center" vertical="center" wrapText="1"/>
    </xf>
    <xf numFmtId="0" fontId="26" fillId="0" borderId="5" xfId="0" applyFont="1" applyBorder="1" applyAlignment="1">
      <alignment horizontal="center" vertical="center" wrapText="1"/>
    </xf>
    <xf numFmtId="0" fontId="58" fillId="0" borderId="20" xfId="0" applyFont="1" applyBorder="1" applyAlignment="1">
      <alignment horizontal="center" vertical="center" wrapText="1"/>
    </xf>
    <xf numFmtId="0" fontId="58" fillId="0" borderId="24" xfId="0" applyFont="1" applyBorder="1" applyAlignment="1">
      <alignment horizontal="center" vertical="center" wrapText="1"/>
    </xf>
    <xf numFmtId="0" fontId="58" fillId="0" borderId="22" xfId="0" applyFont="1" applyBorder="1" applyAlignment="1">
      <alignment horizontal="center" vertical="center" wrapText="1"/>
    </xf>
    <xf numFmtId="0" fontId="58" fillId="0" borderId="18" xfId="0" applyFont="1" applyBorder="1" applyAlignment="1">
      <alignment horizontal="center" vertical="center" wrapText="1"/>
    </xf>
    <xf numFmtId="0" fontId="59" fillId="10" borderId="31" xfId="0" applyFont="1" applyFill="1" applyBorder="1" applyAlignment="1">
      <alignment horizontal="center" vertical="center"/>
    </xf>
    <xf numFmtId="0" fontId="59" fillId="10" borderId="0" xfId="0" applyFont="1" applyFill="1" applyAlignment="1">
      <alignment horizontal="center" vertical="center"/>
    </xf>
    <xf numFmtId="0" fontId="56" fillId="0" borderId="0" xfId="0" applyFont="1" applyAlignment="1">
      <alignment horizontal="center" vertical="center" wrapText="1"/>
    </xf>
    <xf numFmtId="0" fontId="58" fillId="0" borderId="2" xfId="0" applyFont="1" applyBorder="1" applyAlignment="1">
      <alignment horizontal="center" vertical="center" wrapText="1"/>
    </xf>
    <xf numFmtId="0" fontId="58" fillId="0" borderId="5" xfId="0" applyFont="1" applyBorder="1" applyAlignment="1">
      <alignment horizontal="center" vertical="center" wrapText="1"/>
    </xf>
    <xf numFmtId="14" fontId="58" fillId="0" borderId="2" xfId="0" applyNumberFormat="1" applyFont="1" applyBorder="1" applyAlignment="1">
      <alignment horizontal="center" vertical="center" wrapText="1"/>
    </xf>
    <xf numFmtId="14" fontId="58" fillId="0" borderId="5" xfId="0" applyNumberFormat="1" applyFont="1" applyBorder="1" applyAlignment="1">
      <alignment horizontal="center" vertical="center" wrapText="1"/>
    </xf>
    <xf numFmtId="10" fontId="58" fillId="0" borderId="2" xfId="2" applyNumberFormat="1" applyFont="1" applyFill="1" applyBorder="1" applyAlignment="1">
      <alignment horizontal="center" vertical="center" wrapText="1"/>
    </xf>
    <xf numFmtId="10" fontId="58" fillId="0" borderId="5" xfId="2" applyNumberFormat="1" applyFont="1" applyFill="1" applyBorder="1" applyAlignment="1">
      <alignment horizontal="center" vertical="center" wrapText="1"/>
    </xf>
    <xf numFmtId="0" fontId="51" fillId="0" borderId="1" xfId="0" applyFont="1" applyBorder="1" applyAlignment="1">
      <alignment horizontal="center" vertical="center" wrapText="1"/>
    </xf>
    <xf numFmtId="0" fontId="51" fillId="3" borderId="3" xfId="0" applyFont="1" applyFill="1" applyBorder="1" applyAlignment="1">
      <alignment horizontal="center" vertical="center" wrapText="1"/>
    </xf>
    <xf numFmtId="0" fontId="51" fillId="3" borderId="39" xfId="0" applyFont="1" applyFill="1" applyBorder="1" applyAlignment="1">
      <alignment horizontal="center" vertical="center" wrapText="1"/>
    </xf>
    <xf numFmtId="9" fontId="51" fillId="8" borderId="1" xfId="0" applyNumberFormat="1" applyFont="1" applyFill="1" applyBorder="1" applyAlignment="1" applyProtection="1">
      <alignment horizontal="center" vertical="center" wrapText="1"/>
      <protection hidden="1"/>
    </xf>
    <xf numFmtId="0" fontId="51" fillId="0" borderId="1" xfId="0" applyFont="1" applyBorder="1" applyAlignment="1" applyProtection="1">
      <alignment horizontal="center" vertical="center" wrapText="1"/>
      <protection locked="0"/>
    </xf>
    <xf numFmtId="0" fontId="51" fillId="3" borderId="1" xfId="0" applyFont="1" applyFill="1" applyBorder="1" applyAlignment="1">
      <alignment horizontal="center" vertical="center" wrapText="1"/>
    </xf>
    <xf numFmtId="0" fontId="61" fillId="0" borderId="0" xfId="0" applyFont="1" applyAlignment="1">
      <alignment horizontal="center" vertical="center" wrapText="1"/>
    </xf>
    <xf numFmtId="0" fontId="51" fillId="0" borderId="2" xfId="0" applyFont="1" applyBorder="1" applyAlignment="1" applyProtection="1">
      <alignment horizontal="justify" vertical="top" wrapText="1"/>
      <protection locked="0"/>
    </xf>
    <xf numFmtId="0" fontId="51" fillId="0" borderId="6" xfId="0" applyFont="1" applyBorder="1" applyAlignment="1" applyProtection="1">
      <alignment horizontal="justify" vertical="top" wrapText="1"/>
      <protection locked="0"/>
    </xf>
    <xf numFmtId="0" fontId="51" fillId="0" borderId="2" xfId="0" applyFont="1" applyBorder="1" applyAlignment="1" applyProtection="1">
      <alignment horizontal="center" vertical="center" wrapText="1"/>
      <protection locked="0"/>
    </xf>
    <xf numFmtId="0" fontId="51" fillId="0" borderId="6" xfId="0" applyFont="1" applyBorder="1" applyAlignment="1" applyProtection="1">
      <alignment horizontal="center" vertical="center" wrapText="1"/>
      <protection locked="0"/>
    </xf>
    <xf numFmtId="0" fontId="51" fillId="0" borderId="2" xfId="0" applyFont="1" applyBorder="1" applyAlignment="1">
      <alignment horizontal="justify" vertical="top" wrapText="1"/>
    </xf>
    <xf numFmtId="0" fontId="51" fillId="0" borderId="6" xfId="0" applyFont="1" applyBorder="1" applyAlignment="1">
      <alignment horizontal="justify" vertical="top" wrapText="1"/>
    </xf>
    <xf numFmtId="0" fontId="51" fillId="0" borderId="2" xfId="0" applyFont="1" applyBorder="1" applyAlignment="1">
      <alignment horizontal="center" vertical="center" wrapText="1"/>
    </xf>
    <xf numFmtId="0" fontId="51" fillId="0" borderId="6" xfId="0" applyFont="1" applyBorder="1" applyAlignment="1">
      <alignment horizontal="center" vertical="center" wrapText="1"/>
    </xf>
  </cellXfs>
  <cellStyles count="12">
    <cellStyle name="Hipervínculo" xfId="3" builtinId="8"/>
    <cellStyle name="Moneda" xfId="1" builtinId="4"/>
    <cellStyle name="Normal" xfId="0" builtinId="0"/>
    <cellStyle name="Normal 19" xfId="5" xr:uid="{0E905617-EA6A-402C-9F83-962392EB394D}"/>
    <cellStyle name="Normal 2" xfId="9" xr:uid="{074468E2-C703-4732-B366-83F6BCB7BB9C}"/>
    <cellStyle name="Normal 21" xfId="10" xr:uid="{5C476B26-4C29-449B-91C9-8380CB218D1A}"/>
    <cellStyle name="Normal 5 3" xfId="6" xr:uid="{E71CED48-1C7E-466C-8708-CDC5AEE00A17}"/>
    <cellStyle name="Normal 6 3" xfId="8" xr:uid="{EF861873-1070-4CA5-AE00-47B3FA1A5803}"/>
    <cellStyle name="Porcentaje" xfId="2" builtinId="5"/>
    <cellStyle name="Porcentaje 2" xfId="4" xr:uid="{5D351023-327D-4B58-BD1A-94ED24284668}"/>
    <cellStyle name="Porcentaje 4" xfId="7" xr:uid="{2DEDAD72-980F-44C5-8A70-C1DAAF807239}"/>
    <cellStyle name="Porcentaje 6" xfId="11" xr:uid="{29CCC7C6-9C24-479C-99D0-D746E6AFB4F6}"/>
  </cellStyles>
  <dxfs count="32">
    <dxf>
      <font>
        <b/>
        <i val="0"/>
        <color theme="9" tint="-0.499984740745262"/>
      </font>
    </dxf>
    <dxf>
      <font>
        <b/>
        <i val="0"/>
        <color rgb="FFC00000"/>
      </font>
    </dxf>
    <dxf>
      <fill>
        <patternFill>
          <bgColor rgb="FFFFFF00"/>
        </patternFill>
      </fill>
    </dxf>
    <dxf>
      <fill>
        <patternFill>
          <bgColor rgb="FF00B050"/>
        </patternFill>
      </fill>
    </dxf>
    <dxf>
      <fill>
        <patternFill>
          <bgColor rgb="FFFF0000"/>
        </patternFill>
      </fill>
    </dxf>
    <dxf>
      <fill>
        <patternFill>
          <bgColor rgb="FFFB9C1D"/>
        </patternFill>
      </fill>
    </dxf>
    <dxf>
      <fill>
        <patternFill>
          <bgColor rgb="FFFFFF00"/>
        </patternFill>
      </fill>
    </dxf>
    <dxf>
      <fill>
        <patternFill>
          <bgColor rgb="FF00B050"/>
        </patternFill>
      </fill>
    </dxf>
    <dxf>
      <fill>
        <patternFill>
          <bgColor rgb="FFFF0000"/>
        </patternFill>
      </fill>
    </dxf>
    <dxf>
      <fill>
        <patternFill>
          <bgColor rgb="FFFF3399"/>
        </patternFill>
      </fill>
    </dxf>
    <dxf>
      <fill>
        <patternFill>
          <bgColor rgb="FFFFFF00"/>
        </patternFill>
      </fill>
    </dxf>
    <dxf>
      <fill>
        <patternFill>
          <bgColor rgb="FF00B050"/>
        </patternFill>
      </fill>
    </dxf>
    <dxf>
      <fill>
        <patternFill>
          <bgColor rgb="FFFF0000"/>
        </patternFill>
      </fill>
    </dxf>
    <dxf>
      <fill>
        <patternFill>
          <bgColor rgb="FFFF3399"/>
        </patternFill>
      </fill>
    </dxf>
    <dxf>
      <fill>
        <patternFill>
          <bgColor rgb="FFFF7575"/>
        </patternFill>
      </fill>
    </dxf>
    <dxf>
      <fill>
        <patternFill>
          <bgColor rgb="FFFFC000"/>
        </patternFill>
      </fill>
    </dxf>
    <dxf>
      <fill>
        <patternFill>
          <bgColor rgb="FF00FF00"/>
        </patternFill>
      </fill>
    </dxf>
    <dxf>
      <fill>
        <patternFill>
          <bgColor rgb="FFFF3399"/>
        </patternFill>
      </fill>
    </dxf>
    <dxf>
      <fill>
        <patternFill>
          <bgColor rgb="FFFFFF00"/>
        </patternFill>
      </fill>
    </dxf>
    <dxf>
      <fill>
        <patternFill>
          <bgColor rgb="FF00B050"/>
        </patternFill>
      </fill>
    </dxf>
    <dxf>
      <fill>
        <patternFill>
          <bgColor rgb="FFFF0000"/>
        </patternFill>
      </fill>
    </dxf>
    <dxf>
      <fill>
        <patternFill>
          <bgColor rgb="FFFB9C1D"/>
        </patternFill>
      </fill>
    </dxf>
    <dxf>
      <fill>
        <patternFill>
          <bgColor rgb="FFFFFF00"/>
        </patternFill>
      </fill>
    </dxf>
    <dxf>
      <fill>
        <patternFill>
          <bgColor rgb="FF00B050"/>
        </patternFill>
      </fill>
    </dxf>
    <dxf>
      <fill>
        <patternFill>
          <bgColor rgb="FFFF0000"/>
        </patternFill>
      </fill>
    </dxf>
    <dxf>
      <fill>
        <patternFill>
          <bgColor rgb="FFFB9C1D"/>
        </patternFill>
      </fill>
    </dxf>
    <dxf>
      <fill>
        <patternFill>
          <bgColor rgb="FFF19A59"/>
        </patternFill>
      </fill>
    </dxf>
    <dxf>
      <fill>
        <patternFill>
          <bgColor theme="7" tint="0.39994506668294322"/>
        </patternFill>
      </fill>
    </dxf>
    <dxf>
      <fill>
        <patternFill>
          <bgColor rgb="FFF19A59"/>
        </patternFill>
      </fill>
    </dxf>
    <dxf>
      <fill>
        <patternFill>
          <bgColor theme="7" tint="0.39994506668294322"/>
        </patternFill>
      </fill>
    </dxf>
    <dxf>
      <fill>
        <patternFill>
          <bgColor rgb="FFF19A59"/>
        </patternFill>
      </fill>
    </dxf>
    <dxf>
      <fill>
        <patternFill>
          <bgColor theme="7"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barChart>
        <c:barDir val="col"/>
        <c:grouping val="clustered"/>
        <c:varyColors val="0"/>
        <c:ser>
          <c:idx val="0"/>
          <c:order val="0"/>
          <c:tx>
            <c:strRef>
              <c:f>Actividades!$I$170</c:f>
              <c:strCache>
                <c:ptCount val="1"/>
                <c:pt idx="0">
                  <c:v>PORCENTAJE DE CUMPLIMIENTO</c:v>
                </c:pt>
              </c:strCache>
            </c:strRef>
          </c:tx>
          <c:invertIfNegative val="0"/>
          <c:cat>
            <c:strRef>
              <c:f>Actividades!$J$16:$AG$16</c:f>
              <c:strCache>
                <c:ptCount val="23"/>
                <c:pt idx="0">
                  <c:v>ENERO</c:v>
                </c:pt>
                <c:pt idx="2">
                  <c:v>FEBRERO</c:v>
                </c:pt>
                <c:pt idx="4">
                  <c:v>MARZO</c:v>
                </c:pt>
                <c:pt idx="6">
                  <c:v>ABRIL</c:v>
                </c:pt>
                <c:pt idx="8">
                  <c:v>MAYO</c:v>
                </c:pt>
                <c:pt idx="10">
                  <c:v>JUNIO</c:v>
                </c:pt>
                <c:pt idx="12">
                  <c:v>JULIO</c:v>
                </c:pt>
                <c:pt idx="14">
                  <c:v>AGOSTO</c:v>
                </c:pt>
                <c:pt idx="16">
                  <c:v>SEPTIEMBRE</c:v>
                </c:pt>
                <c:pt idx="18">
                  <c:v>OCTUBRE</c:v>
                </c:pt>
                <c:pt idx="20">
                  <c:v>NOVIEMBRE</c:v>
                </c:pt>
                <c:pt idx="22">
                  <c:v>DICIEMBRE</c:v>
                </c:pt>
              </c:strCache>
            </c:strRef>
          </c:cat>
          <c:val>
            <c:numRef>
              <c:f>Actividades!$J$170:$AG$170</c:f>
              <c:numCache>
                <c:formatCode>0%</c:formatCode>
                <c:ptCount val="24"/>
                <c:pt idx="0">
                  <c:v>0</c:v>
                </c:pt>
                <c:pt idx="2">
                  <c:v>0</c:v>
                </c:pt>
                <c:pt idx="4">
                  <c:v>0</c:v>
                </c:pt>
                <c:pt idx="6">
                  <c:v>0</c:v>
                </c:pt>
                <c:pt idx="8">
                  <c:v>0</c:v>
                </c:pt>
                <c:pt idx="10">
                  <c:v>0</c:v>
                </c:pt>
                <c:pt idx="12">
                  <c:v>0</c:v>
                </c:pt>
                <c:pt idx="14">
                  <c:v>0</c:v>
                </c:pt>
                <c:pt idx="16">
                  <c:v>0</c:v>
                </c:pt>
                <c:pt idx="18">
                  <c:v>0</c:v>
                </c:pt>
                <c:pt idx="20">
                  <c:v>0</c:v>
                </c:pt>
                <c:pt idx="22">
                  <c:v>0</c:v>
                </c:pt>
              </c:numCache>
            </c:numRef>
          </c:val>
          <c:extLst>
            <c:ext xmlns:c16="http://schemas.microsoft.com/office/drawing/2014/chart" uri="{C3380CC4-5D6E-409C-BE32-E72D297353CC}">
              <c16:uniqueId val="{00000000-AAA8-4084-BAAC-9E366FE55DFA}"/>
            </c:ext>
          </c:extLst>
        </c:ser>
        <c:dLbls>
          <c:showLegendKey val="0"/>
          <c:showVal val="0"/>
          <c:showCatName val="0"/>
          <c:showSerName val="0"/>
          <c:showPercent val="0"/>
          <c:showBubbleSize val="0"/>
        </c:dLbls>
        <c:gapWidth val="219"/>
        <c:overlap val="-27"/>
        <c:axId val="1218056848"/>
        <c:axId val="1218057392"/>
      </c:barChart>
      <c:catAx>
        <c:axId val="12180568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es-CO"/>
          </a:p>
        </c:txPr>
        <c:crossAx val="1218057392"/>
        <c:crosses val="autoZero"/>
        <c:auto val="1"/>
        <c:lblAlgn val="ctr"/>
        <c:lblOffset val="100"/>
        <c:noMultiLvlLbl val="0"/>
      </c:catAx>
      <c:valAx>
        <c:axId val="121805739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s-CO"/>
          </a:p>
        </c:txPr>
        <c:crossAx val="1218056848"/>
        <c:crosses val="autoZero"/>
        <c:crossBetween val="between"/>
      </c:valAx>
      <c:spPr>
        <a:noFill/>
        <a:ln>
          <a:noFill/>
        </a:ln>
        <a:effectLst/>
      </c:spPr>
    </c:plotArea>
    <c:plotVisOnly val="1"/>
    <c:dispBlanksAs val="gap"/>
    <c:showDLblsOverMax val="0"/>
  </c:chart>
  <c:spPr>
    <a:solidFill>
      <a:schemeClr val="lt1"/>
    </a:solidFill>
    <a:ln w="25400" cap="flat" cmpd="sng" algn="ctr">
      <a:solidFill>
        <a:schemeClr val="accent6"/>
      </a:solidFill>
      <a:prstDash val="solid"/>
    </a:ln>
    <a:effectLst/>
  </c:spPr>
  <c:txPr>
    <a:bodyPr/>
    <a:lstStyle/>
    <a:p>
      <a:pPr>
        <a:defRPr>
          <a:solidFill>
            <a:schemeClr val="dk1"/>
          </a:solidFill>
          <a:latin typeface="+mn-lt"/>
          <a:ea typeface="+mn-ea"/>
          <a:cs typeface="+mn-cs"/>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0" i="0" u="none" strike="noStrike" kern="1200" spc="0" baseline="0">
                <a:solidFill>
                  <a:schemeClr val="tx1">
                    <a:lumMod val="65000"/>
                    <a:lumOff val="35000"/>
                  </a:schemeClr>
                </a:solidFill>
                <a:latin typeface="+mn-lt"/>
                <a:ea typeface="+mn-ea"/>
                <a:cs typeface="+mn-cs"/>
              </a:defRPr>
            </a:pPr>
            <a:r>
              <a:rPr lang="es-CO" sz="2000" b="1"/>
              <a:t>Cumplimiento mensual</a:t>
            </a:r>
            <a:r>
              <a:rPr lang="es-CO" sz="2000" b="1" baseline="0"/>
              <a:t> de Cronograma de inspecciones 2025</a:t>
            </a:r>
            <a:endParaRPr lang="es-CO" sz="2000" b="1"/>
          </a:p>
        </c:rich>
      </c:tx>
      <c:layout>
        <c:manualLayout>
          <c:xMode val="edge"/>
          <c:yMode val="edge"/>
          <c:x val="0.21236957556471245"/>
          <c:y val="9.1196956463147454E-3"/>
        </c:manualLayout>
      </c:layout>
      <c:overlay val="0"/>
      <c:spPr>
        <a:noFill/>
        <a:ln>
          <a:noFill/>
        </a:ln>
        <a:effectLst/>
      </c:spPr>
      <c:txPr>
        <a:bodyPr rot="0" spcFirstLastPara="1" vertOverflow="ellipsis" vert="horz" wrap="square" anchor="ctr" anchorCtr="1"/>
        <a:lstStyle/>
        <a:p>
          <a:pPr>
            <a:defRPr sz="20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2.6637356206785038E-2"/>
          <c:y val="0.10056989562907931"/>
          <c:w val="0.96400328663656865"/>
          <c:h val="0.83581174036622086"/>
        </c:manualLayout>
      </c:layout>
      <c:barChart>
        <c:barDir val="col"/>
        <c:grouping val="clustered"/>
        <c:varyColors val="0"/>
        <c:ser>
          <c:idx val="0"/>
          <c:order val="0"/>
          <c:tx>
            <c:v>Cumplimiento cronograma de inspecciones</c:v>
          </c:tx>
          <c:spPr>
            <a:solidFill>
              <a:schemeClr val="accent1"/>
            </a:solidFill>
            <a:ln>
              <a:noFill/>
            </a:ln>
            <a:effectLst/>
          </c:spPr>
          <c:invertIfNegative val="0"/>
          <c:cat>
            <c:strRef>
              <c:f>Inspecciones!$D$10:$AA$10</c:f>
              <c:strCache>
                <c:ptCount val="23"/>
                <c:pt idx="0">
                  <c:v>ENERO</c:v>
                </c:pt>
                <c:pt idx="2">
                  <c:v>FEBRERO</c:v>
                </c:pt>
                <c:pt idx="4">
                  <c:v>MARZO</c:v>
                </c:pt>
                <c:pt idx="6">
                  <c:v>ABRIL</c:v>
                </c:pt>
                <c:pt idx="8">
                  <c:v>MAYO</c:v>
                </c:pt>
                <c:pt idx="10">
                  <c:v>JUNIO</c:v>
                </c:pt>
                <c:pt idx="12">
                  <c:v>JULIO</c:v>
                </c:pt>
                <c:pt idx="14">
                  <c:v>AGOSTO</c:v>
                </c:pt>
                <c:pt idx="16">
                  <c:v>SEPTIEMBRE</c:v>
                </c:pt>
                <c:pt idx="18">
                  <c:v>OCTUBRE</c:v>
                </c:pt>
                <c:pt idx="20">
                  <c:v>NOVIEMBRE</c:v>
                </c:pt>
                <c:pt idx="22">
                  <c:v>DICIEMBRE</c:v>
                </c:pt>
              </c:strCache>
            </c:strRef>
          </c:cat>
          <c:val>
            <c:numRef>
              <c:f>Inspecciones!$D$36:$AA$36</c:f>
              <c:numCache>
                <c:formatCode>0%</c:formatCode>
                <c:ptCount val="24"/>
                <c:pt idx="0">
                  <c:v>0</c:v>
                </c:pt>
                <c:pt idx="2">
                  <c:v>0</c:v>
                </c:pt>
                <c:pt idx="4">
                  <c:v>0</c:v>
                </c:pt>
                <c:pt idx="6">
                  <c:v>0</c:v>
                </c:pt>
                <c:pt idx="8">
                  <c:v>0</c:v>
                </c:pt>
                <c:pt idx="10">
                  <c:v>0</c:v>
                </c:pt>
                <c:pt idx="12">
                  <c:v>0</c:v>
                </c:pt>
                <c:pt idx="14">
                  <c:v>0</c:v>
                </c:pt>
                <c:pt idx="16">
                  <c:v>0</c:v>
                </c:pt>
                <c:pt idx="18">
                  <c:v>0</c:v>
                </c:pt>
                <c:pt idx="20">
                  <c:v>0</c:v>
                </c:pt>
                <c:pt idx="22">
                  <c:v>0</c:v>
                </c:pt>
              </c:numCache>
            </c:numRef>
          </c:val>
          <c:extLst>
            <c:ext xmlns:c16="http://schemas.microsoft.com/office/drawing/2014/chart" uri="{C3380CC4-5D6E-409C-BE32-E72D297353CC}">
              <c16:uniqueId val="{00000000-5C50-4832-939E-8181D9D3E785}"/>
            </c:ext>
          </c:extLst>
        </c:ser>
        <c:dLbls>
          <c:showLegendKey val="0"/>
          <c:showVal val="0"/>
          <c:showCatName val="0"/>
          <c:showSerName val="0"/>
          <c:showPercent val="0"/>
          <c:showBubbleSize val="0"/>
        </c:dLbls>
        <c:gapWidth val="219"/>
        <c:overlap val="-27"/>
        <c:axId val="257226600"/>
        <c:axId val="257226992"/>
      </c:barChart>
      <c:catAx>
        <c:axId val="2572266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57226992"/>
        <c:crosses val="autoZero"/>
        <c:auto val="1"/>
        <c:lblAlgn val="ctr"/>
        <c:lblOffset val="100"/>
        <c:noMultiLvlLbl val="0"/>
      </c:catAx>
      <c:valAx>
        <c:axId val="25722699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57226600"/>
        <c:crosses val="autoZero"/>
        <c:crossBetween val="between"/>
        <c:majorUnit val="0.2"/>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s-CO" b="1"/>
              <a:t>Seguimiento</a:t>
            </a:r>
            <a:r>
              <a:rPr lang="es-CO" b="1" baseline="0"/>
              <a:t> a Cobertura actividades de capacitación</a:t>
            </a:r>
            <a:endParaRPr lang="es-CO"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clustered"/>
        <c:varyColors val="0"/>
        <c:ser>
          <c:idx val="0"/>
          <c:order val="0"/>
          <c:tx>
            <c:v>COBERTURA CAPACITACIONES</c:v>
          </c:tx>
          <c:spPr>
            <a:solidFill>
              <a:schemeClr val="accent1"/>
            </a:solidFill>
            <a:ln>
              <a:noFill/>
            </a:ln>
            <a:effectLst/>
          </c:spPr>
          <c:invertIfNegative val="0"/>
          <c:cat>
            <c:strRef>
              <c:f>Capacitacion!$A$14:$A$50</c:f>
              <c:strCache>
                <c:ptCount val="37"/>
                <c:pt idx="0">
                  <c:v>Inducciones SST</c:v>
                </c:pt>
                <c:pt idx="2">
                  <c:v>Re-inducciones SST</c:v>
                </c:pt>
                <c:pt idx="4">
                  <c:v>Reentrenamiento (8 horas) - Trabajador autorizado en alturas</c:v>
                </c:pt>
                <c:pt idx="5">
                  <c:v> Procedimientos específicos para trabajo seguro en alturas.</c:v>
                </c:pt>
                <c:pt idx="6">
                  <c:v>Sistema de aislamiento eléctrico seguro</c:v>
                </c:pt>
                <c:pt idx="7">
                  <c:v>Taller teórico práctico de pruebas de ajustes para protección respiratoria</c:v>
                </c:pt>
                <c:pt idx="8">
                  <c:v>Taller teórico practico de Control de derrames de sustancias químicas</c:v>
                </c:pt>
                <c:pt idx="9">
                  <c:v>Uso y cuidado de los Elementos de Protección Personal y seguridad para manejo de equipos y herramientas críticas</c:v>
                </c:pt>
                <c:pt idx="10">
                  <c:v>Capacitación en Funciones y Responsabilidades del COPASST</c:v>
                </c:pt>
                <c:pt idx="11">
                  <c:v>Investigación de accidentes de trabajo</c:v>
                </c:pt>
                <c:pt idx="12">
                  <c:v>Inspecciones de seguridad</c:v>
                </c:pt>
                <c:pt idx="13">
                  <c:v>Fortalecimiento COPASST</c:v>
                </c:pt>
                <c:pt idx="14">
                  <c:v>Funciones y Responsabilidades del CCL Acoso laboral</c:v>
                </c:pt>
                <c:pt idx="15">
                  <c:v>Fortalecimiento del Comité de Convivencia Laboral </c:v>
                </c:pt>
                <c:pt idx="16">
                  <c:v>Fortalecimiento de la brigada de emergencias</c:v>
                </c:pt>
                <c:pt idx="17">
                  <c:v>Atención de emergencias de lideres de areas</c:v>
                </c:pt>
                <c:pt idx="18">
                  <c:v>Oxigenoterapia y RCP</c:v>
                </c:pt>
                <c:pt idx="19">
                  <c:v>Primeros auxilios básicos</c:v>
                </c:pt>
                <c:pt idx="20">
                  <c:v>Curso virtual 50 horas en SG-SST</c:v>
                </c:pt>
                <c:pt idx="21">
                  <c:v>Capacitación de orden y aseo</c:v>
                </c:pt>
                <c:pt idx="22">
                  <c:v>Programa Vive mas</c:v>
                </c:pt>
                <c:pt idx="23">
                  <c:v>Higiene postural y manejo adecuado de cargas</c:v>
                </c:pt>
                <c:pt idx="24">
                  <c:v>Capacitación en salud e higiene visual y auditivo</c:v>
                </c:pt>
                <c:pt idx="25">
                  <c:v>Seguridad vial de peatones y pasajeros </c:v>
                </c:pt>
                <c:pt idx="26">
                  <c:v>Movilidad segura de conductores (vehículos, ciclistas y motociclistas)</c:v>
                </c:pt>
                <c:pt idx="27">
                  <c:v>Movilidad segura motocicletas</c:v>
                </c:pt>
                <c:pt idx="28">
                  <c:v>Primeros auxilios y manejo de extintores</c:v>
                </c:pt>
                <c:pt idx="29">
                  <c:v>Capacitación en planificación de rutas o coordinación de desplazamientos laborales</c:v>
                </c:pt>
                <c:pt idx="30">
                  <c:v>Actuación en caso de siniestros viales con lesionados</c:v>
                </c:pt>
                <c:pt idx="31">
                  <c:v>Diplomado en seguridad vial - ISO 39001</c:v>
                </c:pt>
                <c:pt idx="32">
                  <c:v>Capacitación riesgo biológico - Accidentes con animales ponzoñosos</c:v>
                </c:pt>
                <c:pt idx="33">
                  <c:v>Riesgo publico</c:v>
                </c:pt>
                <c:pt idx="34">
                  <c:v>Riesgo inundación y avenidas torrenciales</c:v>
                </c:pt>
                <c:pt idx="35">
                  <c:v>Medidas de seguridad durante el desplazamiento en semovientes</c:v>
                </c:pt>
                <c:pt idx="36">
                  <c:v>Medidas de seguridad para el transito de terrenos irregulares</c:v>
                </c:pt>
              </c:strCache>
            </c:strRef>
          </c:cat>
          <c:val>
            <c:numRef>
              <c:f>Capacitacion!$AN$14:$AN$50</c:f>
              <c:numCache>
                <c:formatCode>0</c:formatCode>
                <c:ptCount val="37"/>
                <c:pt idx="1">
                  <c:v>0</c:v>
                </c:pt>
                <c:pt idx="3" formatCode="General">
                  <c:v>0</c:v>
                </c:pt>
              </c:numCache>
            </c:numRef>
          </c:val>
          <c:extLst>
            <c:ext xmlns:c16="http://schemas.microsoft.com/office/drawing/2014/chart" uri="{C3380CC4-5D6E-409C-BE32-E72D297353CC}">
              <c16:uniqueId val="{00000000-7056-4B57-AF36-3A96F90238C1}"/>
            </c:ext>
          </c:extLst>
        </c:ser>
        <c:dLbls>
          <c:showLegendKey val="0"/>
          <c:showVal val="0"/>
          <c:showCatName val="0"/>
          <c:showSerName val="0"/>
          <c:showPercent val="0"/>
          <c:showBubbleSize val="0"/>
        </c:dLbls>
        <c:gapWidth val="182"/>
        <c:axId val="257225424"/>
        <c:axId val="257225816"/>
      </c:barChart>
      <c:catAx>
        <c:axId val="25722542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57225816"/>
        <c:crosses val="autoZero"/>
        <c:auto val="1"/>
        <c:lblAlgn val="ctr"/>
        <c:lblOffset val="100"/>
        <c:noMultiLvlLbl val="0"/>
      </c:catAx>
      <c:valAx>
        <c:axId val="257225816"/>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5722542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2.6637356206785038E-2"/>
          <c:y val="0.10056989562907931"/>
          <c:w val="0.96400328663656865"/>
          <c:h val="0.83581174036622086"/>
        </c:manualLayout>
      </c:layout>
      <c:barChart>
        <c:barDir val="col"/>
        <c:grouping val="clustered"/>
        <c:varyColors val="0"/>
        <c:ser>
          <c:idx val="0"/>
          <c:order val="0"/>
          <c:tx>
            <c:v>Cumplimiento cronograma de capacitaciones</c:v>
          </c:tx>
          <c:spPr>
            <a:solidFill>
              <a:schemeClr val="accent1"/>
            </a:solidFill>
            <a:ln>
              <a:noFill/>
            </a:ln>
            <a:effectLst/>
          </c:spPr>
          <c:invertIfNegative val="0"/>
          <c:cat>
            <c:strRef>
              <c:f>Capacitacion!$P$7:$AM$7</c:f>
              <c:strCache>
                <c:ptCount val="23"/>
                <c:pt idx="0">
                  <c:v>ENERO</c:v>
                </c:pt>
                <c:pt idx="2">
                  <c:v>FEBRERO</c:v>
                </c:pt>
                <c:pt idx="4">
                  <c:v>MARZO</c:v>
                </c:pt>
                <c:pt idx="6">
                  <c:v>ABRIL</c:v>
                </c:pt>
                <c:pt idx="8">
                  <c:v>MAYO</c:v>
                </c:pt>
                <c:pt idx="10">
                  <c:v>JUNIO</c:v>
                </c:pt>
                <c:pt idx="12">
                  <c:v>JULIO</c:v>
                </c:pt>
                <c:pt idx="14">
                  <c:v>AGOSTO</c:v>
                </c:pt>
                <c:pt idx="16">
                  <c:v>SEPTIEMBRE</c:v>
                </c:pt>
                <c:pt idx="18">
                  <c:v>OCTUBRE</c:v>
                </c:pt>
                <c:pt idx="20">
                  <c:v>NOVIEMBRE</c:v>
                </c:pt>
                <c:pt idx="22">
                  <c:v>DICIEMBRE</c:v>
                </c:pt>
              </c:strCache>
            </c:strRef>
          </c:cat>
          <c:val>
            <c:numRef>
              <c:f>Capacitacion!$P$53:$AM$53</c:f>
              <c:numCache>
                <c:formatCode>0%</c:formatCode>
                <c:ptCount val="24"/>
                <c:pt idx="0">
                  <c:v>0</c:v>
                </c:pt>
                <c:pt idx="2">
                  <c:v>0</c:v>
                </c:pt>
                <c:pt idx="4">
                  <c:v>0</c:v>
                </c:pt>
                <c:pt idx="6">
                  <c:v>0</c:v>
                </c:pt>
                <c:pt idx="8">
                  <c:v>0</c:v>
                </c:pt>
                <c:pt idx="10">
                  <c:v>0</c:v>
                </c:pt>
                <c:pt idx="12">
                  <c:v>0</c:v>
                </c:pt>
                <c:pt idx="14">
                  <c:v>0</c:v>
                </c:pt>
                <c:pt idx="16">
                  <c:v>0</c:v>
                </c:pt>
                <c:pt idx="18">
                  <c:v>0</c:v>
                </c:pt>
                <c:pt idx="20">
                  <c:v>0</c:v>
                </c:pt>
                <c:pt idx="22">
                  <c:v>0</c:v>
                </c:pt>
              </c:numCache>
            </c:numRef>
          </c:val>
          <c:extLst>
            <c:ext xmlns:c16="http://schemas.microsoft.com/office/drawing/2014/chart" uri="{C3380CC4-5D6E-409C-BE32-E72D297353CC}">
              <c16:uniqueId val="{00000000-702B-468B-B8C4-EFBDFBC6817E}"/>
            </c:ext>
          </c:extLst>
        </c:ser>
        <c:dLbls>
          <c:showLegendKey val="0"/>
          <c:showVal val="0"/>
          <c:showCatName val="0"/>
          <c:showSerName val="0"/>
          <c:showPercent val="0"/>
          <c:showBubbleSize val="0"/>
        </c:dLbls>
        <c:gapWidth val="219"/>
        <c:overlap val="-27"/>
        <c:axId val="257226600"/>
        <c:axId val="257226992"/>
      </c:barChart>
      <c:catAx>
        <c:axId val="2572266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57226992"/>
        <c:crosses val="autoZero"/>
        <c:auto val="1"/>
        <c:lblAlgn val="ctr"/>
        <c:lblOffset val="100"/>
        <c:noMultiLvlLbl val="0"/>
      </c:catAx>
      <c:valAx>
        <c:axId val="25722699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57226600"/>
        <c:crosses val="autoZero"/>
        <c:crossBetween val="between"/>
        <c:majorUnit val="0.2"/>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Plan Capacitaci&#243;n e Incentivos'!A1"/><Relationship Id="rId13" Type="http://schemas.openxmlformats.org/officeDocument/2006/relationships/hyperlink" Target="#Plan_de_Acci&#243;n_A&#241;o!A1"/><Relationship Id="rId3" Type="http://schemas.openxmlformats.org/officeDocument/2006/relationships/hyperlink" Target="#'Plan conservaci&#243;n digital'!A1"/><Relationship Id="rId7" Type="http://schemas.openxmlformats.org/officeDocument/2006/relationships/hyperlink" Target="http://www.invemar.org.co/plan-anual-de-adquisiciones" TargetMode="External"/><Relationship Id="rId12" Type="http://schemas.openxmlformats.org/officeDocument/2006/relationships/hyperlink" Target="#Plan_de_Acci&#243;n_A&#241;o_2022!A1"/><Relationship Id="rId2" Type="http://schemas.openxmlformats.org/officeDocument/2006/relationships/hyperlink" Target="#'Plan de Seguridad de la Informa'!A1"/><Relationship Id="rId16" Type="http://schemas.openxmlformats.org/officeDocument/2006/relationships/hyperlink" Target="http://www.invemar.org.co/proyectos" TargetMode="External"/><Relationship Id="rId1" Type="http://schemas.openxmlformats.org/officeDocument/2006/relationships/hyperlink" Target="#'Plan de austeridad y Gesti&#243;n am'!A1"/><Relationship Id="rId6" Type="http://schemas.openxmlformats.org/officeDocument/2006/relationships/hyperlink" Target="#PINAR!A1"/><Relationship Id="rId11" Type="http://schemas.openxmlformats.org/officeDocument/2006/relationships/hyperlink" Target="#'Gobierno Digital'!A1"/><Relationship Id="rId5" Type="http://schemas.openxmlformats.org/officeDocument/2006/relationships/hyperlink" Target="http://www.invemar.org.co/inf-actividades" TargetMode="External"/><Relationship Id="rId15" Type="http://schemas.openxmlformats.org/officeDocument/2006/relationships/image" Target="../media/image1.png"/><Relationship Id="rId10" Type="http://schemas.openxmlformats.org/officeDocument/2006/relationships/hyperlink" Target="#PAAC!A1"/><Relationship Id="rId4" Type="http://schemas.openxmlformats.org/officeDocument/2006/relationships/hyperlink" Target="#'Plan de participaci&#243;n ciudadana'!A1"/><Relationship Id="rId9" Type="http://schemas.openxmlformats.org/officeDocument/2006/relationships/hyperlink" Target="#PSST!A1"/><Relationship Id="rId14" Type="http://schemas.openxmlformats.org/officeDocument/2006/relationships/hyperlink" Target="#'Plan de mantenimiento'!A1"/></Relationships>
</file>

<file path=xl/drawings/_rels/drawing10.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image" Target="../media/image6.png"/></Relationships>
</file>

<file path=xl/drawings/_rels/drawing11.xml.rels><?xml version="1.0" encoding="UTF-8" standalone="yes"?>
<Relationships xmlns="http://schemas.openxmlformats.org/package/2006/relationships"><Relationship Id="rId3" Type="http://schemas.openxmlformats.org/officeDocument/2006/relationships/hyperlink" Target="#Integraci&#243;n_PAA!A1"/><Relationship Id="rId2" Type="http://schemas.openxmlformats.org/officeDocument/2006/relationships/image" Target="../media/image8.png"/><Relationship Id="rId1" Type="http://schemas.openxmlformats.org/officeDocument/2006/relationships/image" Target="../media/image7.png"/><Relationship Id="rId4" Type="http://schemas.openxmlformats.org/officeDocument/2006/relationships/image" Target="../media/image2.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tegraci&#243;n_PAA!A1"/><Relationship Id="rId1" Type="http://schemas.openxmlformats.org/officeDocument/2006/relationships/hyperlink" Target="#'Plan de participaci&#243;n ciudadana'!A1"/></Relationships>
</file>

<file path=xl/drawings/_rels/drawing6.xml.rels><?xml version="1.0" encoding="UTF-8" standalone="yes"?>
<Relationships xmlns="http://schemas.openxmlformats.org/package/2006/relationships"><Relationship Id="rId3" Type="http://schemas.openxmlformats.org/officeDocument/2006/relationships/hyperlink" Target="#PIC!A1"/><Relationship Id="rId2" Type="http://schemas.openxmlformats.org/officeDocument/2006/relationships/hyperlink" Target="#'Plan Capacitaci&#243;n e Incentivos'!A1"/><Relationship Id="rId1" Type="http://schemas.openxmlformats.org/officeDocument/2006/relationships/hyperlink" Target="#Actividades!A1"/><Relationship Id="rId6" Type="http://schemas.openxmlformats.org/officeDocument/2006/relationships/image" Target="../media/image2.png"/><Relationship Id="rId5" Type="http://schemas.openxmlformats.org/officeDocument/2006/relationships/hyperlink" Target="#Integraci&#243;n_PAA!A1"/><Relationship Id="rId4" Type="http://schemas.openxmlformats.org/officeDocument/2006/relationships/hyperlink" Target="#'Plan Incentivos y bienestar'!A1"/></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8.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chart" Target="../charts/chart1.xml"/><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1</xdr:col>
      <xdr:colOff>453756</xdr:colOff>
      <xdr:row>34</xdr:row>
      <xdr:rowOff>120996</xdr:rowOff>
    </xdr:from>
    <xdr:to>
      <xdr:col>4</xdr:col>
      <xdr:colOff>156</xdr:colOff>
      <xdr:row>44</xdr:row>
      <xdr:rowOff>69996</xdr:rowOff>
    </xdr:to>
    <xdr:grpSp>
      <xdr:nvGrpSpPr>
        <xdr:cNvPr id="2" name="Grupo 1" title="Plan Estratégico de TIC">
          <a:extLst>
            <a:ext uri="{FF2B5EF4-FFF2-40B4-BE49-F238E27FC236}">
              <a16:creationId xmlns:a16="http://schemas.microsoft.com/office/drawing/2014/main" id="{85C2A4CB-D28C-4F4E-8110-7F8EF0792E49}"/>
            </a:ext>
          </a:extLst>
        </xdr:cNvPr>
        <xdr:cNvGrpSpPr/>
      </xdr:nvGrpSpPr>
      <xdr:grpSpPr>
        <a:xfrm>
          <a:off x="1132412" y="6407496"/>
          <a:ext cx="1832400" cy="1854000"/>
          <a:chOff x="1134113" y="5264496"/>
          <a:chExt cx="1832400" cy="1854000"/>
        </a:xfrm>
      </xdr:grpSpPr>
      <xdr:sp macro="[0]!Hoja19.PETI" textlink="">
        <xdr:nvSpPr>
          <xdr:cNvPr id="3" name="Pentágono regular 10">
            <a:extLst>
              <a:ext uri="{FF2B5EF4-FFF2-40B4-BE49-F238E27FC236}">
                <a16:creationId xmlns:a16="http://schemas.microsoft.com/office/drawing/2014/main" id="{D9CAD863-5168-652A-2992-EFF155DAD38C}"/>
              </a:ext>
            </a:extLst>
          </xdr:cNvPr>
          <xdr:cNvSpPr/>
        </xdr:nvSpPr>
        <xdr:spPr>
          <a:xfrm rot="15830536">
            <a:off x="1123313" y="5275296"/>
            <a:ext cx="1854000" cy="1832400"/>
          </a:xfrm>
          <a:prstGeom prst="pentagon">
            <a:avLst/>
          </a:prstGeom>
          <a:solidFill>
            <a:srgbClr val="AD1457"/>
          </a:solidFill>
          <a:ln>
            <a:solidFill>
              <a:srgbClr val="AD145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0]!Hoja19.PETI" textlink="">
        <xdr:nvSpPr>
          <xdr:cNvPr id="4" name="TextBox 121">
            <a:extLst>
              <a:ext uri="{FF2B5EF4-FFF2-40B4-BE49-F238E27FC236}">
                <a16:creationId xmlns:a16="http://schemas.microsoft.com/office/drawing/2014/main" id="{32C8928B-0CCC-F889-0509-0524C49C6B9C}"/>
              </a:ext>
            </a:extLst>
          </xdr:cNvPr>
          <xdr:cNvSpPr txBox="1"/>
        </xdr:nvSpPr>
        <xdr:spPr>
          <a:xfrm>
            <a:off x="1402126" y="5758809"/>
            <a:ext cx="1499617" cy="271005"/>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PETI</a:t>
            </a:r>
          </a:p>
          <a:p>
            <a:pPr algn="ctr"/>
            <a:endParaRPr lang="en-US" sz="1300" b="1" kern="0">
              <a:solidFill>
                <a:schemeClr val="bg1"/>
              </a:solidFill>
              <a:latin typeface="Arial" pitchFamily="34" charset="0"/>
              <a:cs typeface="Arial" pitchFamily="34" charset="0"/>
            </a:endParaRPr>
          </a:p>
          <a:p>
            <a:pPr algn="ctr"/>
            <a:r>
              <a:rPr lang="en-US" sz="1300" b="1" kern="0">
                <a:solidFill>
                  <a:schemeClr val="bg1"/>
                </a:solidFill>
                <a:latin typeface="Arial" pitchFamily="34" charset="0"/>
                <a:cs typeface="Arial" pitchFamily="34" charset="0"/>
              </a:rPr>
              <a:t>Plan Estratégico de  TIC</a:t>
            </a:r>
            <a:endParaRPr lang="en-US" sz="1300" b="1" kern="0" baseline="0">
              <a:solidFill>
                <a:schemeClr val="bg1"/>
              </a:solidFill>
              <a:latin typeface="Arial" pitchFamily="34" charset="0"/>
              <a:cs typeface="Arial" pitchFamily="34" charset="0"/>
            </a:endParaRPr>
          </a:p>
        </xdr:txBody>
      </xdr:sp>
    </xdr:grpSp>
    <xdr:clientData/>
  </xdr:twoCellAnchor>
  <xdr:twoCellAnchor>
    <xdr:from>
      <xdr:col>1</xdr:col>
      <xdr:colOff>660069</xdr:colOff>
      <xdr:row>25</xdr:row>
      <xdr:rowOff>27734</xdr:rowOff>
    </xdr:from>
    <xdr:to>
      <xdr:col>4</xdr:col>
      <xdr:colOff>206469</xdr:colOff>
      <xdr:row>34</xdr:row>
      <xdr:rowOff>167234</xdr:rowOff>
    </xdr:to>
    <xdr:grpSp>
      <xdr:nvGrpSpPr>
        <xdr:cNvPr id="5" name="Grupo 4" title="Plan de Austeridad y Gestión Ambiental">
          <a:hlinkClick xmlns:r="http://schemas.openxmlformats.org/officeDocument/2006/relationships" r:id="rId1"/>
          <a:extLst>
            <a:ext uri="{FF2B5EF4-FFF2-40B4-BE49-F238E27FC236}">
              <a16:creationId xmlns:a16="http://schemas.microsoft.com/office/drawing/2014/main" id="{66418AEB-E8BB-45A7-848C-4E7BA685B7FD}"/>
            </a:ext>
          </a:extLst>
        </xdr:cNvPr>
        <xdr:cNvGrpSpPr/>
      </xdr:nvGrpSpPr>
      <xdr:grpSpPr>
        <a:xfrm>
          <a:off x="1338725" y="4599734"/>
          <a:ext cx="1832400" cy="1854000"/>
          <a:chOff x="1340426" y="3456734"/>
          <a:chExt cx="1832400" cy="1854000"/>
        </a:xfrm>
      </xdr:grpSpPr>
      <xdr:sp macro="[0]!Hoja21.Tratamiento_de_riesgos" textlink="">
        <xdr:nvSpPr>
          <xdr:cNvPr id="6" name="Pentágono regular 11">
            <a:extLst>
              <a:ext uri="{FF2B5EF4-FFF2-40B4-BE49-F238E27FC236}">
                <a16:creationId xmlns:a16="http://schemas.microsoft.com/office/drawing/2014/main" id="{C716427C-8CEF-7752-000A-7608BB55527B}"/>
              </a:ext>
            </a:extLst>
          </xdr:cNvPr>
          <xdr:cNvSpPr/>
        </xdr:nvSpPr>
        <xdr:spPr>
          <a:xfrm rot="17489692">
            <a:off x="1329626" y="3467534"/>
            <a:ext cx="1854000" cy="1832400"/>
          </a:xfrm>
          <a:prstGeom prst="pentagon">
            <a:avLst/>
          </a:prstGeom>
          <a:solidFill>
            <a:srgbClr val="8E24AA"/>
          </a:solidFill>
          <a:ln>
            <a:solidFill>
              <a:srgbClr val="8E24A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0]!Hoja21.Tratamiento_de_riesgos" textlink="">
        <xdr:nvSpPr>
          <xdr:cNvPr id="7" name="TextBox 121">
            <a:hlinkClick xmlns:r="http://schemas.openxmlformats.org/officeDocument/2006/relationships" r:id="rId1" tooltip="Redirecciona a la hoja Plan de Austeridad y Gestión Ambiental"/>
            <a:extLst>
              <a:ext uri="{FF2B5EF4-FFF2-40B4-BE49-F238E27FC236}">
                <a16:creationId xmlns:a16="http://schemas.microsoft.com/office/drawing/2014/main" id="{21CCEA3D-268B-E1D0-C5DB-4F7AE175ACFA}"/>
              </a:ext>
            </a:extLst>
          </xdr:cNvPr>
          <xdr:cNvSpPr txBox="1"/>
        </xdr:nvSpPr>
        <xdr:spPr>
          <a:xfrm>
            <a:off x="1593630" y="3990478"/>
            <a:ext cx="1499617" cy="271005"/>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marR="0" indent="0" algn="ctr" defTabSz="1218987" rtl="0" eaLnBrk="1" fontAlgn="auto" latinLnBrk="0" hangingPunct="1">
              <a:lnSpc>
                <a:spcPct val="100000"/>
              </a:lnSpc>
              <a:spcBef>
                <a:spcPts val="0"/>
              </a:spcBef>
              <a:spcAft>
                <a:spcPts val="0"/>
              </a:spcAft>
              <a:buClrTx/>
              <a:buSzTx/>
              <a:buFontTx/>
              <a:buNone/>
              <a:tabLst/>
              <a:defRPr/>
            </a:pPr>
            <a:r>
              <a:rPr lang="es-CO" sz="1300" b="1" kern="0">
                <a:solidFill>
                  <a:schemeClr val="bg1"/>
                </a:solidFill>
                <a:latin typeface="Arial" pitchFamily="34" charset="0"/>
                <a:ea typeface="+mn-ea"/>
                <a:cs typeface="Arial" pitchFamily="34" charset="0"/>
              </a:rPr>
              <a:t>Plan de Austeridad y Gestión ambiental </a:t>
            </a:r>
          </a:p>
          <a:p>
            <a:pPr algn="ctr"/>
            <a:endParaRPr lang="en-US" sz="1300" b="1" kern="0">
              <a:solidFill>
                <a:schemeClr val="bg1"/>
              </a:solidFill>
              <a:latin typeface="Arial" pitchFamily="34" charset="0"/>
              <a:cs typeface="Arial" pitchFamily="34" charset="0"/>
            </a:endParaRPr>
          </a:p>
        </xdr:txBody>
      </xdr:sp>
    </xdr:grpSp>
    <xdr:clientData/>
  </xdr:twoCellAnchor>
  <xdr:twoCellAnchor>
    <xdr:from>
      <xdr:col>3</xdr:col>
      <xdr:colOff>170082</xdr:colOff>
      <xdr:row>17</xdr:row>
      <xdr:rowOff>81748</xdr:rowOff>
    </xdr:from>
    <xdr:to>
      <xdr:col>5</xdr:col>
      <xdr:colOff>500082</xdr:colOff>
      <xdr:row>27</xdr:row>
      <xdr:rowOff>9148</xdr:rowOff>
    </xdr:to>
    <xdr:grpSp>
      <xdr:nvGrpSpPr>
        <xdr:cNvPr id="8" name="Grupo 7" title="Plan de Seguridad y Privacidad de la Información">
          <a:extLst>
            <a:ext uri="{FF2B5EF4-FFF2-40B4-BE49-F238E27FC236}">
              <a16:creationId xmlns:a16="http://schemas.microsoft.com/office/drawing/2014/main" id="{14E67D3F-244F-4C36-8DAC-9B29A114A0F8}"/>
            </a:ext>
          </a:extLst>
        </xdr:cNvPr>
        <xdr:cNvGrpSpPr/>
      </xdr:nvGrpSpPr>
      <xdr:grpSpPr>
        <a:xfrm>
          <a:off x="2372738" y="3129748"/>
          <a:ext cx="1854000" cy="1832400"/>
          <a:chOff x="2374439" y="1986748"/>
          <a:chExt cx="1854000" cy="1832400"/>
        </a:xfrm>
      </xdr:grpSpPr>
      <xdr:sp macro="[0]!Hoja20.Seguridad_de_Información" textlink="">
        <xdr:nvSpPr>
          <xdr:cNvPr id="9" name="Pentágono regular 20">
            <a:extLst>
              <a:ext uri="{FF2B5EF4-FFF2-40B4-BE49-F238E27FC236}">
                <a16:creationId xmlns:a16="http://schemas.microsoft.com/office/drawing/2014/main" id="{FDA6917F-40A3-007B-2AE8-3C0BB31888E0}"/>
              </a:ext>
            </a:extLst>
          </xdr:cNvPr>
          <xdr:cNvSpPr/>
        </xdr:nvSpPr>
        <xdr:spPr>
          <a:xfrm rot="19119265">
            <a:off x="2374439" y="1986748"/>
            <a:ext cx="1854000" cy="1832400"/>
          </a:xfrm>
          <a:prstGeom prst="pentagon">
            <a:avLst/>
          </a:prstGeom>
          <a:solidFill>
            <a:srgbClr val="5E35B1"/>
          </a:solidFill>
          <a:ln>
            <a:solidFill>
              <a:srgbClr val="5E35B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0]!Hoja20.Seguridad_de_Información" textlink="">
        <xdr:nvSpPr>
          <xdr:cNvPr id="10" name="TextBox 121">
            <a:hlinkClick xmlns:r="http://schemas.openxmlformats.org/officeDocument/2006/relationships" r:id="rId2"/>
            <a:extLst>
              <a:ext uri="{FF2B5EF4-FFF2-40B4-BE49-F238E27FC236}">
                <a16:creationId xmlns:a16="http://schemas.microsoft.com/office/drawing/2014/main" id="{2E14665F-F68A-DD18-AB13-5A5595BDA4AD}"/>
              </a:ext>
            </a:extLst>
          </xdr:cNvPr>
          <xdr:cNvSpPr txBox="1"/>
        </xdr:nvSpPr>
        <xdr:spPr>
          <a:xfrm>
            <a:off x="2626771" y="2494093"/>
            <a:ext cx="1499617" cy="271005"/>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Seguridad y Privacidad de la Información </a:t>
            </a:r>
          </a:p>
        </xdr:txBody>
      </xdr:sp>
    </xdr:grpSp>
    <xdr:clientData/>
  </xdr:twoCellAnchor>
  <xdr:twoCellAnchor>
    <xdr:from>
      <xdr:col>8</xdr:col>
      <xdr:colOff>749915</xdr:colOff>
      <xdr:row>49</xdr:row>
      <xdr:rowOff>164391</xdr:rowOff>
    </xdr:from>
    <xdr:to>
      <xdr:col>11</xdr:col>
      <xdr:colOff>529167</xdr:colOff>
      <xdr:row>60</xdr:row>
      <xdr:rowOff>42332</xdr:rowOff>
    </xdr:to>
    <xdr:grpSp>
      <xdr:nvGrpSpPr>
        <xdr:cNvPr id="11" name="Grupo 10" title="Plan de Conservación Digital / Plan de Preservación Digital">
          <a:extLst>
            <a:ext uri="{FF2B5EF4-FFF2-40B4-BE49-F238E27FC236}">
              <a16:creationId xmlns:a16="http://schemas.microsoft.com/office/drawing/2014/main" id="{A2A7E33D-40DB-4AC6-8300-5D0F85782C67}"/>
            </a:ext>
          </a:extLst>
        </xdr:cNvPr>
        <xdr:cNvGrpSpPr/>
      </xdr:nvGrpSpPr>
      <xdr:grpSpPr>
        <a:xfrm>
          <a:off x="6762571" y="9308391"/>
          <a:ext cx="2065252" cy="1973441"/>
          <a:chOff x="6764272" y="8165392"/>
          <a:chExt cx="1854000" cy="1832400"/>
        </a:xfrm>
        <a:solidFill>
          <a:srgbClr val="00B0F0"/>
        </a:solidFill>
      </xdr:grpSpPr>
      <xdr:sp macro="[0]!Hoja12.PIC" textlink="">
        <xdr:nvSpPr>
          <xdr:cNvPr id="12" name="Pentágono regular 26">
            <a:extLst>
              <a:ext uri="{FF2B5EF4-FFF2-40B4-BE49-F238E27FC236}">
                <a16:creationId xmlns:a16="http://schemas.microsoft.com/office/drawing/2014/main" id="{2C442508-0757-A7EF-0B3F-BE127758665A}"/>
              </a:ext>
            </a:extLst>
          </xdr:cNvPr>
          <xdr:cNvSpPr/>
        </xdr:nvSpPr>
        <xdr:spPr>
          <a:xfrm rot="9078384">
            <a:off x="6764272" y="8165392"/>
            <a:ext cx="1854000" cy="1832400"/>
          </a:xfrm>
          <a:prstGeom prst="pentagon">
            <a:avLst/>
          </a:prstGeom>
          <a:grpFill/>
          <a:ln>
            <a:solidFill>
              <a:srgbClr val="FB8C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0]!Hoja12.PIC" textlink="">
        <xdr:nvSpPr>
          <xdr:cNvPr id="13" name="TextBox 121">
            <a:hlinkClick xmlns:r="http://schemas.openxmlformats.org/officeDocument/2006/relationships" r:id="rId3" tooltip="Redirecciona a la hoja  Plan de Conservación Digital y Plan de Preservación Digital"/>
            <a:extLst>
              <a:ext uri="{FF2B5EF4-FFF2-40B4-BE49-F238E27FC236}">
                <a16:creationId xmlns:a16="http://schemas.microsoft.com/office/drawing/2014/main" id="{2403DE0E-3216-41A2-5D82-41CA6BBD955F}"/>
              </a:ext>
            </a:extLst>
          </xdr:cNvPr>
          <xdr:cNvSpPr txBox="1"/>
        </xdr:nvSpPr>
        <xdr:spPr>
          <a:xfrm>
            <a:off x="6903714" y="8625570"/>
            <a:ext cx="1499617" cy="271005"/>
          </a:xfrm>
          <a:prstGeom prst="rect">
            <a:avLst/>
          </a:prstGeom>
          <a:grp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00" b="1" kern="0">
                <a:solidFill>
                  <a:schemeClr val="bg1"/>
                </a:solidFill>
                <a:latin typeface="Arial" pitchFamily="34" charset="0"/>
                <a:cs typeface="Arial" pitchFamily="34" charset="0"/>
              </a:rPr>
              <a:t>Plan</a:t>
            </a:r>
            <a:r>
              <a:rPr lang="en-US" sz="1200" b="1" kern="0" baseline="0">
                <a:solidFill>
                  <a:schemeClr val="bg1"/>
                </a:solidFill>
                <a:latin typeface="Arial" pitchFamily="34" charset="0"/>
                <a:cs typeface="Arial" pitchFamily="34" charset="0"/>
              </a:rPr>
              <a:t> de Conservación digital /</a:t>
            </a:r>
          </a:p>
          <a:p>
            <a:pPr algn="ctr"/>
            <a:r>
              <a:rPr lang="en-US" sz="1200" b="1" kern="0" baseline="0">
                <a:solidFill>
                  <a:schemeClr val="bg1"/>
                </a:solidFill>
                <a:latin typeface="Arial" pitchFamily="34" charset="0"/>
                <a:cs typeface="Arial" pitchFamily="34" charset="0"/>
              </a:rPr>
              <a:t>Plan Perservación digital</a:t>
            </a:r>
            <a:endParaRPr lang="en-US" sz="1200" b="1" kern="0">
              <a:solidFill>
                <a:schemeClr val="bg1"/>
              </a:solidFill>
              <a:latin typeface="Arial" pitchFamily="34" charset="0"/>
              <a:cs typeface="Arial" pitchFamily="34" charset="0"/>
            </a:endParaRPr>
          </a:p>
        </xdr:txBody>
      </xdr:sp>
    </xdr:grpSp>
    <xdr:clientData/>
  </xdr:twoCellAnchor>
  <xdr:twoCellAnchor>
    <xdr:from>
      <xdr:col>11</xdr:col>
      <xdr:colOff>420040</xdr:colOff>
      <xdr:row>34</xdr:row>
      <xdr:rowOff>22662</xdr:rowOff>
    </xdr:from>
    <xdr:to>
      <xdr:col>13</xdr:col>
      <xdr:colOff>712236</xdr:colOff>
      <xdr:row>43</xdr:row>
      <xdr:rowOff>162162</xdr:rowOff>
    </xdr:to>
    <xdr:grpSp>
      <xdr:nvGrpSpPr>
        <xdr:cNvPr id="14" name="Grupo 13" title="Plan de Participación Ciudadana ">
          <a:hlinkClick xmlns:r="http://schemas.openxmlformats.org/officeDocument/2006/relationships" r:id="rId4" tooltip="Redirecciona a la hoja plan de participación ciudadana"/>
          <a:extLst>
            <a:ext uri="{FF2B5EF4-FFF2-40B4-BE49-F238E27FC236}">
              <a16:creationId xmlns:a16="http://schemas.microsoft.com/office/drawing/2014/main" id="{82CA8E06-B868-4816-AC7A-CE52CAB49857}"/>
            </a:ext>
          </a:extLst>
        </xdr:cNvPr>
        <xdr:cNvGrpSpPr/>
      </xdr:nvGrpSpPr>
      <xdr:grpSpPr>
        <a:xfrm>
          <a:off x="8718696" y="6309162"/>
          <a:ext cx="1816196" cy="1854000"/>
          <a:chOff x="8925865" y="6051987"/>
          <a:chExt cx="1854296" cy="1768275"/>
        </a:xfrm>
      </xdr:grpSpPr>
      <xdr:sp macro="[0]!Hoja18.Plan_de_Previsión" textlink="">
        <xdr:nvSpPr>
          <xdr:cNvPr id="15" name="Pentágono regular 37">
            <a:extLst>
              <a:ext uri="{FF2B5EF4-FFF2-40B4-BE49-F238E27FC236}">
                <a16:creationId xmlns:a16="http://schemas.microsoft.com/office/drawing/2014/main" id="{9926B69B-AFCF-35AB-F07A-079A53CE5644}"/>
              </a:ext>
            </a:extLst>
          </xdr:cNvPr>
          <xdr:cNvSpPr/>
        </xdr:nvSpPr>
        <xdr:spPr>
          <a:xfrm rot="5951382">
            <a:off x="8968875" y="6008977"/>
            <a:ext cx="1768275" cy="1854296"/>
          </a:xfrm>
          <a:prstGeom prst="pentagon">
            <a:avLst/>
          </a:prstGeom>
          <a:solidFill>
            <a:srgbClr val="0070C0"/>
          </a:solidFill>
          <a:ln>
            <a:solidFill>
              <a:srgbClr val="8BC34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0]!Hoja18.Plan_de_Previsión" textlink="">
        <xdr:nvSpPr>
          <xdr:cNvPr id="16" name="TextBox 121">
            <a:hlinkClick xmlns:r="http://schemas.openxmlformats.org/officeDocument/2006/relationships" r:id="rId4"/>
            <a:extLst>
              <a:ext uri="{FF2B5EF4-FFF2-40B4-BE49-F238E27FC236}">
                <a16:creationId xmlns:a16="http://schemas.microsoft.com/office/drawing/2014/main" id="{98510482-6FC3-EB22-DFFC-FF321F5FA4C5}"/>
              </a:ext>
            </a:extLst>
          </xdr:cNvPr>
          <xdr:cNvSpPr txBox="1"/>
        </xdr:nvSpPr>
        <xdr:spPr>
          <a:xfrm>
            <a:off x="9107636" y="6625024"/>
            <a:ext cx="1307162" cy="623440"/>
          </a:xfrm>
          <a:prstGeom prst="rect">
            <a:avLst/>
          </a:prstGeom>
          <a:solidFill>
            <a:srgbClr val="0070C0"/>
          </a:solid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00" b="1" kern="0">
                <a:solidFill>
                  <a:schemeClr val="bg1"/>
                </a:solidFill>
                <a:latin typeface="Arial" pitchFamily="34" charset="0"/>
                <a:cs typeface="Arial" pitchFamily="34" charset="0"/>
              </a:rPr>
              <a:t>Plan de</a:t>
            </a:r>
            <a:r>
              <a:rPr lang="en-US" sz="1200" b="1" kern="0" baseline="0">
                <a:solidFill>
                  <a:schemeClr val="bg1"/>
                </a:solidFill>
                <a:latin typeface="Arial" pitchFamily="34" charset="0"/>
                <a:cs typeface="Arial" pitchFamily="34" charset="0"/>
              </a:rPr>
              <a:t> Participación Ciudadana</a:t>
            </a:r>
            <a:endParaRPr lang="en-US" sz="1200" b="1" kern="0">
              <a:solidFill>
                <a:schemeClr val="bg1"/>
              </a:solidFill>
              <a:latin typeface="Arial" pitchFamily="34" charset="0"/>
              <a:cs typeface="Arial" pitchFamily="34" charset="0"/>
            </a:endParaRPr>
          </a:p>
        </xdr:txBody>
      </xdr:sp>
    </xdr:grpSp>
    <xdr:clientData/>
  </xdr:twoCellAnchor>
  <xdr:twoCellAnchor>
    <xdr:from>
      <xdr:col>11</xdr:col>
      <xdr:colOff>137325</xdr:colOff>
      <xdr:row>24</xdr:row>
      <xdr:rowOff>108706</xdr:rowOff>
    </xdr:from>
    <xdr:to>
      <xdr:col>13</xdr:col>
      <xdr:colOff>445723</xdr:colOff>
      <xdr:row>34</xdr:row>
      <xdr:rowOff>57706</xdr:rowOff>
    </xdr:to>
    <xdr:grpSp>
      <xdr:nvGrpSpPr>
        <xdr:cNvPr id="17" name="Grupo 16" title="Informe de Actividades">
          <a:hlinkClick xmlns:r="http://schemas.openxmlformats.org/officeDocument/2006/relationships" r:id="rId5" tooltip="Este enlace redirecciona al sitio web Informe de Actividades"/>
          <a:extLst>
            <a:ext uri="{FF2B5EF4-FFF2-40B4-BE49-F238E27FC236}">
              <a16:creationId xmlns:a16="http://schemas.microsoft.com/office/drawing/2014/main" id="{3763D0C7-7E78-4377-8327-D4BDBF43D2AC}"/>
            </a:ext>
          </a:extLst>
        </xdr:cNvPr>
        <xdr:cNvGrpSpPr/>
      </xdr:nvGrpSpPr>
      <xdr:grpSpPr>
        <a:xfrm>
          <a:off x="8435981" y="4490206"/>
          <a:ext cx="1832398" cy="1854000"/>
          <a:chOff x="8437679" y="3347206"/>
          <a:chExt cx="1832400" cy="1854000"/>
        </a:xfrm>
        <a:solidFill>
          <a:schemeClr val="accent1">
            <a:lumMod val="50000"/>
          </a:schemeClr>
        </a:solidFill>
      </xdr:grpSpPr>
      <xdr:sp macro="[0]!Hoja16.Plan_de_Vacantes" textlink="">
        <xdr:nvSpPr>
          <xdr:cNvPr id="18" name="Pentágono regular 42">
            <a:extLst>
              <a:ext uri="{FF2B5EF4-FFF2-40B4-BE49-F238E27FC236}">
                <a16:creationId xmlns:a16="http://schemas.microsoft.com/office/drawing/2014/main" id="{C9430C40-9805-1E99-E49A-3949D51C954F}"/>
              </a:ext>
            </a:extLst>
          </xdr:cNvPr>
          <xdr:cNvSpPr/>
        </xdr:nvSpPr>
        <xdr:spPr>
          <a:xfrm rot="4039998">
            <a:off x="8426879" y="3358006"/>
            <a:ext cx="1854000" cy="1832400"/>
          </a:xfrm>
          <a:prstGeom prst="pentagon">
            <a:avLst/>
          </a:prstGeom>
          <a:grpFill/>
          <a:ln>
            <a:solidFill>
              <a:srgbClr val="4CAF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0]!Hoja16.Plan_de_Vacantes" textlink="">
        <xdr:nvSpPr>
          <xdr:cNvPr id="19" name="TextBox 121">
            <a:extLst>
              <a:ext uri="{FF2B5EF4-FFF2-40B4-BE49-F238E27FC236}">
                <a16:creationId xmlns:a16="http://schemas.microsoft.com/office/drawing/2014/main" id="{D3565171-4843-B174-480E-D5BDA54AD4BE}"/>
              </a:ext>
            </a:extLst>
          </xdr:cNvPr>
          <xdr:cNvSpPr txBox="1"/>
        </xdr:nvSpPr>
        <xdr:spPr>
          <a:xfrm>
            <a:off x="8560793" y="3893344"/>
            <a:ext cx="1430251" cy="809265"/>
          </a:xfrm>
          <a:prstGeom prst="rect">
            <a:avLst/>
          </a:prstGeom>
          <a:grp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Informe de Gestión Institucional Anual</a:t>
            </a:r>
          </a:p>
        </xdr:txBody>
      </xdr:sp>
    </xdr:grpSp>
    <xdr:clientData/>
  </xdr:twoCellAnchor>
  <xdr:twoCellAnchor>
    <xdr:from>
      <xdr:col>7</xdr:col>
      <xdr:colOff>514598</xdr:colOff>
      <xdr:row>10</xdr:row>
      <xdr:rowOff>106000</xdr:rowOff>
    </xdr:from>
    <xdr:to>
      <xdr:col>10</xdr:col>
      <xdr:colOff>82598</xdr:colOff>
      <xdr:row>22</xdr:row>
      <xdr:rowOff>33400</xdr:rowOff>
    </xdr:to>
    <xdr:grpSp>
      <xdr:nvGrpSpPr>
        <xdr:cNvPr id="20" name="Grupo 19" title="Plan Institucional de Archivos ">
          <a:extLst>
            <a:ext uri="{FF2B5EF4-FFF2-40B4-BE49-F238E27FC236}">
              <a16:creationId xmlns:a16="http://schemas.microsoft.com/office/drawing/2014/main" id="{92606BE1-C185-4B2E-848E-779008BA6A79}"/>
            </a:ext>
          </a:extLst>
        </xdr:cNvPr>
        <xdr:cNvGrpSpPr/>
      </xdr:nvGrpSpPr>
      <xdr:grpSpPr>
        <a:xfrm>
          <a:off x="5765254" y="1820500"/>
          <a:ext cx="1854000" cy="2213400"/>
          <a:chOff x="5728855" y="1115650"/>
          <a:chExt cx="1854000" cy="1832400"/>
        </a:xfrm>
        <a:solidFill>
          <a:schemeClr val="accent1"/>
        </a:solidFill>
      </xdr:grpSpPr>
      <xdr:sp macro="[0]!Hoja11.PINAR" textlink="">
        <xdr:nvSpPr>
          <xdr:cNvPr id="21" name="Pentágono regular 47">
            <a:extLst>
              <a:ext uri="{FF2B5EF4-FFF2-40B4-BE49-F238E27FC236}">
                <a16:creationId xmlns:a16="http://schemas.microsoft.com/office/drawing/2014/main" id="{D9CC5FB3-9BC6-62E8-ECDB-24F443319A78}"/>
              </a:ext>
            </a:extLst>
          </xdr:cNvPr>
          <xdr:cNvSpPr/>
        </xdr:nvSpPr>
        <xdr:spPr>
          <a:xfrm rot="748194">
            <a:off x="5728855" y="1115650"/>
            <a:ext cx="1854000" cy="1832400"/>
          </a:xfrm>
          <a:prstGeom prst="pentagon">
            <a:avLst/>
          </a:prstGeom>
          <a:grpFill/>
          <a:ln>
            <a:solidFill>
              <a:srgbClr val="00BCD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0]!Hoja11.PINAR" textlink="">
        <xdr:nvSpPr>
          <xdr:cNvPr id="22" name="TextBox 121">
            <a:hlinkClick xmlns:r="http://schemas.openxmlformats.org/officeDocument/2006/relationships" r:id="rId6"/>
            <a:extLst>
              <a:ext uri="{FF2B5EF4-FFF2-40B4-BE49-F238E27FC236}">
                <a16:creationId xmlns:a16="http://schemas.microsoft.com/office/drawing/2014/main" id="{173A2F02-5660-71D9-AD27-8E8CA6242DD8}"/>
              </a:ext>
            </a:extLst>
          </xdr:cNvPr>
          <xdr:cNvSpPr txBox="1"/>
        </xdr:nvSpPr>
        <xdr:spPr>
          <a:xfrm>
            <a:off x="5951803" y="1720758"/>
            <a:ext cx="1237240" cy="875068"/>
          </a:xfrm>
          <a:prstGeom prst="rect">
            <a:avLst/>
          </a:prstGeom>
          <a:grp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PINAR</a:t>
            </a:r>
          </a:p>
          <a:p>
            <a:pPr algn="ctr"/>
            <a:endParaRPr lang="en-US" sz="1300" b="1" kern="0">
              <a:solidFill>
                <a:schemeClr val="bg1"/>
              </a:solidFill>
              <a:latin typeface="Arial" pitchFamily="34" charset="0"/>
              <a:cs typeface="Arial" pitchFamily="34" charset="0"/>
            </a:endParaRPr>
          </a:p>
          <a:p>
            <a:pPr algn="ctr"/>
            <a:r>
              <a:rPr lang="en-US" sz="1300" b="1" kern="0">
                <a:solidFill>
                  <a:schemeClr val="bg1"/>
                </a:solidFill>
                <a:latin typeface="Arial" pitchFamily="34" charset="0"/>
                <a:cs typeface="Arial" pitchFamily="34" charset="0"/>
              </a:rPr>
              <a:t>Plan Institucional de Archivos </a:t>
            </a:r>
          </a:p>
        </xdr:txBody>
      </xdr:sp>
    </xdr:grpSp>
    <xdr:clientData/>
  </xdr:twoCellAnchor>
  <xdr:twoCellAnchor>
    <xdr:from>
      <xdr:col>9</xdr:col>
      <xdr:colOff>572217</xdr:colOff>
      <xdr:row>16</xdr:row>
      <xdr:rowOff>190236</xdr:rowOff>
    </xdr:from>
    <xdr:to>
      <xdr:col>12</xdr:col>
      <xdr:colOff>140217</xdr:colOff>
      <xdr:row>26</xdr:row>
      <xdr:rowOff>117636</xdr:rowOff>
    </xdr:to>
    <xdr:grpSp>
      <xdr:nvGrpSpPr>
        <xdr:cNvPr id="23" name="Grupo 22" title="Plan Anual de Adquisiciones ">
          <a:hlinkClick xmlns:r="http://schemas.openxmlformats.org/officeDocument/2006/relationships" r:id="rId7" tooltip="Este enlace redirecciona al sitio web Plan de Aquisiciones INVEMAR"/>
          <a:extLst>
            <a:ext uri="{FF2B5EF4-FFF2-40B4-BE49-F238E27FC236}">
              <a16:creationId xmlns:a16="http://schemas.microsoft.com/office/drawing/2014/main" id="{F5DC31CF-8D65-4FFF-910C-B1103CF18C5A}"/>
            </a:ext>
          </a:extLst>
        </xdr:cNvPr>
        <xdr:cNvGrpSpPr/>
      </xdr:nvGrpSpPr>
      <xdr:grpSpPr>
        <a:xfrm>
          <a:off x="7346873" y="3047736"/>
          <a:ext cx="1854000" cy="1832400"/>
          <a:chOff x="7348574" y="1904736"/>
          <a:chExt cx="1854000" cy="1832400"/>
        </a:xfrm>
      </xdr:grpSpPr>
      <xdr:sp macro="" textlink="">
        <xdr:nvSpPr>
          <xdr:cNvPr id="24" name="Pentágono regular 52">
            <a:extLst>
              <a:ext uri="{FF2B5EF4-FFF2-40B4-BE49-F238E27FC236}">
                <a16:creationId xmlns:a16="http://schemas.microsoft.com/office/drawing/2014/main" id="{894DEF8E-A2FF-7D34-2C40-EB5E38ECB592}"/>
              </a:ext>
            </a:extLst>
          </xdr:cNvPr>
          <xdr:cNvSpPr/>
        </xdr:nvSpPr>
        <xdr:spPr>
          <a:xfrm rot="2384356">
            <a:off x="7348574" y="1904736"/>
            <a:ext cx="1854000" cy="1832400"/>
          </a:xfrm>
          <a:prstGeom prst="pentagon">
            <a:avLst/>
          </a:prstGeom>
          <a:solidFill>
            <a:srgbClr val="26A69A"/>
          </a:solidFill>
          <a:ln>
            <a:solidFill>
              <a:srgbClr val="26A69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 textlink="">
        <xdr:nvSpPr>
          <xdr:cNvPr id="25" name="TextBox 121">
            <a:extLst>
              <a:ext uri="{FF2B5EF4-FFF2-40B4-BE49-F238E27FC236}">
                <a16:creationId xmlns:a16="http://schemas.microsoft.com/office/drawing/2014/main" id="{358F4795-EBCE-4997-9028-E2E84F5DAF78}"/>
              </a:ext>
            </a:extLst>
          </xdr:cNvPr>
          <xdr:cNvSpPr txBox="1"/>
        </xdr:nvSpPr>
        <xdr:spPr>
          <a:xfrm>
            <a:off x="7482676" y="2507302"/>
            <a:ext cx="1499617" cy="66749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a:t>
            </a:r>
          </a:p>
          <a:p>
            <a:pPr algn="ctr"/>
            <a:r>
              <a:rPr lang="en-US" sz="1300" b="1" kern="0">
                <a:solidFill>
                  <a:schemeClr val="bg1"/>
                </a:solidFill>
                <a:latin typeface="Arial" pitchFamily="34" charset="0"/>
                <a:cs typeface="Arial" pitchFamily="34" charset="0"/>
              </a:rPr>
              <a:t>Anual de Adquisiciones</a:t>
            </a:r>
          </a:p>
        </xdr:txBody>
      </xdr:sp>
    </xdr:grpSp>
    <xdr:clientData/>
  </xdr:twoCellAnchor>
  <xdr:twoCellAnchor>
    <xdr:from>
      <xdr:col>10</xdr:col>
      <xdr:colOff>652314</xdr:colOff>
      <xdr:row>43</xdr:row>
      <xdr:rowOff>27926</xdr:rowOff>
    </xdr:from>
    <xdr:to>
      <xdr:col>13</xdr:col>
      <xdr:colOff>341949</xdr:colOff>
      <xdr:row>53</xdr:row>
      <xdr:rowOff>102819</xdr:rowOff>
    </xdr:to>
    <xdr:grpSp>
      <xdr:nvGrpSpPr>
        <xdr:cNvPr id="26" name="Grupo 25" title="Plan Institucional de Capacitación e Incentivos ">
          <a:extLst>
            <a:ext uri="{FF2B5EF4-FFF2-40B4-BE49-F238E27FC236}">
              <a16:creationId xmlns:a16="http://schemas.microsoft.com/office/drawing/2014/main" id="{85277EDF-E0E1-480A-AA29-F2C2F1641CF1}"/>
            </a:ext>
          </a:extLst>
        </xdr:cNvPr>
        <xdr:cNvGrpSpPr/>
      </xdr:nvGrpSpPr>
      <xdr:grpSpPr>
        <a:xfrm>
          <a:off x="8188970" y="8028926"/>
          <a:ext cx="1975635" cy="1979893"/>
          <a:chOff x="8377089" y="7686026"/>
          <a:chExt cx="2032785" cy="1884643"/>
        </a:xfrm>
      </xdr:grpSpPr>
      <xdr:sp macro="[0]!Hoja15.PETH" textlink="">
        <xdr:nvSpPr>
          <xdr:cNvPr id="27" name="Pentágono regular 57">
            <a:extLst>
              <a:ext uri="{FF2B5EF4-FFF2-40B4-BE49-F238E27FC236}">
                <a16:creationId xmlns:a16="http://schemas.microsoft.com/office/drawing/2014/main" id="{93EDDBD3-11A5-B615-B4DA-7FB3B21985B3}"/>
              </a:ext>
            </a:extLst>
          </xdr:cNvPr>
          <xdr:cNvSpPr/>
        </xdr:nvSpPr>
        <xdr:spPr>
          <a:xfrm rot="7434003">
            <a:off x="8451160" y="7611955"/>
            <a:ext cx="1884643" cy="2032785"/>
          </a:xfrm>
          <a:prstGeom prst="pentagon">
            <a:avLst/>
          </a:prstGeom>
          <a:solidFill>
            <a:schemeClr val="accent5">
              <a:lumMod val="75000"/>
            </a:schemeClr>
          </a:solidFill>
          <a:ln>
            <a:solidFill>
              <a:srgbClr val="FDD83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 </a:t>
            </a:r>
          </a:p>
        </xdr:txBody>
      </xdr:sp>
      <xdr:sp macro="[0]!Hoja15.PETH" textlink="">
        <xdr:nvSpPr>
          <xdr:cNvPr id="28" name="TextBox 121">
            <a:hlinkClick xmlns:r="http://schemas.openxmlformats.org/officeDocument/2006/relationships" r:id="rId8"/>
            <a:extLst>
              <a:ext uri="{FF2B5EF4-FFF2-40B4-BE49-F238E27FC236}">
                <a16:creationId xmlns:a16="http://schemas.microsoft.com/office/drawing/2014/main" id="{935BC75B-B815-D62F-780E-3FAC1C9B86DC}"/>
              </a:ext>
            </a:extLst>
          </xdr:cNvPr>
          <xdr:cNvSpPr txBox="1"/>
        </xdr:nvSpPr>
        <xdr:spPr>
          <a:xfrm rot="111862">
            <a:off x="8587695" y="8156754"/>
            <a:ext cx="1496633" cy="578116"/>
          </a:xfrm>
          <a:prstGeom prst="rect">
            <a:avLst/>
          </a:prstGeom>
          <a:solidFill>
            <a:schemeClr val="accent5">
              <a:lumMod val="75000"/>
            </a:schemeClr>
          </a:solid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lvl="0" indent="0" algn="ctr" defTabSz="1218987" rtl="0" eaLnBrk="1" latinLnBrk="0" hangingPunct="1"/>
            <a:r>
              <a:rPr lang="en-IN" sz="1300" b="1" kern="0">
                <a:solidFill>
                  <a:schemeClr val="bg1"/>
                </a:solidFill>
                <a:latin typeface="Arial" pitchFamily="34" charset="0"/>
                <a:ea typeface="+mn-ea"/>
                <a:cs typeface="Arial" pitchFamily="34" charset="0"/>
              </a:rPr>
              <a:t>Plan Institutional de Capacitation</a:t>
            </a:r>
            <a:r>
              <a:rPr lang="en-IN" sz="1300" b="1" kern="0" baseline="0">
                <a:solidFill>
                  <a:schemeClr val="bg1"/>
                </a:solidFill>
                <a:latin typeface="Arial" pitchFamily="34" charset="0"/>
                <a:ea typeface="+mn-ea"/>
                <a:cs typeface="Arial" pitchFamily="34" charset="0"/>
              </a:rPr>
              <a:t> e</a:t>
            </a:r>
            <a:r>
              <a:rPr lang="en-IN" sz="1300" b="1" kern="0">
                <a:solidFill>
                  <a:schemeClr val="bg1"/>
                </a:solidFill>
                <a:latin typeface="Arial" pitchFamily="34" charset="0"/>
                <a:ea typeface="+mn-ea"/>
                <a:cs typeface="Arial" pitchFamily="34" charset="0"/>
              </a:rPr>
              <a:t> Incentivos </a:t>
            </a:r>
            <a:endParaRPr lang="es-CO" sz="1300" b="1" kern="0">
              <a:solidFill>
                <a:schemeClr val="bg1"/>
              </a:solidFill>
              <a:latin typeface="Arial" pitchFamily="34" charset="0"/>
              <a:ea typeface="+mn-ea"/>
              <a:cs typeface="Arial" pitchFamily="34" charset="0"/>
            </a:endParaRPr>
          </a:p>
        </xdr:txBody>
      </xdr:sp>
    </xdr:grpSp>
    <xdr:clientData/>
  </xdr:twoCellAnchor>
  <xdr:twoCellAnchor>
    <xdr:from>
      <xdr:col>4</xdr:col>
      <xdr:colOff>198811</xdr:colOff>
      <xdr:row>50</xdr:row>
      <xdr:rowOff>26592</xdr:rowOff>
    </xdr:from>
    <xdr:to>
      <xdr:col>6</xdr:col>
      <xdr:colOff>528811</xdr:colOff>
      <xdr:row>59</xdr:row>
      <xdr:rowOff>144492</xdr:rowOff>
    </xdr:to>
    <xdr:grpSp>
      <xdr:nvGrpSpPr>
        <xdr:cNvPr id="29" name="Grupo 28" title="Plan de Trabajo Anual de Seguridad y Salud en el Trabajo">
          <a:extLst>
            <a:ext uri="{FF2B5EF4-FFF2-40B4-BE49-F238E27FC236}">
              <a16:creationId xmlns:a16="http://schemas.microsoft.com/office/drawing/2014/main" id="{CBA0247B-5510-444F-B524-BC395A9BECA9}"/>
            </a:ext>
          </a:extLst>
        </xdr:cNvPr>
        <xdr:cNvGrpSpPr/>
      </xdr:nvGrpSpPr>
      <xdr:grpSpPr>
        <a:xfrm>
          <a:off x="3163467" y="9361092"/>
          <a:ext cx="1854000" cy="1832400"/>
          <a:chOff x="3165169" y="8218092"/>
          <a:chExt cx="1854000" cy="1832400"/>
        </a:xfrm>
      </xdr:grpSpPr>
      <xdr:sp macro="[0]!Hoja14.PSST" textlink="">
        <xdr:nvSpPr>
          <xdr:cNvPr id="30" name="Pentágono regular 62">
            <a:extLst>
              <a:ext uri="{FF2B5EF4-FFF2-40B4-BE49-F238E27FC236}">
                <a16:creationId xmlns:a16="http://schemas.microsoft.com/office/drawing/2014/main" id="{F0F28B21-F999-05BF-0A4F-198B93CDC63C}"/>
              </a:ext>
            </a:extLst>
          </xdr:cNvPr>
          <xdr:cNvSpPr/>
        </xdr:nvSpPr>
        <xdr:spPr>
          <a:xfrm rot="12402198">
            <a:off x="3165169" y="8218092"/>
            <a:ext cx="1854000" cy="1832400"/>
          </a:xfrm>
          <a:prstGeom prst="pentagon">
            <a:avLst/>
          </a:prstGeom>
          <a:solidFill>
            <a:srgbClr val="D32F2F"/>
          </a:solidFill>
          <a:ln>
            <a:solidFill>
              <a:srgbClr val="D32F2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0]!Hoja14.PSST" textlink="">
        <xdr:nvSpPr>
          <xdr:cNvPr id="31" name="TextBox 121">
            <a:hlinkClick xmlns:r="http://schemas.openxmlformats.org/officeDocument/2006/relationships" r:id="rId9" tooltip="Redirecciona a la hoja Plan de Trabajo Anual en Seguridad y Salud en el Trabajo"/>
            <a:extLst>
              <a:ext uri="{FF2B5EF4-FFF2-40B4-BE49-F238E27FC236}">
                <a16:creationId xmlns:a16="http://schemas.microsoft.com/office/drawing/2014/main" id="{1C0662B1-1FB7-551B-839F-661A196EB612}"/>
              </a:ext>
            </a:extLst>
          </xdr:cNvPr>
          <xdr:cNvSpPr txBox="1"/>
        </xdr:nvSpPr>
        <xdr:spPr>
          <a:xfrm>
            <a:off x="3297945" y="8666585"/>
            <a:ext cx="1615937" cy="206974"/>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Trabajo Anual en Seguridad y Salud en el Trabajo </a:t>
            </a:r>
          </a:p>
        </xdr:txBody>
      </xdr:sp>
    </xdr:grpSp>
    <xdr:clientData/>
  </xdr:twoCellAnchor>
  <xdr:twoCellAnchor>
    <xdr:from>
      <xdr:col>2</xdr:col>
      <xdr:colOff>340580</xdr:colOff>
      <xdr:row>43</xdr:row>
      <xdr:rowOff>119831</xdr:rowOff>
    </xdr:from>
    <xdr:to>
      <xdr:col>4</xdr:col>
      <xdr:colOff>648980</xdr:colOff>
      <xdr:row>53</xdr:row>
      <xdr:rowOff>68831</xdr:rowOff>
    </xdr:to>
    <xdr:grpSp>
      <xdr:nvGrpSpPr>
        <xdr:cNvPr id="32" name="Grupo 31" title="Plan Anticorrupción y de Atención al Ciudadano">
          <a:hlinkClick xmlns:r="http://schemas.openxmlformats.org/officeDocument/2006/relationships" r:id="rId10"/>
          <a:extLst>
            <a:ext uri="{FF2B5EF4-FFF2-40B4-BE49-F238E27FC236}">
              <a16:creationId xmlns:a16="http://schemas.microsoft.com/office/drawing/2014/main" id="{C25796A8-3B3A-42BC-ACE5-D9F18C9ECE63}"/>
            </a:ext>
          </a:extLst>
        </xdr:cNvPr>
        <xdr:cNvGrpSpPr/>
      </xdr:nvGrpSpPr>
      <xdr:grpSpPr>
        <a:xfrm>
          <a:off x="1781236" y="8120831"/>
          <a:ext cx="1832400" cy="1854000"/>
          <a:chOff x="1782937" y="6977831"/>
          <a:chExt cx="1832400" cy="1854000"/>
        </a:xfrm>
      </xdr:grpSpPr>
      <xdr:sp macro="[0]!Hoja2.PAAC" textlink="">
        <xdr:nvSpPr>
          <xdr:cNvPr id="33" name="Pentágono regular 67">
            <a:extLst>
              <a:ext uri="{FF2B5EF4-FFF2-40B4-BE49-F238E27FC236}">
                <a16:creationId xmlns:a16="http://schemas.microsoft.com/office/drawing/2014/main" id="{D00A8969-C29F-4613-A05E-6780A805E5A5}"/>
              </a:ext>
            </a:extLst>
          </xdr:cNvPr>
          <xdr:cNvSpPr/>
        </xdr:nvSpPr>
        <xdr:spPr>
          <a:xfrm rot="14104299">
            <a:off x="1772137" y="6988631"/>
            <a:ext cx="1854000" cy="1832400"/>
          </a:xfrm>
          <a:prstGeom prst="pentagon">
            <a:avLst/>
          </a:prstGeom>
          <a:solidFill>
            <a:srgbClr val="B71C1C"/>
          </a:solidFill>
          <a:ln>
            <a:solidFill>
              <a:srgbClr val="B71C1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0]!Hoja2.PAAC" textlink="">
        <xdr:nvSpPr>
          <xdr:cNvPr id="34" name="TextBox 121">
            <a:hlinkClick xmlns:r="http://schemas.openxmlformats.org/officeDocument/2006/relationships" r:id="rId11"/>
            <a:extLst>
              <a:ext uri="{FF2B5EF4-FFF2-40B4-BE49-F238E27FC236}">
                <a16:creationId xmlns:a16="http://schemas.microsoft.com/office/drawing/2014/main" id="{5014922D-A1FB-A301-DFF4-1B7FC3BB8AE6}"/>
              </a:ext>
            </a:extLst>
          </xdr:cNvPr>
          <xdr:cNvSpPr txBox="1"/>
        </xdr:nvSpPr>
        <xdr:spPr>
          <a:xfrm>
            <a:off x="2042057" y="7560534"/>
            <a:ext cx="1499617" cy="271005"/>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a:t>
            </a:r>
            <a:r>
              <a:rPr lang="en-US" sz="1300" b="1" kern="0" baseline="0">
                <a:solidFill>
                  <a:schemeClr val="bg1"/>
                </a:solidFill>
                <a:latin typeface="Arial" pitchFamily="34" charset="0"/>
                <a:cs typeface="Arial" pitchFamily="34" charset="0"/>
              </a:rPr>
              <a:t> de Gobierno Digital</a:t>
            </a:r>
            <a:endParaRPr lang="en-US" sz="1300" b="1" kern="0">
              <a:solidFill>
                <a:schemeClr val="bg1"/>
              </a:solidFill>
              <a:latin typeface="Arial" pitchFamily="34" charset="0"/>
              <a:cs typeface="Arial" pitchFamily="34" charset="0"/>
            </a:endParaRPr>
          </a:p>
        </xdr:txBody>
      </xdr:sp>
    </xdr:grpSp>
    <xdr:clientData/>
  </xdr:twoCellAnchor>
  <xdr:twoCellAnchor>
    <xdr:from>
      <xdr:col>5</xdr:col>
      <xdr:colOff>217575</xdr:colOff>
      <xdr:row>10</xdr:row>
      <xdr:rowOff>177062</xdr:rowOff>
    </xdr:from>
    <xdr:to>
      <xdr:col>7</xdr:col>
      <xdr:colOff>547575</xdr:colOff>
      <xdr:row>22</xdr:row>
      <xdr:rowOff>104462</xdr:rowOff>
    </xdr:to>
    <xdr:grpSp>
      <xdr:nvGrpSpPr>
        <xdr:cNvPr id="35" name="Grupo 34" title="Plan de Acción Anual por Áreas INVEMAR">
          <a:hlinkClick xmlns:r="http://schemas.openxmlformats.org/officeDocument/2006/relationships" r:id="rId12"/>
          <a:extLst>
            <a:ext uri="{FF2B5EF4-FFF2-40B4-BE49-F238E27FC236}">
              <a16:creationId xmlns:a16="http://schemas.microsoft.com/office/drawing/2014/main" id="{36ED6239-23A0-4BEB-82C0-C2A55433DB82}"/>
            </a:ext>
          </a:extLst>
        </xdr:cNvPr>
        <xdr:cNvGrpSpPr/>
      </xdr:nvGrpSpPr>
      <xdr:grpSpPr>
        <a:xfrm>
          <a:off x="3944231" y="1891562"/>
          <a:ext cx="1854000" cy="2213400"/>
          <a:chOff x="3945932" y="1129562"/>
          <a:chExt cx="1854000" cy="1832400"/>
        </a:xfrm>
      </xdr:grpSpPr>
      <xdr:sp macro="[0]!Hoja4.Plan_de_Acción_Anual_2019" textlink="">
        <xdr:nvSpPr>
          <xdr:cNvPr id="36" name="Pentágono regular 72">
            <a:extLst>
              <a:ext uri="{FF2B5EF4-FFF2-40B4-BE49-F238E27FC236}">
                <a16:creationId xmlns:a16="http://schemas.microsoft.com/office/drawing/2014/main" id="{894F334C-2175-AA2E-B78F-4CE15686A9DA}"/>
              </a:ext>
            </a:extLst>
          </xdr:cNvPr>
          <xdr:cNvSpPr/>
        </xdr:nvSpPr>
        <xdr:spPr>
          <a:xfrm rot="20738379">
            <a:off x="3945932" y="1129562"/>
            <a:ext cx="1854000" cy="1832400"/>
          </a:xfrm>
          <a:prstGeom prst="pentagon">
            <a:avLst/>
          </a:prstGeom>
          <a:solidFill>
            <a:srgbClr val="3F51B5"/>
          </a:solidFill>
          <a:ln>
            <a:solidFill>
              <a:srgbClr val="3F51B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0]!Hoja4.Plan_de_Acción_Anual_2019" textlink="">
        <xdr:nvSpPr>
          <xdr:cNvPr id="37" name="TextBox 121">
            <a:hlinkClick xmlns:r="http://schemas.openxmlformats.org/officeDocument/2006/relationships" r:id="rId13"/>
            <a:extLst>
              <a:ext uri="{FF2B5EF4-FFF2-40B4-BE49-F238E27FC236}">
                <a16:creationId xmlns:a16="http://schemas.microsoft.com/office/drawing/2014/main" id="{3D2CB4E6-8C37-993D-2417-AE6B135AC79F}"/>
              </a:ext>
            </a:extLst>
          </xdr:cNvPr>
          <xdr:cNvSpPr txBox="1"/>
        </xdr:nvSpPr>
        <xdr:spPr>
          <a:xfrm>
            <a:off x="4247767" y="1708039"/>
            <a:ext cx="1341581" cy="99212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500" b="1" kern="0">
                <a:solidFill>
                  <a:schemeClr val="bg1"/>
                </a:solidFill>
                <a:latin typeface="Arial" pitchFamily="34" charset="0"/>
                <a:cs typeface="Arial" pitchFamily="34" charset="0"/>
              </a:rPr>
              <a:t>Plan de Acción</a:t>
            </a:r>
            <a:r>
              <a:rPr lang="en-US" sz="1500" b="1" kern="0" baseline="0">
                <a:solidFill>
                  <a:schemeClr val="bg1"/>
                </a:solidFill>
                <a:latin typeface="Arial" pitchFamily="34" charset="0"/>
                <a:cs typeface="Arial" pitchFamily="34" charset="0"/>
              </a:rPr>
              <a:t> anual por áreas INVEMAR</a:t>
            </a:r>
            <a:endParaRPr lang="en-US" sz="1500" b="1" kern="0">
              <a:solidFill>
                <a:schemeClr val="bg1"/>
              </a:solidFill>
              <a:latin typeface="Arial" pitchFamily="34" charset="0"/>
              <a:cs typeface="Arial" pitchFamily="34" charset="0"/>
            </a:endParaRPr>
          </a:p>
        </xdr:txBody>
      </xdr:sp>
    </xdr:grpSp>
    <xdr:clientData/>
  </xdr:twoCellAnchor>
  <xdr:twoCellAnchor>
    <xdr:from>
      <xdr:col>6</xdr:col>
      <xdr:colOff>476251</xdr:colOff>
      <xdr:row>52</xdr:row>
      <xdr:rowOff>68035</xdr:rowOff>
    </xdr:from>
    <xdr:to>
      <xdr:col>9</xdr:col>
      <xdr:colOff>44251</xdr:colOff>
      <xdr:row>61</xdr:row>
      <xdr:rowOff>185935</xdr:rowOff>
    </xdr:to>
    <xdr:grpSp>
      <xdr:nvGrpSpPr>
        <xdr:cNvPr id="38" name="Grupo 37" title="Plan de mantenimiento de servicios tecnologicos ">
          <a:extLst>
            <a:ext uri="{FF2B5EF4-FFF2-40B4-BE49-F238E27FC236}">
              <a16:creationId xmlns:a16="http://schemas.microsoft.com/office/drawing/2014/main" id="{A95DD59D-4ACA-4DF8-BD16-2820EE0AA1C6}"/>
            </a:ext>
          </a:extLst>
        </xdr:cNvPr>
        <xdr:cNvGrpSpPr/>
      </xdr:nvGrpSpPr>
      <xdr:grpSpPr>
        <a:xfrm>
          <a:off x="4964907" y="9783535"/>
          <a:ext cx="1854000" cy="1844306"/>
          <a:chOff x="4966608" y="8640535"/>
          <a:chExt cx="1854000" cy="1832400"/>
        </a:xfrm>
      </xdr:grpSpPr>
      <xdr:sp macro="[0]!Hoja13.Plan_de_Incentivos" textlink="">
        <xdr:nvSpPr>
          <xdr:cNvPr id="39" name="Pentágono regular 32">
            <a:extLst>
              <a:ext uri="{FF2B5EF4-FFF2-40B4-BE49-F238E27FC236}">
                <a16:creationId xmlns:a16="http://schemas.microsoft.com/office/drawing/2014/main" id="{879FC34D-D409-BA7E-F950-5DD284D78E74}"/>
              </a:ext>
            </a:extLst>
          </xdr:cNvPr>
          <xdr:cNvSpPr/>
        </xdr:nvSpPr>
        <xdr:spPr>
          <a:xfrm rot="10800000">
            <a:off x="4966608" y="8640535"/>
            <a:ext cx="1854000" cy="1832400"/>
          </a:xfrm>
          <a:prstGeom prst="pentagon">
            <a:avLst/>
          </a:prstGeom>
          <a:solidFill>
            <a:srgbClr val="E64A19"/>
          </a:solidFill>
          <a:ln>
            <a:solidFill>
              <a:srgbClr val="E64A1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40" name="Group 69">
            <a:extLst>
              <a:ext uri="{FF2B5EF4-FFF2-40B4-BE49-F238E27FC236}">
                <a16:creationId xmlns:a16="http://schemas.microsoft.com/office/drawing/2014/main" id="{95A1DED4-26F1-7B9F-163B-FFA8C27801B6}"/>
              </a:ext>
            </a:extLst>
          </xdr:cNvPr>
          <xdr:cNvGrpSpPr/>
        </xdr:nvGrpSpPr>
        <xdr:grpSpPr>
          <a:xfrm>
            <a:off x="5227386" y="9081601"/>
            <a:ext cx="1346568" cy="174323"/>
            <a:chOff x="3170967" y="2060840"/>
            <a:chExt cx="1083705" cy="174461"/>
          </a:xfrm>
          <a:solidFill>
            <a:srgbClr val="E64A19"/>
          </a:solidFill>
        </xdr:grpSpPr>
        <xdr:sp macro="[0]!Hoja13.Plan_de_Incentivos" textlink="">
          <xdr:nvSpPr>
            <xdr:cNvPr id="41" name="TextBox 121">
              <a:hlinkClick xmlns:r="http://schemas.openxmlformats.org/officeDocument/2006/relationships" r:id="rId14" tooltip="Redirecciona a la hoja Plan de Mantenimiento de Servicios Tecnológicos"/>
              <a:extLst>
                <a:ext uri="{FF2B5EF4-FFF2-40B4-BE49-F238E27FC236}">
                  <a16:creationId xmlns:a16="http://schemas.microsoft.com/office/drawing/2014/main" id="{E0AC6D13-A303-0B0B-D53C-E85A563EDBF0}"/>
                </a:ext>
              </a:extLst>
            </xdr:cNvPr>
            <xdr:cNvSpPr txBox="1"/>
          </xdr:nvSpPr>
          <xdr:spPr>
            <a:xfrm>
              <a:off x="3170967" y="2060840"/>
              <a:ext cx="1083705" cy="174461"/>
            </a:xfrm>
            <a:prstGeom prst="rect">
              <a:avLst/>
            </a:prstGeom>
            <a:grpFill/>
            <a:ln>
              <a:solidFill>
                <a:srgbClr val="E64A19"/>
              </a:solidFill>
            </a:ln>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indent="0" algn="ctr" defTabSz="1218987" rtl="0" eaLnBrk="1" latinLnBrk="0" hangingPunct="1"/>
              <a:r>
                <a:rPr lang="es-CO" sz="1300" b="1" kern="0">
                  <a:solidFill>
                    <a:schemeClr val="bg1"/>
                  </a:solidFill>
                  <a:latin typeface="Arial" pitchFamily="34" charset="0"/>
                  <a:ea typeface="+mn-ea"/>
                  <a:cs typeface="Arial" pitchFamily="34" charset="0"/>
                </a:rPr>
                <a:t>Plan de mantenimiento de servicios tecnológicos.</a:t>
              </a:r>
              <a:endParaRPr lang="en-US" sz="1300" b="1" kern="0">
                <a:solidFill>
                  <a:schemeClr val="bg1"/>
                </a:solidFill>
                <a:latin typeface="Arial" pitchFamily="34" charset="0"/>
                <a:ea typeface="+mn-ea"/>
                <a:cs typeface="Arial" pitchFamily="34" charset="0"/>
              </a:endParaRPr>
            </a:p>
          </xdr:txBody>
        </xdr:sp>
        <xdr:cxnSp macro="[0]!Hoja13.Plan_de_Incentivos">
          <xdr:nvCxnSpPr>
            <xdr:cNvPr id="42" name="Straight Connector 72">
              <a:extLst>
                <a:ext uri="{FF2B5EF4-FFF2-40B4-BE49-F238E27FC236}">
                  <a16:creationId xmlns:a16="http://schemas.microsoft.com/office/drawing/2014/main" id="{C47C22E5-C9F5-7DC4-7592-58D7D0BD0947}"/>
                </a:ext>
              </a:extLst>
            </xdr:cNvPr>
            <xdr:cNvCxnSpPr/>
          </xdr:nvCxnSpPr>
          <xdr:spPr>
            <a:xfrm>
              <a:off x="3313996" y="2108039"/>
              <a:ext cx="895277" cy="0"/>
            </a:xfrm>
            <a:prstGeom prst="line">
              <a:avLst/>
            </a:prstGeom>
            <a:grpFill/>
            <a:ln w="12700">
              <a:solidFill>
                <a:srgbClr val="E64A19"/>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editAs="oneCell">
    <xdr:from>
      <xdr:col>0</xdr:col>
      <xdr:colOff>0</xdr:colOff>
      <xdr:row>2</xdr:row>
      <xdr:rowOff>119064</xdr:rowOff>
    </xdr:from>
    <xdr:to>
      <xdr:col>3</xdr:col>
      <xdr:colOff>725415</xdr:colOff>
      <xdr:row>8</xdr:row>
      <xdr:rowOff>156514</xdr:rowOff>
    </xdr:to>
    <xdr:pic>
      <xdr:nvPicPr>
        <xdr:cNvPr id="43" name="Imagen 42" descr="Logo Invemar ">
          <a:extLst>
            <a:ext uri="{FF2B5EF4-FFF2-40B4-BE49-F238E27FC236}">
              <a16:creationId xmlns:a16="http://schemas.microsoft.com/office/drawing/2014/main" id="{57A1E5E1-8DE5-450C-B12F-29C66F6F7673}"/>
            </a:ext>
          </a:extLst>
        </xdr:cNvPr>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0" y="319089"/>
          <a:ext cx="2925690" cy="1161400"/>
        </a:xfrm>
        <a:prstGeom prst="rect">
          <a:avLst/>
        </a:prstGeom>
        <a:noFill/>
        <a:ln>
          <a:noFill/>
        </a:ln>
      </xdr:spPr>
    </xdr:pic>
    <xdr:clientData/>
  </xdr:twoCellAnchor>
  <xdr:twoCellAnchor>
    <xdr:from>
      <xdr:col>5</xdr:col>
      <xdr:colOff>134939</xdr:colOff>
      <xdr:row>26</xdr:row>
      <xdr:rowOff>7142</xdr:rowOff>
    </xdr:from>
    <xdr:to>
      <xdr:col>10</xdr:col>
      <xdr:colOff>632355</xdr:colOff>
      <xdr:row>45</xdr:row>
      <xdr:rowOff>93925</xdr:rowOff>
    </xdr:to>
    <xdr:sp macro="" textlink="">
      <xdr:nvSpPr>
        <xdr:cNvPr id="44" name="Elipse 43" title="Proyectos de Investigación ">
          <a:extLst>
            <a:ext uri="{FF2B5EF4-FFF2-40B4-BE49-F238E27FC236}">
              <a16:creationId xmlns:a16="http://schemas.microsoft.com/office/drawing/2014/main" id="{F4EF48BD-C693-42D0-AB6A-8D8031BCED18}"/>
            </a:ext>
          </a:extLst>
        </xdr:cNvPr>
        <xdr:cNvSpPr/>
      </xdr:nvSpPr>
      <xdr:spPr>
        <a:xfrm>
          <a:off x="3859214" y="4760117"/>
          <a:ext cx="4307416" cy="3706283"/>
        </a:xfrm>
        <a:prstGeom prst="ellipse">
          <a:avLst/>
        </a:prstGeom>
        <a:pattFill prst="pct5">
          <a:fgClr>
            <a:schemeClr val="accent1"/>
          </a:fgClr>
          <a:bgClr>
            <a:schemeClr val="bg1"/>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xdr:txBody>
    </xdr:sp>
    <xdr:clientData/>
  </xdr:twoCellAnchor>
  <xdr:twoCellAnchor>
    <xdr:from>
      <xdr:col>6</xdr:col>
      <xdr:colOff>500062</xdr:colOff>
      <xdr:row>30</xdr:row>
      <xdr:rowOff>166687</xdr:rowOff>
    </xdr:from>
    <xdr:to>
      <xdr:col>9</xdr:col>
      <xdr:colOff>166687</xdr:colOff>
      <xdr:row>39</xdr:row>
      <xdr:rowOff>154781</xdr:rowOff>
    </xdr:to>
    <xdr:sp macro="" textlink="">
      <xdr:nvSpPr>
        <xdr:cNvPr id="45" name="Hexágono 44">
          <a:hlinkClick xmlns:r="http://schemas.openxmlformats.org/officeDocument/2006/relationships" r:id="rId16" tooltip="Este enlace redireccionará al sitio web &quot;Nuestros Proyectos&quot; INVEMAR"/>
          <a:extLst>
            <a:ext uri="{FF2B5EF4-FFF2-40B4-BE49-F238E27FC236}">
              <a16:creationId xmlns:a16="http://schemas.microsoft.com/office/drawing/2014/main" id="{E310C02E-7C4E-410B-89E3-D12D1C32F6DC}"/>
            </a:ext>
          </a:extLst>
        </xdr:cNvPr>
        <xdr:cNvSpPr/>
      </xdr:nvSpPr>
      <xdr:spPr>
        <a:xfrm>
          <a:off x="4986337" y="5681662"/>
          <a:ext cx="1952625" cy="1702594"/>
        </a:xfrm>
        <a:prstGeom prst="hexagon">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es-CO" sz="1100"/>
        </a:p>
        <a:p>
          <a:pPr algn="ctr"/>
          <a:r>
            <a:rPr lang="es-CO" sz="1400" b="1" kern="0" baseline="0">
              <a:solidFill>
                <a:schemeClr val="bg1"/>
              </a:solidFill>
              <a:latin typeface="Arial" pitchFamily="34" charset="0"/>
              <a:ea typeface="+mn-ea"/>
              <a:cs typeface="Arial" pitchFamily="34" charset="0"/>
            </a:rPr>
            <a:t>Proyectos  de Investigación </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1246094</xdr:colOff>
      <xdr:row>0</xdr:row>
      <xdr:rowOff>0</xdr:rowOff>
    </xdr:from>
    <xdr:to>
      <xdr:col>1</xdr:col>
      <xdr:colOff>1079526</xdr:colOff>
      <xdr:row>1</xdr:row>
      <xdr:rowOff>285750</xdr:rowOff>
    </xdr:to>
    <xdr:pic>
      <xdr:nvPicPr>
        <xdr:cNvPr id="2" name="Imagen 1" descr="C:\Users\usrstajefe\Desktop\logoINVEMAR.png">
          <a:extLst>
            <a:ext uri="{FF2B5EF4-FFF2-40B4-BE49-F238E27FC236}">
              <a16:creationId xmlns:a16="http://schemas.microsoft.com/office/drawing/2014/main" id="{D2E794B1-BC48-4900-ABB5-B4F7449962E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6094" y="0"/>
          <a:ext cx="2081332" cy="885825"/>
        </a:xfrm>
        <a:prstGeom prst="rect">
          <a:avLst/>
        </a:prstGeom>
        <a:noFill/>
        <a:ln>
          <a:noFill/>
        </a:ln>
      </xdr:spPr>
    </xdr:pic>
    <xdr:clientData/>
  </xdr:twoCellAnchor>
  <xdr:twoCellAnchor>
    <xdr:from>
      <xdr:col>1</xdr:col>
      <xdr:colOff>0</xdr:colOff>
      <xdr:row>56</xdr:row>
      <xdr:rowOff>0</xdr:rowOff>
    </xdr:from>
    <xdr:to>
      <xdr:col>12</xdr:col>
      <xdr:colOff>590550</xdr:colOff>
      <xdr:row>124</xdr:row>
      <xdr:rowOff>16686</xdr:rowOff>
    </xdr:to>
    <xdr:graphicFrame macro="">
      <xdr:nvGraphicFramePr>
        <xdr:cNvPr id="3" name="Gráfico 2">
          <a:extLst>
            <a:ext uri="{FF2B5EF4-FFF2-40B4-BE49-F238E27FC236}">
              <a16:creationId xmlns:a16="http://schemas.microsoft.com/office/drawing/2014/main" id="{9B1FE0C2-0C96-477B-8BE0-A46FDD7809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0</xdr:colOff>
      <xdr:row>58</xdr:row>
      <xdr:rowOff>0</xdr:rowOff>
    </xdr:from>
    <xdr:to>
      <xdr:col>41</xdr:col>
      <xdr:colOff>1476374</xdr:colOff>
      <xdr:row>112</xdr:row>
      <xdr:rowOff>95249</xdr:rowOff>
    </xdr:to>
    <xdr:graphicFrame macro="">
      <xdr:nvGraphicFramePr>
        <xdr:cNvPr id="4" name="Gráfico 3">
          <a:extLst>
            <a:ext uri="{FF2B5EF4-FFF2-40B4-BE49-F238E27FC236}">
              <a16:creationId xmlns:a16="http://schemas.microsoft.com/office/drawing/2014/main" id="{5A80D9E8-1261-4043-BD6D-DF21A82730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1517406</xdr:colOff>
      <xdr:row>0</xdr:row>
      <xdr:rowOff>197460</xdr:rowOff>
    </xdr:from>
    <xdr:to>
      <xdr:col>2</xdr:col>
      <xdr:colOff>1089025</xdr:colOff>
      <xdr:row>5</xdr:row>
      <xdr:rowOff>63499</xdr:rowOff>
    </xdr:to>
    <xdr:pic>
      <xdr:nvPicPr>
        <xdr:cNvPr id="2" name="3 Imagen" descr="Logo Invemar Final Independiente 1.png">
          <a:extLst>
            <a:ext uri="{FF2B5EF4-FFF2-40B4-BE49-F238E27FC236}">
              <a16:creationId xmlns:a16="http://schemas.microsoft.com/office/drawing/2014/main" id="{EC41946C-EFFF-468B-AA28-3B481A30D2E3}"/>
            </a:ext>
          </a:extLst>
        </xdr:cNvPr>
        <xdr:cNvPicPr/>
      </xdr:nvPicPr>
      <xdr:blipFill>
        <a:blip xmlns:r="http://schemas.openxmlformats.org/officeDocument/2006/relationships" r:embed="rId1" cstate="print"/>
        <a:srcRect t="23724" b="19571"/>
        <a:stretch>
          <a:fillRect/>
        </a:stretch>
      </xdr:blipFill>
      <xdr:spPr>
        <a:xfrm>
          <a:off x="1793631" y="197460"/>
          <a:ext cx="2067169" cy="828064"/>
        </a:xfrm>
        <a:prstGeom prst="rect">
          <a:avLst/>
        </a:prstGeom>
      </xdr:spPr>
    </xdr:pic>
    <xdr:clientData/>
  </xdr:twoCellAnchor>
  <xdr:twoCellAnchor editAs="oneCell">
    <xdr:from>
      <xdr:col>2</xdr:col>
      <xdr:colOff>152400</xdr:colOff>
      <xdr:row>7</xdr:row>
      <xdr:rowOff>54706</xdr:rowOff>
    </xdr:from>
    <xdr:to>
      <xdr:col>2</xdr:col>
      <xdr:colOff>1579562</xdr:colOff>
      <xdr:row>9</xdr:row>
      <xdr:rowOff>114431</xdr:rowOff>
    </xdr:to>
    <xdr:pic>
      <xdr:nvPicPr>
        <xdr:cNvPr id="3" name="Imagen 2">
          <a:extLst>
            <a:ext uri="{FF2B5EF4-FFF2-40B4-BE49-F238E27FC236}">
              <a16:creationId xmlns:a16="http://schemas.microsoft.com/office/drawing/2014/main" id="{C8A9B1CE-0B6D-4F04-ADBF-BBB7D61B644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924175" y="1397731"/>
          <a:ext cx="1427162" cy="440725"/>
        </a:xfrm>
        <a:prstGeom prst="rect">
          <a:avLst/>
        </a:prstGeom>
        <a:noFill/>
        <a:ln>
          <a:noFill/>
        </a:ln>
        <a:effectLst>
          <a:glow rad="25400">
            <a:schemeClr val="bg1"/>
          </a:glow>
          <a:outerShdw blurRad="50800" dist="38100" dir="16200000" rotWithShape="0">
            <a:prstClr val="black">
              <a:alpha val="40000"/>
            </a:prstClr>
          </a:outerShdw>
          <a:softEdge rad="0"/>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31750</xdr:colOff>
      <xdr:row>1</xdr:row>
      <xdr:rowOff>15875</xdr:rowOff>
    </xdr:from>
    <xdr:to>
      <xdr:col>1</xdr:col>
      <xdr:colOff>790769</xdr:colOff>
      <xdr:row>5</xdr:row>
      <xdr:rowOff>124563</xdr:rowOff>
    </xdr:to>
    <xdr:pic macro="[0]!Hoja17.Integración_PAA">
      <xdr:nvPicPr>
        <xdr:cNvPr id="4" name="Imagen 3" title="Hoja Integración">
          <a:hlinkClick xmlns:r="http://schemas.openxmlformats.org/officeDocument/2006/relationships" r:id="rId3" tooltip="Redirecciona a la hoja Integración Plan de Acción Anual"/>
          <a:extLst>
            <a:ext uri="{FF2B5EF4-FFF2-40B4-BE49-F238E27FC236}">
              <a16:creationId xmlns:a16="http://schemas.microsoft.com/office/drawing/2014/main" id="{711EAB69-D285-42FA-8E05-3B4669EB0BE9}"/>
            </a:ext>
          </a:extLst>
        </xdr:cNvPr>
        <xdr:cNvPicPr>
          <a:picLocks noChangeAspect="1"/>
        </xdr:cNvPicPr>
      </xdr:nvPicPr>
      <xdr:blipFill rotWithShape="1">
        <a:blip xmlns:r="http://schemas.openxmlformats.org/officeDocument/2006/relationships" r:embed="rId4"/>
        <a:srcRect l="4961"/>
        <a:stretch/>
      </xdr:blipFill>
      <xdr:spPr>
        <a:xfrm>
          <a:off x="301625" y="222250"/>
          <a:ext cx="759019" cy="87068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oneCellAnchor>
    <xdr:from>
      <xdr:col>0</xdr:col>
      <xdr:colOff>335280</xdr:colOff>
      <xdr:row>2</xdr:row>
      <xdr:rowOff>119062</xdr:rowOff>
    </xdr:from>
    <xdr:ext cx="1594636" cy="1939214"/>
    <xdr:pic macro="[0]!Hoja17.Integración_PAA">
      <xdr:nvPicPr>
        <xdr:cNvPr id="2" name="Imagen 1" title="Hoja integración">
          <a:hlinkClick xmlns:r="http://schemas.openxmlformats.org/officeDocument/2006/relationships" r:id="rId1" tooltip="Redirecciona a la hoja Integración Plan de Acción Anual"/>
          <a:extLst>
            <a:ext uri="{FF2B5EF4-FFF2-40B4-BE49-F238E27FC236}">
              <a16:creationId xmlns:a16="http://schemas.microsoft.com/office/drawing/2014/main" id="{22AB6A02-BDCC-4F68-ADDD-B967DE88CBF1}"/>
            </a:ext>
          </a:extLst>
        </xdr:cNvPr>
        <xdr:cNvPicPr>
          <a:picLocks noChangeAspect="1"/>
        </xdr:cNvPicPr>
      </xdr:nvPicPr>
      <xdr:blipFill rotWithShape="1">
        <a:blip xmlns:r="http://schemas.openxmlformats.org/officeDocument/2006/relationships" r:embed="rId2"/>
        <a:srcRect l="4961"/>
        <a:stretch/>
      </xdr:blipFill>
      <xdr:spPr>
        <a:xfrm>
          <a:off x="335280" y="500062"/>
          <a:ext cx="1594636" cy="1939214"/>
        </a:xfrm>
        <a:prstGeom prst="rect">
          <a:avLst/>
        </a:prstGeom>
      </xdr:spPr>
    </xdr:pic>
    <xdr:clientData/>
  </xdr:oneCellAnchor>
  <xdr:twoCellAnchor>
    <xdr:from>
      <xdr:col>0</xdr:col>
      <xdr:colOff>45720</xdr:colOff>
      <xdr:row>1</xdr:row>
      <xdr:rowOff>118111</xdr:rowOff>
    </xdr:from>
    <xdr:to>
      <xdr:col>10</xdr:col>
      <xdr:colOff>406977</xdr:colOff>
      <xdr:row>5</xdr:row>
      <xdr:rowOff>586740</xdr:rowOff>
    </xdr:to>
    <xdr:sp macro="" textlink="">
      <xdr:nvSpPr>
        <xdr:cNvPr id="3" name="Rectángulo redondeado 3" title="Plan de Mantenimiento de Servicios Tecnológicos ">
          <a:extLst>
            <a:ext uri="{FF2B5EF4-FFF2-40B4-BE49-F238E27FC236}">
              <a16:creationId xmlns:a16="http://schemas.microsoft.com/office/drawing/2014/main" id="{8F663A90-60A3-49A8-AA52-30C781B19A23}"/>
            </a:ext>
          </a:extLst>
        </xdr:cNvPr>
        <xdr:cNvSpPr/>
      </xdr:nvSpPr>
      <xdr:spPr>
        <a:xfrm>
          <a:off x="45720" y="308611"/>
          <a:ext cx="7981257" cy="830579"/>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142875</xdr:colOff>
      <xdr:row>1</xdr:row>
      <xdr:rowOff>71438</xdr:rowOff>
    </xdr:from>
    <xdr:to>
      <xdr:col>1</xdr:col>
      <xdr:colOff>1916908</xdr:colOff>
      <xdr:row>11</xdr:row>
      <xdr:rowOff>287058</xdr:rowOff>
    </xdr:to>
    <xdr:pic macro="[0]!Hoja17.Integración_PAA">
      <xdr:nvPicPr>
        <xdr:cNvPr id="2" name="Imagen 1" title="Hoja integración">
          <a:hlinkClick xmlns:r="http://schemas.openxmlformats.org/officeDocument/2006/relationships" r:id="rId1"/>
          <a:extLst>
            <a:ext uri="{FF2B5EF4-FFF2-40B4-BE49-F238E27FC236}">
              <a16:creationId xmlns:a16="http://schemas.microsoft.com/office/drawing/2014/main" id="{1EB33B8B-A494-4A5A-848B-9C477936AD3F}"/>
            </a:ext>
          </a:extLst>
        </xdr:cNvPr>
        <xdr:cNvPicPr>
          <a:picLocks noChangeAspect="1"/>
        </xdr:cNvPicPr>
      </xdr:nvPicPr>
      <xdr:blipFill rotWithShape="1">
        <a:blip xmlns:r="http://schemas.openxmlformats.org/officeDocument/2006/relationships" r:embed="rId2"/>
        <a:srcRect l="4961"/>
        <a:stretch/>
      </xdr:blipFill>
      <xdr:spPr>
        <a:xfrm>
          <a:off x="238125" y="242888"/>
          <a:ext cx="1774033" cy="2015845"/>
        </a:xfrm>
        <a:prstGeom prst="rect">
          <a:avLst/>
        </a:prstGeom>
      </xdr:spPr>
    </xdr:pic>
    <xdr:clientData/>
  </xdr:twoCellAnchor>
  <xdr:twoCellAnchor>
    <xdr:from>
      <xdr:col>0</xdr:col>
      <xdr:colOff>0</xdr:colOff>
      <xdr:row>0</xdr:row>
      <xdr:rowOff>38790</xdr:rowOff>
    </xdr:from>
    <xdr:to>
      <xdr:col>4</xdr:col>
      <xdr:colOff>1416843</xdr:colOff>
      <xdr:row>11</xdr:row>
      <xdr:rowOff>278068</xdr:rowOff>
    </xdr:to>
    <xdr:sp macro="" textlink="">
      <xdr:nvSpPr>
        <xdr:cNvPr id="3" name="Rectángulo redondeado 4" title="Plan de Conservación Digital ">
          <a:extLst>
            <a:ext uri="{FF2B5EF4-FFF2-40B4-BE49-F238E27FC236}">
              <a16:creationId xmlns:a16="http://schemas.microsoft.com/office/drawing/2014/main" id="{697BA897-C0E1-49DF-894D-4F98FAB62B18}"/>
            </a:ext>
          </a:extLst>
        </xdr:cNvPr>
        <xdr:cNvSpPr/>
      </xdr:nvSpPr>
      <xdr:spPr>
        <a:xfrm>
          <a:off x="0" y="38790"/>
          <a:ext cx="12437268" cy="2210953"/>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145677</xdr:colOff>
      <xdr:row>1</xdr:row>
      <xdr:rowOff>100853</xdr:rowOff>
    </xdr:from>
    <xdr:to>
      <xdr:col>1</xdr:col>
      <xdr:colOff>1919710</xdr:colOff>
      <xdr:row>11</xdr:row>
      <xdr:rowOff>252973</xdr:rowOff>
    </xdr:to>
    <xdr:pic macro="[0]!Hoja17.Integración_PAA">
      <xdr:nvPicPr>
        <xdr:cNvPr id="2" name="Imagen 1" title="Inicio">
          <a:hlinkClick xmlns:r="http://schemas.openxmlformats.org/officeDocument/2006/relationships" r:id="rId1"/>
          <a:extLst>
            <a:ext uri="{FF2B5EF4-FFF2-40B4-BE49-F238E27FC236}">
              <a16:creationId xmlns:a16="http://schemas.microsoft.com/office/drawing/2014/main" id="{7B6879F3-2B6E-403A-B020-E8D06497A918}"/>
            </a:ext>
          </a:extLst>
        </xdr:cNvPr>
        <xdr:cNvPicPr>
          <a:picLocks noChangeAspect="1"/>
        </xdr:cNvPicPr>
      </xdr:nvPicPr>
      <xdr:blipFill rotWithShape="1">
        <a:blip xmlns:r="http://schemas.openxmlformats.org/officeDocument/2006/relationships" r:embed="rId2"/>
        <a:srcRect l="4961"/>
        <a:stretch/>
      </xdr:blipFill>
      <xdr:spPr>
        <a:xfrm>
          <a:off x="240927" y="272303"/>
          <a:ext cx="1774033" cy="1952345"/>
        </a:xfrm>
        <a:prstGeom prst="rect">
          <a:avLst/>
        </a:prstGeom>
      </xdr:spPr>
    </xdr:pic>
    <xdr:clientData/>
  </xdr:twoCellAnchor>
  <xdr:twoCellAnchor>
    <xdr:from>
      <xdr:col>1</xdr:col>
      <xdr:colOff>56029</xdr:colOff>
      <xdr:row>0</xdr:row>
      <xdr:rowOff>89647</xdr:rowOff>
    </xdr:from>
    <xdr:to>
      <xdr:col>7</xdr:col>
      <xdr:colOff>2124075</xdr:colOff>
      <xdr:row>11</xdr:row>
      <xdr:rowOff>317967</xdr:rowOff>
    </xdr:to>
    <xdr:sp macro="" textlink="">
      <xdr:nvSpPr>
        <xdr:cNvPr id="3" name="Rectángulo redondeado 4" title="Plan de Austeridad y Gestión Ambiental ">
          <a:extLst>
            <a:ext uri="{FF2B5EF4-FFF2-40B4-BE49-F238E27FC236}">
              <a16:creationId xmlns:a16="http://schemas.microsoft.com/office/drawing/2014/main" id="{953FCBDD-13DD-42E7-86C4-B8BCE6CA7A6D}"/>
            </a:ext>
          </a:extLst>
        </xdr:cNvPr>
        <xdr:cNvSpPr/>
      </xdr:nvSpPr>
      <xdr:spPr>
        <a:xfrm>
          <a:off x="151279" y="89647"/>
          <a:ext cx="12945596" cy="2199995"/>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202407</xdr:colOff>
      <xdr:row>1</xdr:row>
      <xdr:rowOff>59532</xdr:rowOff>
    </xdr:from>
    <xdr:to>
      <xdr:col>1</xdr:col>
      <xdr:colOff>1976440</xdr:colOff>
      <xdr:row>11</xdr:row>
      <xdr:rowOff>275152</xdr:rowOff>
    </xdr:to>
    <xdr:pic macro="[0]!Hoja17.Integración_PAA">
      <xdr:nvPicPr>
        <xdr:cNvPr id="2" name="Imagen 1" title="Hoja Integración">
          <a:hlinkClick xmlns:r="http://schemas.openxmlformats.org/officeDocument/2006/relationships" r:id="rId1" tooltip="Redirecciona a la hoja Integración Plan de Acción Anual"/>
          <a:extLst>
            <a:ext uri="{FF2B5EF4-FFF2-40B4-BE49-F238E27FC236}">
              <a16:creationId xmlns:a16="http://schemas.microsoft.com/office/drawing/2014/main" id="{5D07DBD8-9E99-49BE-AC41-73A8DF29E72C}"/>
            </a:ext>
          </a:extLst>
        </xdr:cNvPr>
        <xdr:cNvPicPr>
          <a:picLocks noChangeAspect="1"/>
        </xdr:cNvPicPr>
      </xdr:nvPicPr>
      <xdr:blipFill rotWithShape="1">
        <a:blip xmlns:r="http://schemas.openxmlformats.org/officeDocument/2006/relationships" r:embed="rId2"/>
        <a:srcRect l="4961"/>
        <a:stretch/>
      </xdr:blipFill>
      <xdr:spPr>
        <a:xfrm>
          <a:off x="745332" y="259557"/>
          <a:ext cx="1774033" cy="2015845"/>
        </a:xfrm>
        <a:prstGeom prst="rect">
          <a:avLst/>
        </a:prstGeom>
      </xdr:spPr>
    </xdr:pic>
    <xdr:clientData/>
  </xdr:twoCellAnchor>
  <xdr:twoCellAnchor>
    <xdr:from>
      <xdr:col>1</xdr:col>
      <xdr:colOff>142875</xdr:colOff>
      <xdr:row>0</xdr:row>
      <xdr:rowOff>130969</xdr:rowOff>
    </xdr:from>
    <xdr:to>
      <xdr:col>7</xdr:col>
      <xdr:colOff>1885950</xdr:colOff>
      <xdr:row>12</xdr:row>
      <xdr:rowOff>47626</xdr:rowOff>
    </xdr:to>
    <xdr:sp macro="" textlink="">
      <xdr:nvSpPr>
        <xdr:cNvPr id="3" name="Rectángulo redondeado 2" title="Plan de Seguridad y Privacidad de la Información">
          <a:extLst>
            <a:ext uri="{FF2B5EF4-FFF2-40B4-BE49-F238E27FC236}">
              <a16:creationId xmlns:a16="http://schemas.microsoft.com/office/drawing/2014/main" id="{434FB69F-A9BA-4A1F-AD4E-8A1F4927A1FF}"/>
            </a:ext>
          </a:extLst>
        </xdr:cNvPr>
        <xdr:cNvSpPr/>
      </xdr:nvSpPr>
      <xdr:spPr>
        <a:xfrm>
          <a:off x="685800" y="130969"/>
          <a:ext cx="13696950" cy="2240757"/>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202407</xdr:colOff>
      <xdr:row>1</xdr:row>
      <xdr:rowOff>59532</xdr:rowOff>
    </xdr:from>
    <xdr:to>
      <xdr:col>1</xdr:col>
      <xdr:colOff>1976440</xdr:colOff>
      <xdr:row>11</xdr:row>
      <xdr:rowOff>275152</xdr:rowOff>
    </xdr:to>
    <xdr:pic macro="[0]!Hoja17.Integración_PAA">
      <xdr:nvPicPr>
        <xdr:cNvPr id="2" name="Imagen 1" title="Hoja Integración">
          <a:hlinkClick xmlns:r="http://schemas.openxmlformats.org/officeDocument/2006/relationships" r:id="rId1" tooltip="Redirecciona a la hoja Integración Plan de Acción Anual"/>
          <a:extLst>
            <a:ext uri="{FF2B5EF4-FFF2-40B4-BE49-F238E27FC236}">
              <a16:creationId xmlns:a16="http://schemas.microsoft.com/office/drawing/2014/main" id="{C7F11C36-72D0-4B0F-AFB2-9C74E37E20B0}"/>
            </a:ext>
          </a:extLst>
        </xdr:cNvPr>
        <xdr:cNvPicPr>
          <a:picLocks noChangeAspect="1"/>
        </xdr:cNvPicPr>
      </xdr:nvPicPr>
      <xdr:blipFill rotWithShape="1">
        <a:blip xmlns:r="http://schemas.openxmlformats.org/officeDocument/2006/relationships" r:embed="rId2"/>
        <a:srcRect l="4961"/>
        <a:stretch/>
      </xdr:blipFill>
      <xdr:spPr>
        <a:xfrm>
          <a:off x="745332" y="259557"/>
          <a:ext cx="1774033" cy="2015845"/>
        </a:xfrm>
        <a:prstGeom prst="rect">
          <a:avLst/>
        </a:prstGeom>
      </xdr:spPr>
    </xdr:pic>
    <xdr:clientData/>
  </xdr:twoCellAnchor>
  <xdr:twoCellAnchor>
    <xdr:from>
      <xdr:col>1</xdr:col>
      <xdr:colOff>142875</xdr:colOff>
      <xdr:row>0</xdr:row>
      <xdr:rowOff>130969</xdr:rowOff>
    </xdr:from>
    <xdr:to>
      <xdr:col>8</xdr:col>
      <xdr:colOff>775608</xdr:colOff>
      <xdr:row>12</xdr:row>
      <xdr:rowOff>47626</xdr:rowOff>
    </xdr:to>
    <xdr:sp macro="" textlink="">
      <xdr:nvSpPr>
        <xdr:cNvPr id="3" name="Rectángulo redondeado 4" title="Plan de Seguridad y Privacidad de la Información">
          <a:extLst>
            <a:ext uri="{FF2B5EF4-FFF2-40B4-BE49-F238E27FC236}">
              <a16:creationId xmlns:a16="http://schemas.microsoft.com/office/drawing/2014/main" id="{09DA75B1-416F-4712-ABA5-18FFC4B661D9}"/>
            </a:ext>
          </a:extLst>
        </xdr:cNvPr>
        <xdr:cNvSpPr/>
      </xdr:nvSpPr>
      <xdr:spPr>
        <a:xfrm>
          <a:off x="685800" y="130969"/>
          <a:ext cx="15367908" cy="2240757"/>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101022</xdr:colOff>
      <xdr:row>0</xdr:row>
      <xdr:rowOff>142875</xdr:rowOff>
    </xdr:from>
    <xdr:to>
      <xdr:col>13</xdr:col>
      <xdr:colOff>2799774</xdr:colOff>
      <xdr:row>12</xdr:row>
      <xdr:rowOff>38963</xdr:rowOff>
    </xdr:to>
    <xdr:sp macro="" textlink="">
      <xdr:nvSpPr>
        <xdr:cNvPr id="2" name="Rectángulo redondeado 1" title="Plan de Acción Anual por Área , Coordinaciones y programas de Investigación Invemar">
          <a:extLst>
            <a:ext uri="{FF2B5EF4-FFF2-40B4-BE49-F238E27FC236}">
              <a16:creationId xmlns:a16="http://schemas.microsoft.com/office/drawing/2014/main" id="{86D93E69-750B-4453-865E-67D8D728E3E4}"/>
            </a:ext>
          </a:extLst>
        </xdr:cNvPr>
        <xdr:cNvSpPr/>
      </xdr:nvSpPr>
      <xdr:spPr>
        <a:xfrm>
          <a:off x="101022" y="142875"/>
          <a:ext cx="24433070" cy="2320633"/>
        </a:xfrm>
        <a:prstGeom prst="roundRect">
          <a:avLst/>
        </a:prstGeom>
        <a:noFill/>
        <a:ln w="28575">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188189</xdr:colOff>
      <xdr:row>1</xdr:row>
      <xdr:rowOff>114300</xdr:rowOff>
    </xdr:from>
    <xdr:to>
      <xdr:col>1</xdr:col>
      <xdr:colOff>1804711</xdr:colOff>
      <xdr:row>11</xdr:row>
      <xdr:rowOff>16010</xdr:rowOff>
    </xdr:to>
    <xdr:pic macro="[2]!Hoja17.Integración_PAA">
      <xdr:nvPicPr>
        <xdr:cNvPr id="3" name="Imagen 2" title="Hoja Integración">
          <a:hlinkClick xmlns:r="http://schemas.openxmlformats.org/officeDocument/2006/relationships" r:id="rId1"/>
          <a:extLst>
            <a:ext uri="{FF2B5EF4-FFF2-40B4-BE49-F238E27FC236}">
              <a16:creationId xmlns:a16="http://schemas.microsoft.com/office/drawing/2014/main" id="{D06E36D5-DEA6-4130-BF4B-06123FD96BBC}"/>
            </a:ext>
          </a:extLst>
        </xdr:cNvPr>
        <xdr:cNvPicPr>
          <a:picLocks noChangeAspect="1"/>
        </xdr:cNvPicPr>
      </xdr:nvPicPr>
      <xdr:blipFill rotWithShape="1">
        <a:blip xmlns:r="http://schemas.openxmlformats.org/officeDocument/2006/relationships" r:embed="rId2"/>
        <a:srcRect l="4961"/>
        <a:stretch/>
      </xdr:blipFill>
      <xdr:spPr>
        <a:xfrm>
          <a:off x="940664" y="314325"/>
          <a:ext cx="1610461" cy="190196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23812</xdr:colOff>
      <xdr:row>0</xdr:row>
      <xdr:rowOff>142875</xdr:rowOff>
    </xdr:from>
    <xdr:to>
      <xdr:col>7</xdr:col>
      <xdr:colOff>1442357</xdr:colOff>
      <xdr:row>12</xdr:row>
      <xdr:rowOff>59532</xdr:rowOff>
    </xdr:to>
    <xdr:sp macro="" textlink="">
      <xdr:nvSpPr>
        <xdr:cNvPr id="2" name="Rectángulo redondeado 4" title="Plan Institucional de Archivos - PINAR">
          <a:extLst>
            <a:ext uri="{FF2B5EF4-FFF2-40B4-BE49-F238E27FC236}">
              <a16:creationId xmlns:a16="http://schemas.microsoft.com/office/drawing/2014/main" id="{7BB5C678-15B5-42BF-B3B4-71ACA43B99A8}"/>
            </a:ext>
          </a:extLst>
        </xdr:cNvPr>
        <xdr:cNvSpPr/>
      </xdr:nvSpPr>
      <xdr:spPr>
        <a:xfrm>
          <a:off x="119062" y="142875"/>
          <a:ext cx="14059581" cy="2270693"/>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488157</xdr:colOff>
      <xdr:row>1</xdr:row>
      <xdr:rowOff>23812</xdr:rowOff>
    </xdr:from>
    <xdr:to>
      <xdr:col>1</xdr:col>
      <xdr:colOff>2259922</xdr:colOff>
      <xdr:row>11</xdr:row>
      <xdr:rowOff>246992</xdr:rowOff>
    </xdr:to>
    <xdr:pic macro="[0]!Hoja17.Integración_PAA">
      <xdr:nvPicPr>
        <xdr:cNvPr id="3" name="Imagen 2" title="Integración ">
          <a:hlinkClick xmlns:r="http://schemas.openxmlformats.org/officeDocument/2006/relationships" r:id="rId1"/>
          <a:extLst>
            <a:ext uri="{FF2B5EF4-FFF2-40B4-BE49-F238E27FC236}">
              <a16:creationId xmlns:a16="http://schemas.microsoft.com/office/drawing/2014/main" id="{FDA4314D-E4A0-499E-919F-43B90A1735CF}"/>
            </a:ext>
          </a:extLst>
        </xdr:cNvPr>
        <xdr:cNvPicPr>
          <a:picLocks noChangeAspect="1"/>
        </xdr:cNvPicPr>
      </xdr:nvPicPr>
      <xdr:blipFill rotWithShape="1">
        <a:blip xmlns:r="http://schemas.openxmlformats.org/officeDocument/2006/relationships" r:embed="rId2"/>
        <a:srcRect l="4961"/>
        <a:stretch/>
      </xdr:blipFill>
      <xdr:spPr>
        <a:xfrm>
          <a:off x="583407" y="195262"/>
          <a:ext cx="1771765" cy="202340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47625</xdr:colOff>
      <xdr:row>0</xdr:row>
      <xdr:rowOff>107156</xdr:rowOff>
    </xdr:from>
    <xdr:to>
      <xdr:col>11</xdr:col>
      <xdr:colOff>11906</xdr:colOff>
      <xdr:row>12</xdr:row>
      <xdr:rowOff>23813</xdr:rowOff>
    </xdr:to>
    <xdr:sp macro="" textlink="">
      <xdr:nvSpPr>
        <xdr:cNvPr id="2" name="Rectángulo redondeado 4" title="Informe de Actividades ">
          <a:extLst>
            <a:ext uri="{FF2B5EF4-FFF2-40B4-BE49-F238E27FC236}">
              <a16:creationId xmlns:a16="http://schemas.microsoft.com/office/drawing/2014/main" id="{556FA50C-AE06-477E-A598-6B364BBFC8C6}"/>
            </a:ext>
          </a:extLst>
        </xdr:cNvPr>
        <xdr:cNvSpPr/>
      </xdr:nvSpPr>
      <xdr:spPr>
        <a:xfrm>
          <a:off x="142875" y="107156"/>
          <a:ext cx="10022681" cy="2212182"/>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381000</xdr:colOff>
      <xdr:row>0</xdr:row>
      <xdr:rowOff>154782</xdr:rowOff>
    </xdr:from>
    <xdr:to>
      <xdr:col>2</xdr:col>
      <xdr:colOff>164421</xdr:colOff>
      <xdr:row>11</xdr:row>
      <xdr:rowOff>237733</xdr:rowOff>
    </xdr:to>
    <xdr:pic macro="[0]!Hoja17.Integración_PAA">
      <xdr:nvPicPr>
        <xdr:cNvPr id="3" name="Imagen 2" title="Hoja Integración">
          <a:hlinkClick xmlns:r="http://schemas.openxmlformats.org/officeDocument/2006/relationships" r:id="rId1" tooltip="Redirecciona a la hoja Integración Plan de Acción Anual"/>
          <a:extLst>
            <a:ext uri="{FF2B5EF4-FFF2-40B4-BE49-F238E27FC236}">
              <a16:creationId xmlns:a16="http://schemas.microsoft.com/office/drawing/2014/main" id="{374E93EF-46C5-473E-ACE8-BFEAD5378E9D}"/>
            </a:ext>
          </a:extLst>
        </xdr:cNvPr>
        <xdr:cNvPicPr>
          <a:picLocks noChangeAspect="1"/>
        </xdr:cNvPicPr>
      </xdr:nvPicPr>
      <xdr:blipFill rotWithShape="1">
        <a:blip xmlns:r="http://schemas.openxmlformats.org/officeDocument/2006/relationships" r:embed="rId2"/>
        <a:srcRect l="4961"/>
        <a:stretch/>
      </xdr:blipFill>
      <xdr:spPr>
        <a:xfrm>
          <a:off x="476250" y="154782"/>
          <a:ext cx="1774146" cy="205462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59531</xdr:colOff>
      <xdr:row>0</xdr:row>
      <xdr:rowOff>95249</xdr:rowOff>
    </xdr:from>
    <xdr:to>
      <xdr:col>7</xdr:col>
      <xdr:colOff>813954</xdr:colOff>
      <xdr:row>11</xdr:row>
      <xdr:rowOff>275165</xdr:rowOff>
    </xdr:to>
    <xdr:sp macro="" textlink="">
      <xdr:nvSpPr>
        <xdr:cNvPr id="2" name="Rectángulo redondeado 4" title="Plan de Participación Ciudadana ">
          <a:hlinkClick xmlns:r="http://schemas.openxmlformats.org/officeDocument/2006/relationships" r:id="rId1" tooltip="Plan de Participación Ciudadana"/>
          <a:extLst>
            <a:ext uri="{FF2B5EF4-FFF2-40B4-BE49-F238E27FC236}">
              <a16:creationId xmlns:a16="http://schemas.microsoft.com/office/drawing/2014/main" id="{F87DFE7F-340A-4F0C-942B-5CD9CCD219C5}"/>
            </a:ext>
          </a:extLst>
        </xdr:cNvPr>
        <xdr:cNvSpPr/>
      </xdr:nvSpPr>
      <xdr:spPr>
        <a:xfrm>
          <a:off x="154781" y="95249"/>
          <a:ext cx="13708423" cy="2151591"/>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201083</xdr:colOff>
      <xdr:row>0</xdr:row>
      <xdr:rowOff>158751</xdr:rowOff>
    </xdr:from>
    <xdr:to>
      <xdr:col>1</xdr:col>
      <xdr:colOff>1972848</xdr:colOff>
      <xdr:row>11</xdr:row>
      <xdr:rowOff>212598</xdr:rowOff>
    </xdr:to>
    <xdr:pic macro="[0]!Hoja17.Integración_PAA">
      <xdr:nvPicPr>
        <xdr:cNvPr id="3" name="Imagen 2" title="Hoja Integración ">
          <a:hlinkClick xmlns:r="http://schemas.openxmlformats.org/officeDocument/2006/relationships" r:id="rId2" tooltip="Redirecciona a la hoja Integración Plan de Acción Anual"/>
          <a:extLst>
            <a:ext uri="{FF2B5EF4-FFF2-40B4-BE49-F238E27FC236}">
              <a16:creationId xmlns:a16="http://schemas.microsoft.com/office/drawing/2014/main" id="{B51CFD45-188B-46DB-A018-7799D9441CF4}"/>
            </a:ext>
          </a:extLst>
        </xdr:cNvPr>
        <xdr:cNvPicPr>
          <a:picLocks noChangeAspect="1"/>
        </xdr:cNvPicPr>
      </xdr:nvPicPr>
      <xdr:blipFill rotWithShape="1">
        <a:blip xmlns:r="http://schemas.openxmlformats.org/officeDocument/2006/relationships" r:embed="rId3"/>
        <a:srcRect l="4961"/>
        <a:stretch/>
      </xdr:blipFill>
      <xdr:spPr>
        <a:xfrm>
          <a:off x="296333" y="158751"/>
          <a:ext cx="1771765" cy="202552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5</xdr:col>
      <xdr:colOff>1322294</xdr:colOff>
      <xdr:row>2</xdr:row>
      <xdr:rowOff>155061</xdr:rowOff>
    </xdr:from>
    <xdr:to>
      <xdr:col>18</xdr:col>
      <xdr:colOff>156882</xdr:colOff>
      <xdr:row>9</xdr:row>
      <xdr:rowOff>116961</xdr:rowOff>
    </xdr:to>
    <xdr:sp macro="" textlink="">
      <xdr:nvSpPr>
        <xdr:cNvPr id="2" name="Title 1">
          <a:extLst>
            <a:ext uri="{FF2B5EF4-FFF2-40B4-BE49-F238E27FC236}">
              <a16:creationId xmlns:a16="http://schemas.microsoft.com/office/drawing/2014/main" id="{BBE8C2FC-F9BB-46AB-ACAB-ABB957123C63}"/>
            </a:ext>
          </a:extLst>
        </xdr:cNvPr>
        <xdr:cNvSpPr>
          <a:spLocks noGrp="1"/>
        </xdr:cNvSpPr>
      </xdr:nvSpPr>
      <xdr:spPr>
        <a:xfrm>
          <a:off x="2019300" y="1450461"/>
          <a:ext cx="7776882" cy="1295400"/>
        </a:xfrm>
        <a:prstGeom prst="rect">
          <a:avLst/>
        </a:prstGeom>
      </xdr:spPr>
      <xdr:txBody>
        <a:bodyPr vert="horz" wrap="square" lIns="121899" tIns="60949" rIns="121899" bIns="60949" rtlCol="0" anchor="ctr">
          <a:noAutofit/>
        </a:bodyPr>
        <a:lstStyle>
          <a:lvl1pPr algn="l" defTabSz="1218987" rtl="0" eaLnBrk="1" latinLnBrk="0" hangingPunct="1">
            <a:spcBef>
              <a:spcPct val="0"/>
            </a:spcBef>
            <a:buNone/>
            <a:defRPr sz="3600" kern="1200">
              <a:solidFill>
                <a:schemeClr val="tx1"/>
              </a:solidFill>
              <a:latin typeface="+mj-lt"/>
              <a:ea typeface="+mj-ea"/>
              <a:cs typeface="+mj-cs"/>
            </a:defRPr>
          </a:lvl1pPr>
        </a:lstStyle>
        <a:p>
          <a:pPr algn="ctr"/>
          <a:r>
            <a:rPr lang="en-IN" b="1">
              <a:solidFill>
                <a:schemeClr val="tx1">
                  <a:lumMod val="75000"/>
                  <a:lumOff val="25000"/>
                </a:schemeClr>
              </a:solidFill>
              <a:latin typeface="Arial Narrow" panose="020B0606020202030204" pitchFamily="34" charset="0"/>
            </a:rPr>
            <a:t>PLAN</a:t>
          </a:r>
          <a:r>
            <a:rPr lang="en-IN" b="1" baseline="0">
              <a:solidFill>
                <a:schemeClr val="tx1">
                  <a:lumMod val="75000"/>
                  <a:lumOff val="25000"/>
                </a:schemeClr>
              </a:solidFill>
              <a:latin typeface="Arial Narrow" panose="020B0606020202030204" pitchFamily="34" charset="0"/>
            </a:rPr>
            <a:t> INSTITUCIONAL DE CAPACITACIÓN, INCENTIVOS Y SSTA 2025</a:t>
          </a:r>
        </a:p>
        <a:p>
          <a:pPr algn="ctr"/>
          <a:endParaRPr lang="en-IN" b="1">
            <a:solidFill>
              <a:schemeClr val="tx1">
                <a:lumMod val="75000"/>
                <a:lumOff val="25000"/>
              </a:schemeClr>
            </a:solidFill>
            <a:latin typeface="Arial Narrow" panose="020B0606020202030204" pitchFamily="34" charset="0"/>
          </a:endParaRPr>
        </a:p>
      </xdr:txBody>
    </xdr:sp>
    <xdr:clientData/>
  </xdr:twoCellAnchor>
  <xdr:twoCellAnchor>
    <xdr:from>
      <xdr:col>11</xdr:col>
      <xdr:colOff>59867</xdr:colOff>
      <xdr:row>29</xdr:row>
      <xdr:rowOff>123409</xdr:rowOff>
    </xdr:from>
    <xdr:to>
      <xdr:col>13</xdr:col>
      <xdr:colOff>460683</xdr:colOff>
      <xdr:row>39</xdr:row>
      <xdr:rowOff>77099</xdr:rowOff>
    </xdr:to>
    <xdr:grpSp>
      <xdr:nvGrpSpPr>
        <xdr:cNvPr id="3" name="Grupo 2" title="Item 2">
          <a:extLst>
            <a:ext uri="{FF2B5EF4-FFF2-40B4-BE49-F238E27FC236}">
              <a16:creationId xmlns:a16="http://schemas.microsoft.com/office/drawing/2014/main" id="{90DCBD06-7FE6-446D-9AE5-4072EE464FBD}"/>
            </a:ext>
          </a:extLst>
        </xdr:cNvPr>
        <xdr:cNvGrpSpPr/>
      </xdr:nvGrpSpPr>
      <xdr:grpSpPr>
        <a:xfrm rot="19135110">
          <a:off x="4361992" y="6568659"/>
          <a:ext cx="1924816" cy="1858690"/>
          <a:chOff x="2405032" y="5891468"/>
          <a:chExt cx="1924816" cy="1858690"/>
        </a:xfrm>
      </xdr:grpSpPr>
      <xdr:sp macro="[0]!Hoja14.PSST" textlink="">
        <xdr:nvSpPr>
          <xdr:cNvPr id="4" name="Freeform 16">
            <a:extLst>
              <a:ext uri="{FF2B5EF4-FFF2-40B4-BE49-F238E27FC236}">
                <a16:creationId xmlns:a16="http://schemas.microsoft.com/office/drawing/2014/main" id="{E65A6D59-A46F-0062-FA86-8A002254DAE3}"/>
              </a:ext>
            </a:extLst>
          </xdr:cNvPr>
          <xdr:cNvSpPr>
            <a:spLocks/>
          </xdr:cNvSpPr>
        </xdr:nvSpPr>
        <xdr:spPr bwMode="auto">
          <a:xfrm flipH="1">
            <a:off x="2405032" y="5891468"/>
            <a:ext cx="1924816" cy="1858690"/>
          </a:xfrm>
          <a:custGeom>
            <a:avLst/>
            <a:gdLst>
              <a:gd name="T0" fmla="*/ 660 w 1663"/>
              <a:gd name="T1" fmla="*/ 0 h 1629"/>
              <a:gd name="T2" fmla="*/ 811 w 1663"/>
              <a:gd name="T3" fmla="*/ 71 h 1629"/>
              <a:gd name="T4" fmla="*/ 1658 w 1663"/>
              <a:gd name="T5" fmla="*/ 472 h 1629"/>
              <a:gd name="T6" fmla="*/ 1663 w 1663"/>
              <a:gd name="T7" fmla="*/ 474 h 1629"/>
              <a:gd name="T8" fmla="*/ 1274 w 1663"/>
              <a:gd name="T9" fmla="*/ 1383 h 1629"/>
              <a:gd name="T10" fmla="*/ 447 w 1663"/>
              <a:gd name="T11" fmla="*/ 1608 h 1629"/>
              <a:gd name="T12" fmla="*/ 374 w 1663"/>
              <a:gd name="T13" fmla="*/ 1629 h 1629"/>
              <a:gd name="T14" fmla="*/ 55 w 1663"/>
              <a:gd name="T15" fmla="*/ 735 h 1629"/>
              <a:gd name="T16" fmla="*/ 0 w 1663"/>
              <a:gd name="T17" fmla="*/ 585 h 1629"/>
              <a:gd name="T18" fmla="*/ 101 w 1663"/>
              <a:gd name="T19" fmla="*/ 525 h 1629"/>
              <a:gd name="T20" fmla="*/ 197 w 1663"/>
              <a:gd name="T21" fmla="*/ 460 h 1629"/>
              <a:gd name="T22" fmla="*/ 286 w 1663"/>
              <a:gd name="T23" fmla="*/ 391 h 1629"/>
              <a:gd name="T24" fmla="*/ 261 w 1663"/>
              <a:gd name="T25" fmla="*/ 213 h 1629"/>
              <a:gd name="T26" fmla="*/ 431 w 1663"/>
              <a:gd name="T27" fmla="*/ 259 h 1629"/>
              <a:gd name="T28" fmla="*/ 478 w 1663"/>
              <a:gd name="T29" fmla="*/ 213 h 1629"/>
              <a:gd name="T30" fmla="*/ 518 w 1663"/>
              <a:gd name="T31" fmla="*/ 169 h 1629"/>
              <a:gd name="T32" fmla="*/ 554 w 1663"/>
              <a:gd name="T33" fmla="*/ 130 h 1629"/>
              <a:gd name="T34" fmla="*/ 585 w 1663"/>
              <a:gd name="T35" fmla="*/ 94 h 1629"/>
              <a:gd name="T36" fmla="*/ 612 w 1663"/>
              <a:gd name="T37" fmla="*/ 61 h 1629"/>
              <a:gd name="T38" fmla="*/ 631 w 1663"/>
              <a:gd name="T39" fmla="*/ 36 h 1629"/>
              <a:gd name="T40" fmla="*/ 646 w 1663"/>
              <a:gd name="T41" fmla="*/ 17 h 1629"/>
              <a:gd name="T42" fmla="*/ 656 w 1663"/>
              <a:gd name="T43" fmla="*/ 3 h 1629"/>
              <a:gd name="T44" fmla="*/ 660 w 1663"/>
              <a:gd name="T45" fmla="*/ 0 h 16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63" h="1629">
                <a:moveTo>
                  <a:pt x="660" y="0"/>
                </a:moveTo>
                <a:lnTo>
                  <a:pt x="811" y="71"/>
                </a:lnTo>
                <a:lnTo>
                  <a:pt x="1658" y="472"/>
                </a:lnTo>
                <a:lnTo>
                  <a:pt x="1663" y="474"/>
                </a:lnTo>
                <a:lnTo>
                  <a:pt x="1274" y="1383"/>
                </a:lnTo>
                <a:lnTo>
                  <a:pt x="447" y="1608"/>
                </a:lnTo>
                <a:lnTo>
                  <a:pt x="374" y="1629"/>
                </a:lnTo>
                <a:lnTo>
                  <a:pt x="55" y="735"/>
                </a:lnTo>
                <a:lnTo>
                  <a:pt x="0" y="585"/>
                </a:lnTo>
                <a:lnTo>
                  <a:pt x="101" y="525"/>
                </a:lnTo>
                <a:lnTo>
                  <a:pt x="197" y="460"/>
                </a:lnTo>
                <a:lnTo>
                  <a:pt x="286" y="391"/>
                </a:lnTo>
                <a:lnTo>
                  <a:pt x="261" y="213"/>
                </a:lnTo>
                <a:lnTo>
                  <a:pt x="431" y="259"/>
                </a:lnTo>
                <a:lnTo>
                  <a:pt x="478" y="213"/>
                </a:lnTo>
                <a:lnTo>
                  <a:pt x="518" y="169"/>
                </a:lnTo>
                <a:lnTo>
                  <a:pt x="554" y="130"/>
                </a:lnTo>
                <a:lnTo>
                  <a:pt x="585" y="94"/>
                </a:lnTo>
                <a:lnTo>
                  <a:pt x="612" y="61"/>
                </a:lnTo>
                <a:lnTo>
                  <a:pt x="631" y="36"/>
                </a:lnTo>
                <a:lnTo>
                  <a:pt x="646" y="17"/>
                </a:lnTo>
                <a:lnTo>
                  <a:pt x="656" y="3"/>
                </a:lnTo>
                <a:lnTo>
                  <a:pt x="660" y="0"/>
                </a:lnTo>
                <a:close/>
              </a:path>
            </a:pathLst>
          </a:custGeom>
          <a:solidFill>
            <a:srgbClr val="7A012B"/>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grpSp>
        <xdr:nvGrpSpPr>
          <xdr:cNvPr id="5" name="Grupo 4">
            <a:extLst>
              <a:ext uri="{FF2B5EF4-FFF2-40B4-BE49-F238E27FC236}">
                <a16:creationId xmlns:a16="http://schemas.microsoft.com/office/drawing/2014/main" id="{9EC6D8F4-550E-1646-D5E6-AF3D3827AF44}"/>
              </a:ext>
            </a:extLst>
          </xdr:cNvPr>
          <xdr:cNvGrpSpPr/>
        </xdr:nvGrpSpPr>
        <xdr:grpSpPr>
          <a:xfrm>
            <a:off x="2410820" y="5972479"/>
            <a:ext cx="1855370" cy="1777678"/>
            <a:chOff x="2410820" y="5972479"/>
            <a:chExt cx="1855370" cy="1777678"/>
          </a:xfrm>
        </xdr:grpSpPr>
        <xdr:sp macro="[0]!Hoja14.PSST" textlink="">
          <xdr:nvSpPr>
            <xdr:cNvPr id="6" name="Freeform 17">
              <a:extLst>
                <a:ext uri="{FF2B5EF4-FFF2-40B4-BE49-F238E27FC236}">
                  <a16:creationId xmlns:a16="http://schemas.microsoft.com/office/drawing/2014/main" id="{51235E9F-D810-1516-91AC-5248724C530A}"/>
                </a:ext>
              </a:extLst>
            </xdr:cNvPr>
            <xdr:cNvSpPr>
              <a:spLocks/>
            </xdr:cNvSpPr>
          </xdr:nvSpPr>
          <xdr:spPr bwMode="auto">
            <a:xfrm flipH="1">
              <a:off x="2410820" y="5972479"/>
              <a:ext cx="1855370" cy="1777678"/>
            </a:xfrm>
            <a:custGeom>
              <a:avLst/>
              <a:gdLst>
                <a:gd name="T0" fmla="*/ 756 w 1603"/>
                <a:gd name="T1" fmla="*/ 0 h 1558"/>
                <a:gd name="T2" fmla="*/ 1603 w 1603"/>
                <a:gd name="T3" fmla="*/ 401 h 1558"/>
                <a:gd name="T4" fmla="*/ 1591 w 1603"/>
                <a:gd name="T5" fmla="*/ 428 h 1558"/>
                <a:gd name="T6" fmla="*/ 1576 w 1603"/>
                <a:gd name="T7" fmla="*/ 460 h 1558"/>
                <a:gd name="T8" fmla="*/ 1557 w 1603"/>
                <a:gd name="T9" fmla="*/ 502 h 1558"/>
                <a:gd name="T10" fmla="*/ 1534 w 1603"/>
                <a:gd name="T11" fmla="*/ 549 h 1558"/>
                <a:gd name="T12" fmla="*/ 1505 w 1603"/>
                <a:gd name="T13" fmla="*/ 602 h 1558"/>
                <a:gd name="T14" fmla="*/ 1472 w 1603"/>
                <a:gd name="T15" fmla="*/ 658 h 1558"/>
                <a:gd name="T16" fmla="*/ 1434 w 1603"/>
                <a:gd name="T17" fmla="*/ 719 h 1558"/>
                <a:gd name="T18" fmla="*/ 1390 w 1603"/>
                <a:gd name="T19" fmla="*/ 783 h 1558"/>
                <a:gd name="T20" fmla="*/ 1342 w 1603"/>
                <a:gd name="T21" fmla="*/ 850 h 1558"/>
                <a:gd name="T22" fmla="*/ 1288 w 1603"/>
                <a:gd name="T23" fmla="*/ 919 h 1558"/>
                <a:gd name="T24" fmla="*/ 1227 w 1603"/>
                <a:gd name="T25" fmla="*/ 988 h 1558"/>
                <a:gd name="T26" fmla="*/ 1161 w 1603"/>
                <a:gd name="T27" fmla="*/ 1057 h 1558"/>
                <a:gd name="T28" fmla="*/ 1088 w 1603"/>
                <a:gd name="T29" fmla="*/ 1126 h 1558"/>
                <a:gd name="T30" fmla="*/ 1010 w 1603"/>
                <a:gd name="T31" fmla="*/ 1195 h 1558"/>
                <a:gd name="T32" fmla="*/ 923 w 1603"/>
                <a:gd name="T33" fmla="*/ 1261 h 1558"/>
                <a:gd name="T34" fmla="*/ 831 w 1603"/>
                <a:gd name="T35" fmla="*/ 1324 h 1558"/>
                <a:gd name="T36" fmla="*/ 733 w 1603"/>
                <a:gd name="T37" fmla="*/ 1385 h 1558"/>
                <a:gd name="T38" fmla="*/ 626 w 1603"/>
                <a:gd name="T39" fmla="*/ 1441 h 1558"/>
                <a:gd name="T40" fmla="*/ 513 w 1603"/>
                <a:gd name="T41" fmla="*/ 1493 h 1558"/>
                <a:gd name="T42" fmla="*/ 392 w 1603"/>
                <a:gd name="T43" fmla="*/ 1537 h 1558"/>
                <a:gd name="T44" fmla="*/ 319 w 1603"/>
                <a:gd name="T45" fmla="*/ 1558 h 1558"/>
                <a:gd name="T46" fmla="*/ 0 w 1603"/>
                <a:gd name="T47" fmla="*/ 664 h 1558"/>
                <a:gd name="T48" fmla="*/ 100 w 1603"/>
                <a:gd name="T49" fmla="*/ 610 h 1558"/>
                <a:gd name="T50" fmla="*/ 194 w 1603"/>
                <a:gd name="T51" fmla="*/ 552 h 1558"/>
                <a:gd name="T52" fmla="*/ 281 w 1603"/>
                <a:gd name="T53" fmla="*/ 491 h 1558"/>
                <a:gd name="T54" fmla="*/ 361 w 1603"/>
                <a:gd name="T55" fmla="*/ 428 h 1558"/>
                <a:gd name="T56" fmla="*/ 434 w 1603"/>
                <a:gd name="T57" fmla="*/ 366 h 1558"/>
                <a:gd name="T58" fmla="*/ 499 w 1603"/>
                <a:gd name="T59" fmla="*/ 303 h 1558"/>
                <a:gd name="T60" fmla="*/ 559 w 1603"/>
                <a:gd name="T61" fmla="*/ 243 h 1558"/>
                <a:gd name="T62" fmla="*/ 613 w 1603"/>
                <a:gd name="T63" fmla="*/ 184 h 1558"/>
                <a:gd name="T64" fmla="*/ 659 w 1603"/>
                <a:gd name="T65" fmla="*/ 130 h 1558"/>
                <a:gd name="T66" fmla="*/ 697 w 1603"/>
                <a:gd name="T67" fmla="*/ 80 h 1558"/>
                <a:gd name="T68" fmla="*/ 730 w 1603"/>
                <a:gd name="T69" fmla="*/ 38 h 1558"/>
                <a:gd name="T70" fmla="*/ 756 w 1603"/>
                <a:gd name="T71" fmla="*/ 0 h 155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603" h="1558">
                  <a:moveTo>
                    <a:pt x="756" y="0"/>
                  </a:moveTo>
                  <a:lnTo>
                    <a:pt x="1603" y="401"/>
                  </a:lnTo>
                  <a:lnTo>
                    <a:pt x="1591" y="428"/>
                  </a:lnTo>
                  <a:lnTo>
                    <a:pt x="1576" y="460"/>
                  </a:lnTo>
                  <a:lnTo>
                    <a:pt x="1557" y="502"/>
                  </a:lnTo>
                  <a:lnTo>
                    <a:pt x="1534" y="549"/>
                  </a:lnTo>
                  <a:lnTo>
                    <a:pt x="1505" y="602"/>
                  </a:lnTo>
                  <a:lnTo>
                    <a:pt x="1472" y="658"/>
                  </a:lnTo>
                  <a:lnTo>
                    <a:pt x="1434" y="719"/>
                  </a:lnTo>
                  <a:lnTo>
                    <a:pt x="1390" y="783"/>
                  </a:lnTo>
                  <a:lnTo>
                    <a:pt x="1342" y="850"/>
                  </a:lnTo>
                  <a:lnTo>
                    <a:pt x="1288" y="919"/>
                  </a:lnTo>
                  <a:lnTo>
                    <a:pt x="1227" y="988"/>
                  </a:lnTo>
                  <a:lnTo>
                    <a:pt x="1161" y="1057"/>
                  </a:lnTo>
                  <a:lnTo>
                    <a:pt x="1088" y="1126"/>
                  </a:lnTo>
                  <a:lnTo>
                    <a:pt x="1010" y="1195"/>
                  </a:lnTo>
                  <a:lnTo>
                    <a:pt x="923" y="1261"/>
                  </a:lnTo>
                  <a:lnTo>
                    <a:pt x="831" y="1324"/>
                  </a:lnTo>
                  <a:lnTo>
                    <a:pt x="733" y="1385"/>
                  </a:lnTo>
                  <a:lnTo>
                    <a:pt x="626" y="1441"/>
                  </a:lnTo>
                  <a:lnTo>
                    <a:pt x="513" y="1493"/>
                  </a:lnTo>
                  <a:lnTo>
                    <a:pt x="392" y="1537"/>
                  </a:lnTo>
                  <a:lnTo>
                    <a:pt x="319" y="1558"/>
                  </a:lnTo>
                  <a:lnTo>
                    <a:pt x="0" y="664"/>
                  </a:lnTo>
                  <a:lnTo>
                    <a:pt x="100" y="610"/>
                  </a:lnTo>
                  <a:lnTo>
                    <a:pt x="194" y="552"/>
                  </a:lnTo>
                  <a:lnTo>
                    <a:pt x="281" y="491"/>
                  </a:lnTo>
                  <a:lnTo>
                    <a:pt x="361" y="428"/>
                  </a:lnTo>
                  <a:lnTo>
                    <a:pt x="434" y="366"/>
                  </a:lnTo>
                  <a:lnTo>
                    <a:pt x="499" y="303"/>
                  </a:lnTo>
                  <a:lnTo>
                    <a:pt x="559" y="243"/>
                  </a:lnTo>
                  <a:lnTo>
                    <a:pt x="613" y="184"/>
                  </a:lnTo>
                  <a:lnTo>
                    <a:pt x="659" y="130"/>
                  </a:lnTo>
                  <a:lnTo>
                    <a:pt x="697" y="80"/>
                  </a:lnTo>
                  <a:lnTo>
                    <a:pt x="730" y="38"/>
                  </a:lnTo>
                  <a:lnTo>
                    <a:pt x="756" y="0"/>
                  </a:lnTo>
                  <a:close/>
                </a:path>
              </a:pathLst>
            </a:custGeom>
            <a:solidFill>
              <a:srgbClr val="FD1968">
                <a:alpha val="49804"/>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grpSp>
          <xdr:nvGrpSpPr>
            <xdr:cNvPr id="7" name="Group 57">
              <a:extLst>
                <a:ext uri="{FF2B5EF4-FFF2-40B4-BE49-F238E27FC236}">
                  <a16:creationId xmlns:a16="http://schemas.microsoft.com/office/drawing/2014/main" id="{E0635EA6-5404-123C-E9E0-475F3BB54100}"/>
                </a:ext>
              </a:extLst>
            </xdr:cNvPr>
            <xdr:cNvGrpSpPr/>
          </xdr:nvGrpSpPr>
          <xdr:grpSpPr>
            <a:xfrm>
              <a:off x="2449374" y="6269234"/>
              <a:ext cx="1739287" cy="1105230"/>
              <a:chOff x="2965810" y="1914398"/>
              <a:chExt cx="1367065" cy="1105230"/>
            </a:xfrm>
          </xdr:grpSpPr>
          <xdr:sp macro="[0]!Hoja14.PSST" textlink="">
            <xdr:nvSpPr>
              <xdr:cNvPr id="8" name="TextBox 58">
                <a:extLst>
                  <a:ext uri="{FF2B5EF4-FFF2-40B4-BE49-F238E27FC236}">
                    <a16:creationId xmlns:a16="http://schemas.microsoft.com/office/drawing/2014/main" id="{A4418EF0-E691-08FE-732E-786795ABBA07}"/>
                  </a:ext>
                </a:extLst>
              </xdr:cNvPr>
              <xdr:cNvSpPr txBox="1"/>
            </xdr:nvSpPr>
            <xdr:spPr>
              <a:xfrm rot="2464890">
                <a:off x="3715478" y="1914398"/>
                <a:ext cx="527709" cy="474839"/>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02</a:t>
                </a:r>
              </a:p>
            </xdr:txBody>
          </xdr:sp>
          <xdr:sp macro="[0]!Hoja14.PSST" textlink="">
            <xdr:nvSpPr>
              <xdr:cNvPr id="9" name="TextBox 121">
                <a:hlinkClick xmlns:r="http://schemas.openxmlformats.org/officeDocument/2006/relationships" r:id="rId1"/>
                <a:extLst>
                  <a:ext uri="{FF2B5EF4-FFF2-40B4-BE49-F238E27FC236}">
                    <a16:creationId xmlns:a16="http://schemas.microsoft.com/office/drawing/2014/main" id="{774E8859-9733-8401-B4CE-6D857EE62F71}"/>
                  </a:ext>
                </a:extLst>
              </xdr:cNvPr>
              <xdr:cNvSpPr txBox="1"/>
            </xdr:nvSpPr>
            <xdr:spPr>
              <a:xfrm rot="2464890">
                <a:off x="2965810" y="2160418"/>
                <a:ext cx="1367065" cy="85921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Trabajo Anual en Seguridad y Salud en el Trabajo </a:t>
                </a:r>
              </a:p>
            </xdr:txBody>
          </xdr:sp>
          <xdr:cxnSp macro="[0]!Hoja14.PSST">
            <xdr:nvCxnSpPr>
              <xdr:cNvPr id="10" name="Straight Connector 60">
                <a:extLst>
                  <a:ext uri="{FF2B5EF4-FFF2-40B4-BE49-F238E27FC236}">
                    <a16:creationId xmlns:a16="http://schemas.microsoft.com/office/drawing/2014/main" id="{834EA5C4-45AA-25F8-8230-4609191AB08D}"/>
                  </a:ext>
                </a:extLst>
              </xdr:cNvPr>
              <xdr:cNvCxnSpPr/>
            </xdr:nvCxnSpPr>
            <xdr:spPr>
              <a:xfrm rot="2464890">
                <a:off x="3422664" y="2253841"/>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grpSp>
    <xdr:clientData/>
  </xdr:twoCellAnchor>
  <xdr:twoCellAnchor>
    <xdr:from>
      <xdr:col>14</xdr:col>
      <xdr:colOff>14211</xdr:colOff>
      <xdr:row>18</xdr:row>
      <xdr:rowOff>1285</xdr:rowOff>
    </xdr:from>
    <xdr:to>
      <xdr:col>16</xdr:col>
      <xdr:colOff>280765</xdr:colOff>
      <xdr:row>28</xdr:row>
      <xdr:rowOff>69075</xdr:rowOff>
    </xdr:to>
    <xdr:grpSp>
      <xdr:nvGrpSpPr>
        <xdr:cNvPr id="11" name="Grupo 10" title="Item 4">
          <a:hlinkClick xmlns:r="http://schemas.openxmlformats.org/officeDocument/2006/relationships" r:id="rId2" tooltip="Redirecciona a la hoja Plan Institucional de Capacitación"/>
          <a:extLst>
            <a:ext uri="{FF2B5EF4-FFF2-40B4-BE49-F238E27FC236}">
              <a16:creationId xmlns:a16="http://schemas.microsoft.com/office/drawing/2014/main" id="{4D0767F0-D451-48C7-B5E8-3654516749C8}"/>
            </a:ext>
          </a:extLst>
        </xdr:cNvPr>
        <xdr:cNvGrpSpPr/>
      </xdr:nvGrpSpPr>
      <xdr:grpSpPr>
        <a:xfrm rot="21424233">
          <a:off x="6602336" y="4351035"/>
          <a:ext cx="1790554" cy="1972790"/>
          <a:chOff x="7358860" y="4367091"/>
          <a:chExt cx="1790554" cy="1972790"/>
        </a:xfrm>
      </xdr:grpSpPr>
      <xdr:grpSp>
        <xdr:nvGrpSpPr>
          <xdr:cNvPr id="12" name="Grupo 11">
            <a:extLst>
              <a:ext uri="{FF2B5EF4-FFF2-40B4-BE49-F238E27FC236}">
                <a16:creationId xmlns:a16="http://schemas.microsoft.com/office/drawing/2014/main" id="{6B326D8B-CF3A-C951-7ED6-6EFD3D28050C}"/>
              </a:ext>
            </a:extLst>
          </xdr:cNvPr>
          <xdr:cNvGrpSpPr/>
        </xdr:nvGrpSpPr>
        <xdr:grpSpPr>
          <a:xfrm>
            <a:off x="7358860" y="4367091"/>
            <a:ext cx="1790554" cy="1972790"/>
            <a:chOff x="7358860" y="4367091"/>
            <a:chExt cx="1790554" cy="1972790"/>
          </a:xfrm>
        </xdr:grpSpPr>
        <xdr:sp macro="[0]!Hoja12.PIC" textlink="">
          <xdr:nvSpPr>
            <xdr:cNvPr id="17" name="Freeform 8">
              <a:extLst>
                <a:ext uri="{FF2B5EF4-FFF2-40B4-BE49-F238E27FC236}">
                  <a16:creationId xmlns:a16="http://schemas.microsoft.com/office/drawing/2014/main" id="{031B219D-5056-C13C-EEE9-DE8904DEBF63}"/>
                </a:ext>
              </a:extLst>
            </xdr:cNvPr>
            <xdr:cNvSpPr>
              <a:spLocks/>
            </xdr:cNvSpPr>
          </xdr:nvSpPr>
          <xdr:spPr bwMode="auto">
            <a:xfrm flipH="1">
              <a:off x="7358860" y="4367091"/>
              <a:ext cx="1790554" cy="1972790"/>
            </a:xfrm>
            <a:custGeom>
              <a:avLst/>
              <a:gdLst>
                <a:gd name="T0" fmla="*/ 382 w 1547"/>
                <a:gd name="T1" fmla="*/ 0 h 1729"/>
                <a:gd name="T2" fmla="*/ 390 w 1547"/>
                <a:gd name="T3" fmla="*/ 2 h 1729"/>
                <a:gd name="T4" fmla="*/ 1264 w 1547"/>
                <a:gd name="T5" fmla="*/ 332 h 1729"/>
                <a:gd name="T6" fmla="*/ 1422 w 1547"/>
                <a:gd name="T7" fmla="*/ 390 h 1729"/>
                <a:gd name="T8" fmla="*/ 1420 w 1547"/>
                <a:gd name="T9" fmla="*/ 395 h 1729"/>
                <a:gd name="T10" fmla="*/ 1418 w 1547"/>
                <a:gd name="T11" fmla="*/ 411 h 1729"/>
                <a:gd name="T12" fmla="*/ 1414 w 1547"/>
                <a:gd name="T13" fmla="*/ 436 h 1729"/>
                <a:gd name="T14" fmla="*/ 1410 w 1547"/>
                <a:gd name="T15" fmla="*/ 468 h 1729"/>
                <a:gd name="T16" fmla="*/ 1406 w 1547"/>
                <a:gd name="T17" fmla="*/ 508 h 1729"/>
                <a:gd name="T18" fmla="*/ 1403 w 1547"/>
                <a:gd name="T19" fmla="*/ 556 h 1729"/>
                <a:gd name="T20" fmla="*/ 1399 w 1547"/>
                <a:gd name="T21" fmla="*/ 610 h 1729"/>
                <a:gd name="T22" fmla="*/ 1395 w 1547"/>
                <a:gd name="T23" fmla="*/ 670 h 1729"/>
                <a:gd name="T24" fmla="*/ 1395 w 1547"/>
                <a:gd name="T25" fmla="*/ 733 h 1729"/>
                <a:gd name="T26" fmla="*/ 1547 w 1547"/>
                <a:gd name="T27" fmla="*/ 823 h 1729"/>
                <a:gd name="T28" fmla="*/ 1401 w 1547"/>
                <a:gd name="T29" fmla="*/ 931 h 1729"/>
                <a:gd name="T30" fmla="*/ 1412 w 1547"/>
                <a:gd name="T31" fmla="*/ 1044 h 1729"/>
                <a:gd name="T32" fmla="*/ 1431 w 1547"/>
                <a:gd name="T33" fmla="*/ 1157 h 1729"/>
                <a:gd name="T34" fmla="*/ 1460 w 1547"/>
                <a:gd name="T35" fmla="*/ 1270 h 1729"/>
                <a:gd name="T36" fmla="*/ 1314 w 1547"/>
                <a:gd name="T37" fmla="*/ 1338 h 1729"/>
                <a:gd name="T38" fmla="*/ 451 w 1547"/>
                <a:gd name="T39" fmla="*/ 1729 h 1729"/>
                <a:gd name="T40" fmla="*/ 414 w 1547"/>
                <a:gd name="T41" fmla="*/ 1664 h 1729"/>
                <a:gd name="T42" fmla="*/ 0 w 1547"/>
                <a:gd name="T43" fmla="*/ 913 h 1729"/>
                <a:gd name="T44" fmla="*/ 382 w 1547"/>
                <a:gd name="T45" fmla="*/ 0 h 17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547" h="1729">
                  <a:moveTo>
                    <a:pt x="382" y="0"/>
                  </a:moveTo>
                  <a:lnTo>
                    <a:pt x="390" y="2"/>
                  </a:lnTo>
                  <a:lnTo>
                    <a:pt x="1264" y="332"/>
                  </a:lnTo>
                  <a:lnTo>
                    <a:pt x="1422" y="390"/>
                  </a:lnTo>
                  <a:lnTo>
                    <a:pt x="1420" y="395"/>
                  </a:lnTo>
                  <a:lnTo>
                    <a:pt x="1418" y="411"/>
                  </a:lnTo>
                  <a:lnTo>
                    <a:pt x="1414" y="436"/>
                  </a:lnTo>
                  <a:lnTo>
                    <a:pt x="1410" y="468"/>
                  </a:lnTo>
                  <a:lnTo>
                    <a:pt x="1406" y="508"/>
                  </a:lnTo>
                  <a:lnTo>
                    <a:pt x="1403" y="556"/>
                  </a:lnTo>
                  <a:lnTo>
                    <a:pt x="1399" y="610"/>
                  </a:lnTo>
                  <a:lnTo>
                    <a:pt x="1395" y="670"/>
                  </a:lnTo>
                  <a:lnTo>
                    <a:pt x="1395" y="733"/>
                  </a:lnTo>
                  <a:lnTo>
                    <a:pt x="1547" y="823"/>
                  </a:lnTo>
                  <a:lnTo>
                    <a:pt x="1401" y="931"/>
                  </a:lnTo>
                  <a:lnTo>
                    <a:pt x="1412" y="1044"/>
                  </a:lnTo>
                  <a:lnTo>
                    <a:pt x="1431" y="1157"/>
                  </a:lnTo>
                  <a:lnTo>
                    <a:pt x="1460" y="1270"/>
                  </a:lnTo>
                  <a:lnTo>
                    <a:pt x="1314" y="1338"/>
                  </a:lnTo>
                  <a:lnTo>
                    <a:pt x="451" y="1729"/>
                  </a:lnTo>
                  <a:lnTo>
                    <a:pt x="414" y="1664"/>
                  </a:lnTo>
                  <a:lnTo>
                    <a:pt x="0" y="913"/>
                  </a:lnTo>
                  <a:lnTo>
                    <a:pt x="382" y="0"/>
                  </a:lnTo>
                  <a:close/>
                </a:path>
              </a:pathLst>
            </a:custGeom>
            <a:solidFill>
              <a:srgbClr val="F9B421"/>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sp macro="[0]!Hoja12.PIC" textlink="">
          <xdr:nvSpPr>
            <xdr:cNvPr id="18" name="Freeform 9">
              <a:hlinkClick xmlns:r="http://schemas.openxmlformats.org/officeDocument/2006/relationships" r:id="rId2"/>
              <a:extLst>
                <a:ext uri="{FF2B5EF4-FFF2-40B4-BE49-F238E27FC236}">
                  <a16:creationId xmlns:a16="http://schemas.microsoft.com/office/drawing/2014/main" id="{C047D145-4114-8809-8687-C40B96DB9E61}"/>
                </a:ext>
              </a:extLst>
            </xdr:cNvPr>
            <xdr:cNvSpPr>
              <a:spLocks/>
            </xdr:cNvSpPr>
          </xdr:nvSpPr>
          <xdr:spPr bwMode="auto">
            <a:xfrm flipH="1">
              <a:off x="7628544" y="4369373"/>
              <a:ext cx="1261605" cy="1970508"/>
            </a:xfrm>
            <a:custGeom>
              <a:avLst/>
              <a:gdLst>
                <a:gd name="T0" fmla="*/ 166 w 1090"/>
                <a:gd name="T1" fmla="*/ 0 h 1727"/>
                <a:gd name="T2" fmla="*/ 1040 w 1090"/>
                <a:gd name="T3" fmla="*/ 330 h 1727"/>
                <a:gd name="T4" fmla="*/ 1031 w 1090"/>
                <a:gd name="T5" fmla="*/ 378 h 1727"/>
                <a:gd name="T6" fmla="*/ 1021 w 1090"/>
                <a:gd name="T7" fmla="*/ 437 h 1727"/>
                <a:gd name="T8" fmla="*/ 1014 w 1090"/>
                <a:gd name="T9" fmla="*/ 508 h 1727"/>
                <a:gd name="T10" fmla="*/ 1006 w 1090"/>
                <a:gd name="T11" fmla="*/ 589 h 1727"/>
                <a:gd name="T12" fmla="*/ 1002 w 1090"/>
                <a:gd name="T13" fmla="*/ 677 h 1727"/>
                <a:gd name="T14" fmla="*/ 1002 w 1090"/>
                <a:gd name="T15" fmla="*/ 773 h 1727"/>
                <a:gd name="T16" fmla="*/ 1006 w 1090"/>
                <a:gd name="T17" fmla="*/ 875 h 1727"/>
                <a:gd name="T18" fmla="*/ 1016 w 1090"/>
                <a:gd name="T19" fmla="*/ 984 h 1727"/>
                <a:gd name="T20" fmla="*/ 1033 w 1090"/>
                <a:gd name="T21" fmla="*/ 1098 h 1727"/>
                <a:gd name="T22" fmla="*/ 1058 w 1090"/>
                <a:gd name="T23" fmla="*/ 1215 h 1727"/>
                <a:gd name="T24" fmla="*/ 1090 w 1090"/>
                <a:gd name="T25" fmla="*/ 1336 h 1727"/>
                <a:gd name="T26" fmla="*/ 227 w 1090"/>
                <a:gd name="T27" fmla="*/ 1727 h 1727"/>
                <a:gd name="T28" fmla="*/ 190 w 1090"/>
                <a:gd name="T29" fmla="*/ 1662 h 1727"/>
                <a:gd name="T30" fmla="*/ 135 w 1090"/>
                <a:gd name="T31" fmla="*/ 1529 h 1727"/>
                <a:gd name="T32" fmla="*/ 89 w 1090"/>
                <a:gd name="T33" fmla="*/ 1399 h 1727"/>
                <a:gd name="T34" fmla="*/ 54 w 1090"/>
                <a:gd name="T35" fmla="*/ 1272 h 1727"/>
                <a:gd name="T36" fmla="*/ 29 w 1090"/>
                <a:gd name="T37" fmla="*/ 1147 h 1727"/>
                <a:gd name="T38" fmla="*/ 12 w 1090"/>
                <a:gd name="T39" fmla="*/ 1027 h 1727"/>
                <a:gd name="T40" fmla="*/ 2 w 1090"/>
                <a:gd name="T41" fmla="*/ 910 h 1727"/>
                <a:gd name="T42" fmla="*/ 0 w 1090"/>
                <a:gd name="T43" fmla="*/ 796 h 1727"/>
                <a:gd name="T44" fmla="*/ 2 w 1090"/>
                <a:gd name="T45" fmla="*/ 689 h 1727"/>
                <a:gd name="T46" fmla="*/ 12 w 1090"/>
                <a:gd name="T47" fmla="*/ 587 h 1727"/>
                <a:gd name="T48" fmla="*/ 24 w 1090"/>
                <a:gd name="T49" fmla="*/ 491 h 1727"/>
                <a:gd name="T50" fmla="*/ 41 w 1090"/>
                <a:gd name="T51" fmla="*/ 401 h 1727"/>
                <a:gd name="T52" fmla="*/ 58 w 1090"/>
                <a:gd name="T53" fmla="*/ 320 h 1727"/>
                <a:gd name="T54" fmla="*/ 77 w 1090"/>
                <a:gd name="T55" fmla="*/ 245 h 1727"/>
                <a:gd name="T56" fmla="*/ 98 w 1090"/>
                <a:gd name="T57" fmla="*/ 178 h 1727"/>
                <a:gd name="T58" fmla="*/ 118 w 1090"/>
                <a:gd name="T59" fmla="*/ 119 h 1727"/>
                <a:gd name="T60" fmla="*/ 135 w 1090"/>
                <a:gd name="T61" fmla="*/ 71 h 1727"/>
                <a:gd name="T62" fmla="*/ 152 w 1090"/>
                <a:gd name="T63" fmla="*/ 31 h 1727"/>
                <a:gd name="T64" fmla="*/ 166 w 1090"/>
                <a:gd name="T65" fmla="*/ 0 h 172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090" h="1727">
                  <a:moveTo>
                    <a:pt x="166" y="0"/>
                  </a:moveTo>
                  <a:lnTo>
                    <a:pt x="1040" y="330"/>
                  </a:lnTo>
                  <a:lnTo>
                    <a:pt x="1031" y="378"/>
                  </a:lnTo>
                  <a:lnTo>
                    <a:pt x="1021" y="437"/>
                  </a:lnTo>
                  <a:lnTo>
                    <a:pt x="1014" y="508"/>
                  </a:lnTo>
                  <a:lnTo>
                    <a:pt x="1006" y="589"/>
                  </a:lnTo>
                  <a:lnTo>
                    <a:pt x="1002" y="677"/>
                  </a:lnTo>
                  <a:lnTo>
                    <a:pt x="1002" y="773"/>
                  </a:lnTo>
                  <a:lnTo>
                    <a:pt x="1006" y="875"/>
                  </a:lnTo>
                  <a:lnTo>
                    <a:pt x="1016" y="984"/>
                  </a:lnTo>
                  <a:lnTo>
                    <a:pt x="1033" y="1098"/>
                  </a:lnTo>
                  <a:lnTo>
                    <a:pt x="1058" y="1215"/>
                  </a:lnTo>
                  <a:lnTo>
                    <a:pt x="1090" y="1336"/>
                  </a:lnTo>
                  <a:lnTo>
                    <a:pt x="227" y="1727"/>
                  </a:lnTo>
                  <a:lnTo>
                    <a:pt x="190" y="1662"/>
                  </a:lnTo>
                  <a:lnTo>
                    <a:pt x="135" y="1529"/>
                  </a:lnTo>
                  <a:lnTo>
                    <a:pt x="89" y="1399"/>
                  </a:lnTo>
                  <a:lnTo>
                    <a:pt x="54" y="1272"/>
                  </a:lnTo>
                  <a:lnTo>
                    <a:pt x="29" y="1147"/>
                  </a:lnTo>
                  <a:lnTo>
                    <a:pt x="12" y="1027"/>
                  </a:lnTo>
                  <a:lnTo>
                    <a:pt x="2" y="910"/>
                  </a:lnTo>
                  <a:lnTo>
                    <a:pt x="0" y="796"/>
                  </a:lnTo>
                  <a:lnTo>
                    <a:pt x="2" y="689"/>
                  </a:lnTo>
                  <a:lnTo>
                    <a:pt x="12" y="587"/>
                  </a:lnTo>
                  <a:lnTo>
                    <a:pt x="24" y="491"/>
                  </a:lnTo>
                  <a:lnTo>
                    <a:pt x="41" y="401"/>
                  </a:lnTo>
                  <a:lnTo>
                    <a:pt x="58" y="320"/>
                  </a:lnTo>
                  <a:lnTo>
                    <a:pt x="77" y="245"/>
                  </a:lnTo>
                  <a:lnTo>
                    <a:pt x="98" y="178"/>
                  </a:lnTo>
                  <a:lnTo>
                    <a:pt x="118" y="119"/>
                  </a:lnTo>
                  <a:lnTo>
                    <a:pt x="135" y="71"/>
                  </a:lnTo>
                  <a:lnTo>
                    <a:pt x="152" y="31"/>
                  </a:lnTo>
                  <a:lnTo>
                    <a:pt x="166" y="0"/>
                  </a:lnTo>
                  <a:close/>
                </a:path>
              </a:pathLst>
            </a:custGeom>
            <a:solidFill>
              <a:srgbClr val="FFC840">
                <a:alpha val="50196"/>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grpSp>
      <xdr:grpSp>
        <xdr:nvGrpSpPr>
          <xdr:cNvPr id="13" name="Group 65">
            <a:extLst>
              <a:ext uri="{FF2B5EF4-FFF2-40B4-BE49-F238E27FC236}">
                <a16:creationId xmlns:a16="http://schemas.microsoft.com/office/drawing/2014/main" id="{47B90A15-28F7-1E08-D2E1-7EFEE62E5B87}"/>
              </a:ext>
            </a:extLst>
          </xdr:cNvPr>
          <xdr:cNvGrpSpPr/>
        </xdr:nvGrpSpPr>
        <xdr:grpSpPr>
          <a:xfrm>
            <a:off x="7591425" y="4589150"/>
            <a:ext cx="1378564" cy="1056537"/>
            <a:chOff x="3071819" y="1382241"/>
            <a:chExt cx="1378564" cy="1056537"/>
          </a:xfrm>
        </xdr:grpSpPr>
        <xdr:sp macro="[0]!Hoja12.PIC" textlink="">
          <xdr:nvSpPr>
            <xdr:cNvPr id="14" name="TextBox 66">
              <a:extLst>
                <a:ext uri="{FF2B5EF4-FFF2-40B4-BE49-F238E27FC236}">
                  <a16:creationId xmlns:a16="http://schemas.microsoft.com/office/drawing/2014/main" id="{A281EC83-7C32-E4D5-CCB8-37A4D3548E7B}"/>
                </a:ext>
              </a:extLst>
            </xdr:cNvPr>
            <xdr:cNvSpPr txBox="1"/>
          </xdr:nvSpPr>
          <xdr:spPr>
            <a:xfrm rot="175767">
              <a:off x="3497513" y="1382241"/>
              <a:ext cx="527709" cy="473084"/>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04</a:t>
              </a:r>
            </a:p>
          </xdr:txBody>
        </xdr:sp>
        <xdr:sp macro="[0]!Hoja12.PIC" textlink="">
          <xdr:nvSpPr>
            <xdr:cNvPr id="15" name="TextBox 121">
              <a:hlinkClick xmlns:r="http://schemas.openxmlformats.org/officeDocument/2006/relationships" r:id="rId3"/>
              <a:extLst>
                <a:ext uri="{FF2B5EF4-FFF2-40B4-BE49-F238E27FC236}">
                  <a16:creationId xmlns:a16="http://schemas.microsoft.com/office/drawing/2014/main" id="{76A963C2-03BD-0C11-6472-CAE2A90E674F}"/>
                </a:ext>
              </a:extLst>
            </xdr:cNvPr>
            <xdr:cNvSpPr txBox="1"/>
          </xdr:nvSpPr>
          <xdr:spPr>
            <a:xfrm rot="175767">
              <a:off x="3071819" y="1815338"/>
              <a:ext cx="1378564" cy="62344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00" b="1" kern="0">
                  <a:solidFill>
                    <a:schemeClr val="bg1"/>
                  </a:solidFill>
                  <a:latin typeface="Arial" pitchFamily="34" charset="0"/>
                  <a:cs typeface="Arial" pitchFamily="34" charset="0"/>
                </a:rPr>
                <a:t>Plan Institucional de Capacitación</a:t>
              </a:r>
            </a:p>
          </xdr:txBody>
        </xdr:sp>
        <xdr:cxnSp macro="[0]!Hoja12.PIC">
          <xdr:nvCxnSpPr>
            <xdr:cNvPr id="16" name="Straight Connector 68">
              <a:extLst>
                <a:ext uri="{FF2B5EF4-FFF2-40B4-BE49-F238E27FC236}">
                  <a16:creationId xmlns:a16="http://schemas.microsoft.com/office/drawing/2014/main" id="{522E6FE2-9196-9561-24A5-917062E46775}"/>
                </a:ext>
              </a:extLst>
            </xdr:cNvPr>
            <xdr:cNvCxnSpPr/>
          </xdr:nvCxnSpPr>
          <xdr:spPr>
            <a:xfrm rot="175767">
              <a:off x="3304471" y="17937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13</xdr:col>
      <xdr:colOff>133154</xdr:colOff>
      <xdr:row>26</xdr:row>
      <xdr:rowOff>36333</xdr:rowOff>
    </xdr:from>
    <xdr:to>
      <xdr:col>15</xdr:col>
      <xdr:colOff>531656</xdr:colOff>
      <xdr:row>36</xdr:row>
      <xdr:rowOff>1229</xdr:rowOff>
    </xdr:to>
    <xdr:grpSp>
      <xdr:nvGrpSpPr>
        <xdr:cNvPr id="19" name="Grupo 18" title="Item 3">
          <a:hlinkClick xmlns:r="http://schemas.openxmlformats.org/officeDocument/2006/relationships" r:id="rId4"/>
          <a:extLst>
            <a:ext uri="{FF2B5EF4-FFF2-40B4-BE49-F238E27FC236}">
              <a16:creationId xmlns:a16="http://schemas.microsoft.com/office/drawing/2014/main" id="{E8200BAA-9605-4C35-B8A4-84C2DCA3185C}"/>
            </a:ext>
          </a:extLst>
        </xdr:cNvPr>
        <xdr:cNvGrpSpPr/>
      </xdr:nvGrpSpPr>
      <xdr:grpSpPr>
        <a:xfrm rot="21452275">
          <a:off x="5959279" y="5910083"/>
          <a:ext cx="1922502" cy="1869896"/>
          <a:chOff x="6642407" y="5891468"/>
          <a:chExt cx="1922502" cy="1858690"/>
        </a:xfrm>
      </xdr:grpSpPr>
      <xdr:grpSp>
        <xdr:nvGrpSpPr>
          <xdr:cNvPr id="20" name="Grupo 19">
            <a:extLst>
              <a:ext uri="{FF2B5EF4-FFF2-40B4-BE49-F238E27FC236}">
                <a16:creationId xmlns:a16="http://schemas.microsoft.com/office/drawing/2014/main" id="{7AD1BC57-E349-997D-FBF7-1319DF970D16}"/>
              </a:ext>
            </a:extLst>
          </xdr:cNvPr>
          <xdr:cNvGrpSpPr/>
        </xdr:nvGrpSpPr>
        <xdr:grpSpPr>
          <a:xfrm>
            <a:off x="6642407" y="5891468"/>
            <a:ext cx="1922502" cy="1858690"/>
            <a:chOff x="6642407" y="5891468"/>
            <a:chExt cx="1922502" cy="1858690"/>
          </a:xfrm>
        </xdr:grpSpPr>
        <xdr:sp macro="[0]!Hoja13.Plan_de_Incentivos" textlink="">
          <xdr:nvSpPr>
            <xdr:cNvPr id="25" name="Freeform 10">
              <a:extLst>
                <a:ext uri="{FF2B5EF4-FFF2-40B4-BE49-F238E27FC236}">
                  <a16:creationId xmlns:a16="http://schemas.microsoft.com/office/drawing/2014/main" id="{52A0B297-BE06-AEF1-A125-187AAD2493DC}"/>
                </a:ext>
              </a:extLst>
            </xdr:cNvPr>
            <xdr:cNvSpPr>
              <a:spLocks/>
            </xdr:cNvSpPr>
          </xdr:nvSpPr>
          <xdr:spPr bwMode="auto">
            <a:xfrm flipH="1">
              <a:off x="6642407" y="5891468"/>
              <a:ext cx="1922502" cy="1858690"/>
            </a:xfrm>
            <a:custGeom>
              <a:avLst/>
              <a:gdLst>
                <a:gd name="T0" fmla="*/ 1003 w 1661"/>
                <a:gd name="T1" fmla="*/ 0 h 1629"/>
                <a:gd name="T2" fmla="*/ 1007 w 1661"/>
                <a:gd name="T3" fmla="*/ 3 h 1629"/>
                <a:gd name="T4" fmla="*/ 1015 w 1661"/>
                <a:gd name="T5" fmla="*/ 17 h 1629"/>
                <a:gd name="T6" fmla="*/ 1030 w 1661"/>
                <a:gd name="T7" fmla="*/ 36 h 1629"/>
                <a:gd name="T8" fmla="*/ 1051 w 1661"/>
                <a:gd name="T9" fmla="*/ 61 h 1629"/>
                <a:gd name="T10" fmla="*/ 1078 w 1661"/>
                <a:gd name="T11" fmla="*/ 94 h 1629"/>
                <a:gd name="T12" fmla="*/ 1109 w 1661"/>
                <a:gd name="T13" fmla="*/ 130 h 1629"/>
                <a:gd name="T14" fmla="*/ 1145 w 1661"/>
                <a:gd name="T15" fmla="*/ 169 h 1629"/>
                <a:gd name="T16" fmla="*/ 1185 w 1661"/>
                <a:gd name="T17" fmla="*/ 213 h 1629"/>
                <a:gd name="T18" fmla="*/ 1230 w 1661"/>
                <a:gd name="T19" fmla="*/ 259 h 1629"/>
                <a:gd name="T20" fmla="*/ 1400 w 1661"/>
                <a:gd name="T21" fmla="*/ 213 h 1629"/>
                <a:gd name="T22" fmla="*/ 1377 w 1661"/>
                <a:gd name="T23" fmla="*/ 391 h 1629"/>
                <a:gd name="T24" fmla="*/ 1466 w 1661"/>
                <a:gd name="T25" fmla="*/ 460 h 1629"/>
                <a:gd name="T26" fmla="*/ 1562 w 1661"/>
                <a:gd name="T27" fmla="*/ 525 h 1629"/>
                <a:gd name="T28" fmla="*/ 1661 w 1661"/>
                <a:gd name="T29" fmla="*/ 585 h 1629"/>
                <a:gd name="T30" fmla="*/ 1608 w 1661"/>
                <a:gd name="T31" fmla="*/ 735 h 1629"/>
                <a:gd name="T32" fmla="*/ 1289 w 1661"/>
                <a:gd name="T33" fmla="*/ 1629 h 1629"/>
                <a:gd name="T34" fmla="*/ 1216 w 1661"/>
                <a:gd name="T35" fmla="*/ 1608 h 1629"/>
                <a:gd name="T36" fmla="*/ 387 w 1661"/>
                <a:gd name="T37" fmla="*/ 1383 h 1629"/>
                <a:gd name="T38" fmla="*/ 0 w 1661"/>
                <a:gd name="T39" fmla="*/ 474 h 1629"/>
                <a:gd name="T40" fmla="*/ 5 w 1661"/>
                <a:gd name="T41" fmla="*/ 472 h 1629"/>
                <a:gd name="T42" fmla="*/ 852 w 1661"/>
                <a:gd name="T43" fmla="*/ 71 h 1629"/>
                <a:gd name="T44" fmla="*/ 1003 w 1661"/>
                <a:gd name="T45" fmla="*/ 0 h 16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61" h="1629">
                  <a:moveTo>
                    <a:pt x="1003" y="0"/>
                  </a:moveTo>
                  <a:lnTo>
                    <a:pt x="1007" y="3"/>
                  </a:lnTo>
                  <a:lnTo>
                    <a:pt x="1015" y="17"/>
                  </a:lnTo>
                  <a:lnTo>
                    <a:pt x="1030" y="36"/>
                  </a:lnTo>
                  <a:lnTo>
                    <a:pt x="1051" y="61"/>
                  </a:lnTo>
                  <a:lnTo>
                    <a:pt x="1078" y="94"/>
                  </a:lnTo>
                  <a:lnTo>
                    <a:pt x="1109" y="130"/>
                  </a:lnTo>
                  <a:lnTo>
                    <a:pt x="1145" y="169"/>
                  </a:lnTo>
                  <a:lnTo>
                    <a:pt x="1185" y="213"/>
                  </a:lnTo>
                  <a:lnTo>
                    <a:pt x="1230" y="259"/>
                  </a:lnTo>
                  <a:lnTo>
                    <a:pt x="1400" y="213"/>
                  </a:lnTo>
                  <a:lnTo>
                    <a:pt x="1377" y="391"/>
                  </a:lnTo>
                  <a:lnTo>
                    <a:pt x="1466" y="460"/>
                  </a:lnTo>
                  <a:lnTo>
                    <a:pt x="1562" y="525"/>
                  </a:lnTo>
                  <a:lnTo>
                    <a:pt x="1661" y="585"/>
                  </a:lnTo>
                  <a:lnTo>
                    <a:pt x="1608" y="735"/>
                  </a:lnTo>
                  <a:lnTo>
                    <a:pt x="1289" y="1629"/>
                  </a:lnTo>
                  <a:lnTo>
                    <a:pt x="1216" y="1608"/>
                  </a:lnTo>
                  <a:lnTo>
                    <a:pt x="387" y="1383"/>
                  </a:lnTo>
                  <a:lnTo>
                    <a:pt x="0" y="474"/>
                  </a:lnTo>
                  <a:lnTo>
                    <a:pt x="5" y="472"/>
                  </a:lnTo>
                  <a:lnTo>
                    <a:pt x="852" y="71"/>
                  </a:lnTo>
                  <a:lnTo>
                    <a:pt x="1003" y="0"/>
                  </a:lnTo>
                  <a:close/>
                </a:path>
              </a:pathLst>
            </a:custGeom>
            <a:solidFill>
              <a:srgbClr val="FA7902"/>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sp macro="[0]!Hoja13.Plan_de_Incentivos" textlink="">
          <xdr:nvSpPr>
            <xdr:cNvPr id="26" name="Freeform 11">
              <a:extLst>
                <a:ext uri="{FF2B5EF4-FFF2-40B4-BE49-F238E27FC236}">
                  <a16:creationId xmlns:a16="http://schemas.microsoft.com/office/drawing/2014/main" id="{88C54724-D9E6-38CA-6066-72C6FB2E97FB}"/>
                </a:ext>
              </a:extLst>
            </xdr:cNvPr>
            <xdr:cNvSpPr>
              <a:spLocks/>
            </xdr:cNvSpPr>
          </xdr:nvSpPr>
          <xdr:spPr bwMode="auto">
            <a:xfrm flipH="1">
              <a:off x="6703751" y="5972479"/>
              <a:ext cx="1855370" cy="1777678"/>
            </a:xfrm>
            <a:custGeom>
              <a:avLst/>
              <a:gdLst>
                <a:gd name="T0" fmla="*/ 847 w 1603"/>
                <a:gd name="T1" fmla="*/ 0 h 1558"/>
                <a:gd name="T2" fmla="*/ 872 w 1603"/>
                <a:gd name="T3" fmla="*/ 38 h 1558"/>
                <a:gd name="T4" fmla="*/ 904 w 1603"/>
                <a:gd name="T5" fmla="*/ 80 h 1558"/>
                <a:gd name="T6" fmla="*/ 944 w 1603"/>
                <a:gd name="T7" fmla="*/ 130 h 1558"/>
                <a:gd name="T8" fmla="*/ 990 w 1603"/>
                <a:gd name="T9" fmla="*/ 184 h 1558"/>
                <a:gd name="T10" fmla="*/ 1042 w 1603"/>
                <a:gd name="T11" fmla="*/ 243 h 1558"/>
                <a:gd name="T12" fmla="*/ 1102 w 1603"/>
                <a:gd name="T13" fmla="*/ 303 h 1558"/>
                <a:gd name="T14" fmla="*/ 1169 w 1603"/>
                <a:gd name="T15" fmla="*/ 366 h 1558"/>
                <a:gd name="T16" fmla="*/ 1242 w 1603"/>
                <a:gd name="T17" fmla="*/ 428 h 1558"/>
                <a:gd name="T18" fmla="*/ 1322 w 1603"/>
                <a:gd name="T19" fmla="*/ 491 h 1558"/>
                <a:gd name="T20" fmla="*/ 1409 w 1603"/>
                <a:gd name="T21" fmla="*/ 552 h 1558"/>
                <a:gd name="T22" fmla="*/ 1503 w 1603"/>
                <a:gd name="T23" fmla="*/ 610 h 1558"/>
                <a:gd name="T24" fmla="*/ 1603 w 1603"/>
                <a:gd name="T25" fmla="*/ 664 h 1558"/>
                <a:gd name="T26" fmla="*/ 1284 w 1603"/>
                <a:gd name="T27" fmla="*/ 1558 h 1558"/>
                <a:gd name="T28" fmla="*/ 1211 w 1603"/>
                <a:gd name="T29" fmla="*/ 1537 h 1558"/>
                <a:gd name="T30" fmla="*/ 1090 w 1603"/>
                <a:gd name="T31" fmla="*/ 1493 h 1558"/>
                <a:gd name="T32" fmla="*/ 975 w 1603"/>
                <a:gd name="T33" fmla="*/ 1441 h 1558"/>
                <a:gd name="T34" fmla="*/ 870 w 1603"/>
                <a:gd name="T35" fmla="*/ 1385 h 1558"/>
                <a:gd name="T36" fmla="*/ 770 w 1603"/>
                <a:gd name="T37" fmla="*/ 1324 h 1558"/>
                <a:gd name="T38" fmla="*/ 678 w 1603"/>
                <a:gd name="T39" fmla="*/ 1261 h 1558"/>
                <a:gd name="T40" fmla="*/ 593 w 1603"/>
                <a:gd name="T41" fmla="*/ 1195 h 1558"/>
                <a:gd name="T42" fmla="*/ 515 w 1603"/>
                <a:gd name="T43" fmla="*/ 1126 h 1558"/>
                <a:gd name="T44" fmla="*/ 442 w 1603"/>
                <a:gd name="T45" fmla="*/ 1057 h 1558"/>
                <a:gd name="T46" fmla="*/ 375 w 1603"/>
                <a:gd name="T47" fmla="*/ 988 h 1558"/>
                <a:gd name="T48" fmla="*/ 315 w 1603"/>
                <a:gd name="T49" fmla="*/ 919 h 1558"/>
                <a:gd name="T50" fmla="*/ 261 w 1603"/>
                <a:gd name="T51" fmla="*/ 850 h 1558"/>
                <a:gd name="T52" fmla="*/ 211 w 1603"/>
                <a:gd name="T53" fmla="*/ 783 h 1558"/>
                <a:gd name="T54" fmla="*/ 169 w 1603"/>
                <a:gd name="T55" fmla="*/ 719 h 1558"/>
                <a:gd name="T56" fmla="*/ 131 w 1603"/>
                <a:gd name="T57" fmla="*/ 658 h 1558"/>
                <a:gd name="T58" fmla="*/ 98 w 1603"/>
                <a:gd name="T59" fmla="*/ 602 h 1558"/>
                <a:gd name="T60" fmla="*/ 69 w 1603"/>
                <a:gd name="T61" fmla="*/ 549 h 1558"/>
                <a:gd name="T62" fmla="*/ 46 w 1603"/>
                <a:gd name="T63" fmla="*/ 502 h 1558"/>
                <a:gd name="T64" fmla="*/ 27 w 1603"/>
                <a:gd name="T65" fmla="*/ 460 h 1558"/>
                <a:gd name="T66" fmla="*/ 12 w 1603"/>
                <a:gd name="T67" fmla="*/ 428 h 1558"/>
                <a:gd name="T68" fmla="*/ 0 w 1603"/>
                <a:gd name="T69" fmla="*/ 401 h 1558"/>
                <a:gd name="T70" fmla="*/ 847 w 1603"/>
                <a:gd name="T71" fmla="*/ 0 h 155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603" h="1558">
                  <a:moveTo>
                    <a:pt x="847" y="0"/>
                  </a:moveTo>
                  <a:lnTo>
                    <a:pt x="872" y="38"/>
                  </a:lnTo>
                  <a:lnTo>
                    <a:pt x="904" y="80"/>
                  </a:lnTo>
                  <a:lnTo>
                    <a:pt x="944" y="130"/>
                  </a:lnTo>
                  <a:lnTo>
                    <a:pt x="990" y="184"/>
                  </a:lnTo>
                  <a:lnTo>
                    <a:pt x="1042" y="243"/>
                  </a:lnTo>
                  <a:lnTo>
                    <a:pt x="1102" y="303"/>
                  </a:lnTo>
                  <a:lnTo>
                    <a:pt x="1169" y="366"/>
                  </a:lnTo>
                  <a:lnTo>
                    <a:pt x="1242" y="428"/>
                  </a:lnTo>
                  <a:lnTo>
                    <a:pt x="1322" y="491"/>
                  </a:lnTo>
                  <a:lnTo>
                    <a:pt x="1409" y="552"/>
                  </a:lnTo>
                  <a:lnTo>
                    <a:pt x="1503" y="610"/>
                  </a:lnTo>
                  <a:lnTo>
                    <a:pt x="1603" y="664"/>
                  </a:lnTo>
                  <a:lnTo>
                    <a:pt x="1284" y="1558"/>
                  </a:lnTo>
                  <a:lnTo>
                    <a:pt x="1211" y="1537"/>
                  </a:lnTo>
                  <a:lnTo>
                    <a:pt x="1090" y="1493"/>
                  </a:lnTo>
                  <a:lnTo>
                    <a:pt x="975" y="1441"/>
                  </a:lnTo>
                  <a:lnTo>
                    <a:pt x="870" y="1385"/>
                  </a:lnTo>
                  <a:lnTo>
                    <a:pt x="770" y="1324"/>
                  </a:lnTo>
                  <a:lnTo>
                    <a:pt x="678" y="1261"/>
                  </a:lnTo>
                  <a:lnTo>
                    <a:pt x="593" y="1195"/>
                  </a:lnTo>
                  <a:lnTo>
                    <a:pt x="515" y="1126"/>
                  </a:lnTo>
                  <a:lnTo>
                    <a:pt x="442" y="1057"/>
                  </a:lnTo>
                  <a:lnTo>
                    <a:pt x="375" y="988"/>
                  </a:lnTo>
                  <a:lnTo>
                    <a:pt x="315" y="919"/>
                  </a:lnTo>
                  <a:lnTo>
                    <a:pt x="261" y="850"/>
                  </a:lnTo>
                  <a:lnTo>
                    <a:pt x="211" y="783"/>
                  </a:lnTo>
                  <a:lnTo>
                    <a:pt x="169" y="719"/>
                  </a:lnTo>
                  <a:lnTo>
                    <a:pt x="131" y="658"/>
                  </a:lnTo>
                  <a:lnTo>
                    <a:pt x="98" y="602"/>
                  </a:lnTo>
                  <a:lnTo>
                    <a:pt x="69" y="549"/>
                  </a:lnTo>
                  <a:lnTo>
                    <a:pt x="46" y="502"/>
                  </a:lnTo>
                  <a:lnTo>
                    <a:pt x="27" y="460"/>
                  </a:lnTo>
                  <a:lnTo>
                    <a:pt x="12" y="428"/>
                  </a:lnTo>
                  <a:lnTo>
                    <a:pt x="0" y="401"/>
                  </a:lnTo>
                  <a:lnTo>
                    <a:pt x="847" y="0"/>
                  </a:lnTo>
                  <a:close/>
                </a:path>
              </a:pathLst>
            </a:custGeom>
            <a:solidFill>
              <a:srgbClr val="FEAF65">
                <a:alpha val="49804"/>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grpSp>
      <xdr:grpSp>
        <xdr:nvGrpSpPr>
          <xdr:cNvPr id="21" name="Group 69">
            <a:extLst>
              <a:ext uri="{FF2B5EF4-FFF2-40B4-BE49-F238E27FC236}">
                <a16:creationId xmlns:a16="http://schemas.microsoft.com/office/drawing/2014/main" id="{32B31CE1-F022-3F78-5B5E-576C861F4C5D}"/>
              </a:ext>
            </a:extLst>
          </xdr:cNvPr>
          <xdr:cNvGrpSpPr/>
        </xdr:nvGrpSpPr>
        <xdr:grpSpPr>
          <a:xfrm>
            <a:off x="6817873" y="6139631"/>
            <a:ext cx="1370082" cy="1125502"/>
            <a:chOff x="3055004" y="1508570"/>
            <a:chExt cx="1370082" cy="1125502"/>
          </a:xfrm>
        </xdr:grpSpPr>
        <xdr:sp macro="[0]!Hoja13.Plan_de_Incentivos" textlink="">
          <xdr:nvSpPr>
            <xdr:cNvPr id="22" name="TextBox 70">
              <a:extLst>
                <a:ext uri="{FF2B5EF4-FFF2-40B4-BE49-F238E27FC236}">
                  <a16:creationId xmlns:a16="http://schemas.microsoft.com/office/drawing/2014/main" id="{F07D5885-4F43-885C-4A40-129283D7AA5D}"/>
                </a:ext>
              </a:extLst>
            </xdr:cNvPr>
            <xdr:cNvSpPr txBox="1"/>
          </xdr:nvSpPr>
          <xdr:spPr>
            <a:xfrm rot="147725">
              <a:off x="3523126" y="1508570"/>
              <a:ext cx="599482" cy="471813"/>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03</a:t>
              </a:r>
            </a:p>
          </xdr:txBody>
        </xdr:sp>
        <xdr:sp macro="[0]!Hoja13.Plan_de_Incentivos" textlink="">
          <xdr:nvSpPr>
            <xdr:cNvPr id="23" name="TextBox 121">
              <a:hlinkClick xmlns:r="http://schemas.openxmlformats.org/officeDocument/2006/relationships" r:id="rId4"/>
              <a:extLst>
                <a:ext uri="{FF2B5EF4-FFF2-40B4-BE49-F238E27FC236}">
                  <a16:creationId xmlns:a16="http://schemas.microsoft.com/office/drawing/2014/main" id="{8D9BC1E0-517E-6A11-C8E4-F87613BFB242}"/>
                </a:ext>
              </a:extLst>
            </xdr:cNvPr>
            <xdr:cNvSpPr txBox="1"/>
          </xdr:nvSpPr>
          <xdr:spPr>
            <a:xfrm rot="147725">
              <a:off x="3055004" y="1966582"/>
              <a:ext cx="1370082" cy="66749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Incentivos Institucionales</a:t>
              </a:r>
            </a:p>
          </xdr:txBody>
        </xdr:sp>
        <xdr:cxnSp macro="[0]!Hoja13.Plan_de_Incentivos">
          <xdr:nvCxnSpPr>
            <xdr:cNvPr id="24" name="Straight Connector 72">
              <a:extLst>
                <a:ext uri="{FF2B5EF4-FFF2-40B4-BE49-F238E27FC236}">
                  <a16:creationId xmlns:a16="http://schemas.microsoft.com/office/drawing/2014/main" id="{8347E2D5-DFF2-8327-5EAA-D62DF8C1CA58}"/>
                </a:ext>
              </a:extLst>
            </xdr:cNvPr>
            <xdr:cNvCxnSpPr/>
          </xdr:nvCxnSpPr>
          <xdr:spPr>
            <a:xfrm rot="147725">
              <a:off x="3206290" y="1953486"/>
              <a:ext cx="1017043"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oneCellAnchor>
    <xdr:from>
      <xdr:col>2</xdr:col>
      <xdr:colOff>9526</xdr:colOff>
      <xdr:row>12</xdr:row>
      <xdr:rowOff>136214</xdr:rowOff>
    </xdr:from>
    <xdr:ext cx="8020050" cy="968686"/>
    <xdr:sp macro="" textlink="">
      <xdr:nvSpPr>
        <xdr:cNvPr id="27" name="CuadroTexto 26">
          <a:extLst>
            <a:ext uri="{FF2B5EF4-FFF2-40B4-BE49-F238E27FC236}">
              <a16:creationId xmlns:a16="http://schemas.microsoft.com/office/drawing/2014/main" id="{2F284FE7-C457-4044-B705-0A11E388B670}"/>
            </a:ext>
          </a:extLst>
        </xdr:cNvPr>
        <xdr:cNvSpPr txBox="1"/>
      </xdr:nvSpPr>
      <xdr:spPr>
        <a:xfrm>
          <a:off x="733426" y="3336614"/>
          <a:ext cx="8020050" cy="9686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noAutofit/>
        </a:bodyPr>
        <a:lstStyle/>
        <a:p>
          <a:pPr algn="l"/>
          <a:r>
            <a:rPr lang="es-CO" sz="1400" baseline="0">
              <a:latin typeface="Arial" panose="020B0604020202020204" pitchFamily="34" charset="0"/>
              <a:cs typeface="Arial" panose="020B0604020202020204" pitchFamily="34" charset="0"/>
            </a:rPr>
            <a:t>A continuación haga clic sobre el Plan que desee consultar en detalle. </a:t>
          </a:r>
          <a:endParaRPr lang="es-CO" sz="1400">
            <a:latin typeface="Arial" panose="020B0604020202020204" pitchFamily="34" charset="0"/>
            <a:cs typeface="Arial" panose="020B0604020202020204" pitchFamily="34" charset="0"/>
          </a:endParaRPr>
        </a:p>
      </xdr:txBody>
    </xdr:sp>
    <xdr:clientData/>
  </xdr:oneCellAnchor>
  <xdr:twoCellAnchor>
    <xdr:from>
      <xdr:col>2</xdr:col>
      <xdr:colOff>295852</xdr:colOff>
      <xdr:row>0</xdr:row>
      <xdr:rowOff>0</xdr:rowOff>
    </xdr:from>
    <xdr:to>
      <xdr:col>20</xdr:col>
      <xdr:colOff>0</xdr:colOff>
      <xdr:row>11</xdr:row>
      <xdr:rowOff>71438</xdr:rowOff>
    </xdr:to>
    <xdr:sp macro="" textlink="">
      <xdr:nvSpPr>
        <xdr:cNvPr id="28" name="Rectángulo redondeado 49" title="Plan Institucional de Capacitación , Incentivos y SSTA">
          <a:extLst>
            <a:ext uri="{FF2B5EF4-FFF2-40B4-BE49-F238E27FC236}">
              <a16:creationId xmlns:a16="http://schemas.microsoft.com/office/drawing/2014/main" id="{CECE0DB8-590A-42E4-84CA-1BE702C8FE75}"/>
            </a:ext>
          </a:extLst>
        </xdr:cNvPr>
        <xdr:cNvSpPr/>
      </xdr:nvSpPr>
      <xdr:spPr>
        <a:xfrm>
          <a:off x="1019752" y="0"/>
          <a:ext cx="10143548" cy="308133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367393</xdr:colOff>
      <xdr:row>0</xdr:row>
      <xdr:rowOff>176893</xdr:rowOff>
    </xdr:from>
    <xdr:to>
      <xdr:col>8</xdr:col>
      <xdr:colOff>261372</xdr:colOff>
      <xdr:row>6</xdr:row>
      <xdr:rowOff>158581</xdr:rowOff>
    </xdr:to>
    <xdr:pic macro="[0]!Hoja17.Integración_PAA">
      <xdr:nvPicPr>
        <xdr:cNvPr id="29" name="Imagen 28" title="Hoja Integración">
          <a:hlinkClick xmlns:r="http://schemas.openxmlformats.org/officeDocument/2006/relationships" r:id="rId5" tooltip="Redirecciona a la hoja Integración Plan de Acción Anual"/>
          <a:extLst>
            <a:ext uri="{FF2B5EF4-FFF2-40B4-BE49-F238E27FC236}">
              <a16:creationId xmlns:a16="http://schemas.microsoft.com/office/drawing/2014/main" id="{051977E7-9867-40A7-9AFE-BE745372EBD0}"/>
            </a:ext>
          </a:extLst>
        </xdr:cNvPr>
        <xdr:cNvPicPr>
          <a:picLocks noChangeAspect="1"/>
        </xdr:cNvPicPr>
      </xdr:nvPicPr>
      <xdr:blipFill rotWithShape="1">
        <a:blip xmlns:r="http://schemas.openxmlformats.org/officeDocument/2006/relationships" r:embed="rId6"/>
        <a:srcRect l="4961"/>
        <a:stretch/>
      </xdr:blipFill>
      <xdr:spPr>
        <a:xfrm>
          <a:off x="500743" y="176893"/>
          <a:ext cx="1779929" cy="203908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250031</xdr:colOff>
      <xdr:row>0</xdr:row>
      <xdr:rowOff>178593</xdr:rowOff>
    </xdr:from>
    <xdr:to>
      <xdr:col>0</xdr:col>
      <xdr:colOff>2019302</xdr:colOff>
      <xdr:row>12</xdr:row>
      <xdr:rowOff>42582</xdr:rowOff>
    </xdr:to>
    <xdr:pic macro="[0]!Hoja17.Integración_PAA">
      <xdr:nvPicPr>
        <xdr:cNvPr id="2" name="Imagen 1" title="Hoja Integración">
          <a:hlinkClick xmlns:r="http://schemas.openxmlformats.org/officeDocument/2006/relationships" r:id="rId1"/>
          <a:extLst>
            <a:ext uri="{FF2B5EF4-FFF2-40B4-BE49-F238E27FC236}">
              <a16:creationId xmlns:a16="http://schemas.microsoft.com/office/drawing/2014/main" id="{9B8D4359-46EC-475D-94FC-38FFE5EECBBC}"/>
            </a:ext>
          </a:extLst>
        </xdr:cNvPr>
        <xdr:cNvPicPr>
          <a:picLocks noChangeAspect="1"/>
        </xdr:cNvPicPr>
      </xdr:nvPicPr>
      <xdr:blipFill rotWithShape="1">
        <a:blip xmlns:r="http://schemas.openxmlformats.org/officeDocument/2006/relationships" r:embed="rId2"/>
        <a:srcRect l="4961"/>
        <a:stretch/>
      </xdr:blipFill>
      <xdr:spPr>
        <a:xfrm>
          <a:off x="250031" y="150018"/>
          <a:ext cx="1769271" cy="1883289"/>
        </a:xfrm>
        <a:prstGeom prst="rect">
          <a:avLst/>
        </a:prstGeom>
      </xdr:spPr>
    </xdr:pic>
    <xdr:clientData/>
  </xdr:twoCellAnchor>
  <xdr:twoCellAnchor>
    <xdr:from>
      <xdr:col>0</xdr:col>
      <xdr:colOff>71436</xdr:colOff>
      <xdr:row>0</xdr:row>
      <xdr:rowOff>130972</xdr:rowOff>
    </xdr:from>
    <xdr:to>
      <xdr:col>4</xdr:col>
      <xdr:colOff>4381500</xdr:colOff>
      <xdr:row>12</xdr:row>
      <xdr:rowOff>47629</xdr:rowOff>
    </xdr:to>
    <xdr:sp macro="" textlink="">
      <xdr:nvSpPr>
        <xdr:cNvPr id="3" name="Rectángulo redondeado 2" title="Plan Institucional de Capacitación - PIC">
          <a:extLst>
            <a:ext uri="{FF2B5EF4-FFF2-40B4-BE49-F238E27FC236}">
              <a16:creationId xmlns:a16="http://schemas.microsoft.com/office/drawing/2014/main" id="{E460F8C1-EA3B-4C3B-8443-FC55F37CA531}"/>
            </a:ext>
          </a:extLst>
        </xdr:cNvPr>
        <xdr:cNvSpPr/>
      </xdr:nvSpPr>
      <xdr:spPr>
        <a:xfrm>
          <a:off x="71436" y="130972"/>
          <a:ext cx="15914689" cy="1932782"/>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689961</xdr:colOff>
      <xdr:row>1</xdr:row>
      <xdr:rowOff>24012</xdr:rowOff>
    </xdr:from>
    <xdr:to>
      <xdr:col>3</xdr:col>
      <xdr:colOff>1224886</xdr:colOff>
      <xdr:row>3</xdr:row>
      <xdr:rowOff>92850</xdr:rowOff>
    </xdr:to>
    <xdr:pic>
      <xdr:nvPicPr>
        <xdr:cNvPr id="2" name="Imagen 1" descr="C:\Users\usrstajefe\Desktop\logoINVEMAR.png">
          <a:extLst>
            <a:ext uri="{FF2B5EF4-FFF2-40B4-BE49-F238E27FC236}">
              <a16:creationId xmlns:a16="http://schemas.microsoft.com/office/drawing/2014/main" id="{449F7180-738A-46E4-B7FD-120BB8E6B31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90286" y="157362"/>
          <a:ext cx="2554225" cy="1002288"/>
        </a:xfrm>
        <a:prstGeom prst="rect">
          <a:avLst/>
        </a:prstGeom>
        <a:noFill/>
        <a:ln>
          <a:noFill/>
        </a:ln>
      </xdr:spPr>
    </xdr:pic>
    <xdr:clientData/>
  </xdr:twoCellAnchor>
  <xdr:twoCellAnchor>
    <xdr:from>
      <xdr:col>9</xdr:col>
      <xdr:colOff>22411</xdr:colOff>
      <xdr:row>173</xdr:row>
      <xdr:rowOff>168089</xdr:rowOff>
    </xdr:from>
    <xdr:to>
      <xdr:col>32</xdr:col>
      <xdr:colOff>356595</xdr:colOff>
      <xdr:row>179</xdr:row>
      <xdr:rowOff>376891</xdr:rowOff>
    </xdr:to>
    <xdr:graphicFrame macro="">
      <xdr:nvGraphicFramePr>
        <xdr:cNvPr id="3" name="Gráfico 2">
          <a:extLst>
            <a:ext uri="{FF2B5EF4-FFF2-40B4-BE49-F238E27FC236}">
              <a16:creationId xmlns:a16="http://schemas.microsoft.com/office/drawing/2014/main" id="{FD2F405B-6286-487E-939D-9CE8573765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3</xdr:col>
      <xdr:colOff>1626054</xdr:colOff>
      <xdr:row>175</xdr:row>
      <xdr:rowOff>2722</xdr:rowOff>
    </xdr:from>
    <xdr:to>
      <xdr:col>5</xdr:col>
      <xdr:colOff>20412</xdr:colOff>
      <xdr:row>177</xdr:row>
      <xdr:rowOff>290952</xdr:rowOff>
    </xdr:to>
    <xdr:pic>
      <xdr:nvPicPr>
        <xdr:cNvPr id="4" name="Imagen 3">
          <a:extLst>
            <a:ext uri="{FF2B5EF4-FFF2-40B4-BE49-F238E27FC236}">
              <a16:creationId xmlns:a16="http://schemas.microsoft.com/office/drawing/2014/main" id="{0DEB9507-4C73-468D-A819-6EE693EED55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245679" y="88794772"/>
          <a:ext cx="2375808" cy="1793180"/>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1236570</xdr:colOff>
      <xdr:row>0</xdr:row>
      <xdr:rowOff>47626</xdr:rowOff>
    </xdr:from>
    <xdr:to>
      <xdr:col>1</xdr:col>
      <xdr:colOff>1304925</xdr:colOff>
      <xdr:row>1</xdr:row>
      <xdr:rowOff>409576</xdr:rowOff>
    </xdr:to>
    <xdr:pic>
      <xdr:nvPicPr>
        <xdr:cNvPr id="2" name="Imagen 1" descr="C:\Users\usrstajefe\Desktop\logoINVEMAR.png">
          <a:extLst>
            <a:ext uri="{FF2B5EF4-FFF2-40B4-BE49-F238E27FC236}">
              <a16:creationId xmlns:a16="http://schemas.microsoft.com/office/drawing/2014/main" id="{CB2DA26F-EF7A-4952-A96D-D7492197C7F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6570" y="47626"/>
          <a:ext cx="2621055" cy="990600"/>
        </a:xfrm>
        <a:prstGeom prst="rect">
          <a:avLst/>
        </a:prstGeom>
        <a:noFill/>
        <a:ln>
          <a:noFill/>
        </a:ln>
      </xdr:spPr>
    </xdr:pic>
    <xdr:clientData/>
  </xdr:twoCellAnchor>
  <xdr:twoCellAnchor>
    <xdr:from>
      <xdr:col>2</xdr:col>
      <xdr:colOff>33617</xdr:colOff>
      <xdr:row>37</xdr:row>
      <xdr:rowOff>268942</xdr:rowOff>
    </xdr:from>
    <xdr:to>
      <xdr:col>26</xdr:col>
      <xdr:colOff>22412</xdr:colOff>
      <xdr:row>43</xdr:row>
      <xdr:rowOff>885266</xdr:rowOff>
    </xdr:to>
    <xdr:graphicFrame macro="">
      <xdr:nvGraphicFramePr>
        <xdr:cNvPr id="3" name="Gráfico 2">
          <a:extLst>
            <a:ext uri="{FF2B5EF4-FFF2-40B4-BE49-F238E27FC236}">
              <a16:creationId xmlns:a16="http://schemas.microsoft.com/office/drawing/2014/main" id="{4F2C4951-E290-48B8-9B8C-8B2463CC98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nvemarsantamarta-my.sharepoint.com/Users/JUAN%20Y%20ANA/Documents/ANA%20MILENA/EMPRESAS/EMPRESAS/VISION%20SOLIDARIA/Asociados_(2)(1).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usrpla02\Desktop\Ivana%20Galezo%202\INVEMAR%202024\Plan%20de%20Accion%20General%202024\Plan%20de%20Acci&#243;n%20INVEMAR%202024%20V2.xlsx" TargetMode="External"/><Relationship Id="rId1" Type="http://schemas.openxmlformats.org/officeDocument/2006/relationships/externalLinkPath" Target="/Users/usrpla02/Desktop/Ivana%20Galezo%202/INVEMAR%202024/Plan%20de%20Accion%20General%202024/Plan%20de%20Acci&#243;n%20INVEMAR%202024%20V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invemarsantamarta-my.sharepoint.com/Users/maria.herrera/Downloads/DT-GH-PL-06%20PLAN%20DE%20TRABAJO%20ANUAL%202021%20PG-CAP.%20REVISADO%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ACTIVOS"/>
      <sheetName val="INACTIVOS"/>
      <sheetName val="MATRICES"/>
    </sheetNames>
    <sheetDataSet>
      <sheetData sheetId="0">
        <row r="2">
          <cell r="A2">
            <v>8430150</v>
          </cell>
        </row>
        <row r="3">
          <cell r="A3">
            <v>70661054</v>
          </cell>
        </row>
        <row r="4">
          <cell r="A4">
            <v>70505720</v>
          </cell>
        </row>
        <row r="5">
          <cell r="A5">
            <v>4561404</v>
          </cell>
        </row>
        <row r="6">
          <cell r="A6">
            <v>75056851</v>
          </cell>
        </row>
        <row r="7">
          <cell r="A7">
            <v>3400105</v>
          </cell>
        </row>
        <row r="8">
          <cell r="A8">
            <v>14273730</v>
          </cell>
        </row>
        <row r="9">
          <cell r="A9">
            <v>71272709</v>
          </cell>
        </row>
        <row r="10">
          <cell r="A10">
            <v>98630919</v>
          </cell>
        </row>
        <row r="11">
          <cell r="A11">
            <v>3321260</v>
          </cell>
        </row>
        <row r="12">
          <cell r="A12">
            <v>98637489</v>
          </cell>
        </row>
        <row r="13">
          <cell r="A13">
            <v>70113424</v>
          </cell>
        </row>
        <row r="14">
          <cell r="A14">
            <v>15531093</v>
          </cell>
        </row>
        <row r="15">
          <cell r="A15">
            <v>73124971</v>
          </cell>
        </row>
        <row r="16">
          <cell r="A16">
            <v>98486186</v>
          </cell>
        </row>
        <row r="17">
          <cell r="A17">
            <v>71765450</v>
          </cell>
        </row>
        <row r="18">
          <cell r="A18">
            <v>91442133</v>
          </cell>
        </row>
        <row r="19">
          <cell r="A19">
            <v>98521691</v>
          </cell>
        </row>
        <row r="20">
          <cell r="A20">
            <v>70062234</v>
          </cell>
        </row>
        <row r="21">
          <cell r="A21">
            <v>70504097</v>
          </cell>
        </row>
        <row r="22">
          <cell r="A22">
            <v>70512586</v>
          </cell>
        </row>
        <row r="23">
          <cell r="A23">
            <v>43596650</v>
          </cell>
        </row>
        <row r="24">
          <cell r="A24">
            <v>11799916</v>
          </cell>
        </row>
        <row r="25">
          <cell r="A25">
            <v>98640760</v>
          </cell>
        </row>
        <row r="26">
          <cell r="A26">
            <v>98623628</v>
          </cell>
        </row>
        <row r="27">
          <cell r="A27">
            <v>3402104</v>
          </cell>
        </row>
        <row r="28">
          <cell r="A28">
            <v>11803518</v>
          </cell>
        </row>
        <row r="29">
          <cell r="A29">
            <v>98699862</v>
          </cell>
        </row>
        <row r="30">
          <cell r="A30">
            <v>70508008</v>
          </cell>
        </row>
        <row r="31">
          <cell r="A31">
            <v>11040759</v>
          </cell>
        </row>
        <row r="32">
          <cell r="A32">
            <v>71737234</v>
          </cell>
        </row>
        <row r="33">
          <cell r="A33">
            <v>71793952</v>
          </cell>
        </row>
        <row r="34">
          <cell r="A34">
            <v>71687652</v>
          </cell>
        </row>
        <row r="35">
          <cell r="A35">
            <v>71338705</v>
          </cell>
        </row>
        <row r="36">
          <cell r="A36">
            <v>98593518</v>
          </cell>
        </row>
        <row r="37">
          <cell r="A37">
            <v>71271963</v>
          </cell>
        </row>
        <row r="38">
          <cell r="A38">
            <v>71494973</v>
          </cell>
        </row>
        <row r="39">
          <cell r="A39">
            <v>71610825</v>
          </cell>
        </row>
        <row r="40">
          <cell r="A40">
            <v>71214271</v>
          </cell>
        </row>
        <row r="41">
          <cell r="A41">
            <v>15346122</v>
          </cell>
        </row>
        <row r="42">
          <cell r="A42">
            <v>15450662</v>
          </cell>
        </row>
        <row r="43">
          <cell r="A43">
            <v>8394147</v>
          </cell>
        </row>
        <row r="44">
          <cell r="A44">
            <v>98647241</v>
          </cell>
        </row>
        <row r="45">
          <cell r="A45">
            <v>71770354</v>
          </cell>
        </row>
        <row r="46">
          <cell r="A46">
            <v>71732819</v>
          </cell>
        </row>
        <row r="47">
          <cell r="A47">
            <v>71271754</v>
          </cell>
        </row>
        <row r="48">
          <cell r="A48">
            <v>43534332</v>
          </cell>
        </row>
        <row r="49">
          <cell r="A49">
            <v>98583152</v>
          </cell>
        </row>
        <row r="50">
          <cell r="A50">
            <v>70256806</v>
          </cell>
        </row>
        <row r="51">
          <cell r="A51">
            <v>71799851</v>
          </cell>
        </row>
        <row r="52">
          <cell r="A52">
            <v>98636036</v>
          </cell>
        </row>
        <row r="53">
          <cell r="A53">
            <v>71716986</v>
          </cell>
        </row>
        <row r="54">
          <cell r="A54">
            <v>98534298</v>
          </cell>
        </row>
        <row r="55">
          <cell r="A55">
            <v>16052420</v>
          </cell>
        </row>
        <row r="56">
          <cell r="A56">
            <v>15513693</v>
          </cell>
        </row>
        <row r="57">
          <cell r="A57">
            <v>8268224</v>
          </cell>
        </row>
        <row r="58">
          <cell r="A58">
            <v>3428132</v>
          </cell>
        </row>
        <row r="59">
          <cell r="A59">
            <v>70100742</v>
          </cell>
        </row>
        <row r="60">
          <cell r="A60">
            <v>71766516</v>
          </cell>
        </row>
        <row r="61">
          <cell r="A61">
            <v>71262749</v>
          </cell>
        </row>
        <row r="62">
          <cell r="A62">
            <v>70074615</v>
          </cell>
        </row>
        <row r="63">
          <cell r="A63">
            <v>71588481</v>
          </cell>
        </row>
        <row r="64">
          <cell r="A64">
            <v>70194960</v>
          </cell>
        </row>
        <row r="65">
          <cell r="A65">
            <v>8412899</v>
          </cell>
        </row>
        <row r="66">
          <cell r="A66">
            <v>98647261</v>
          </cell>
        </row>
        <row r="67">
          <cell r="A67">
            <v>70414254</v>
          </cell>
        </row>
        <row r="68">
          <cell r="A68">
            <v>71318882</v>
          </cell>
        </row>
        <row r="69">
          <cell r="A69">
            <v>15286557</v>
          </cell>
        </row>
        <row r="70">
          <cell r="A70">
            <v>98648382</v>
          </cell>
        </row>
        <row r="71">
          <cell r="A71">
            <v>71212268</v>
          </cell>
        </row>
        <row r="72">
          <cell r="A72">
            <v>15256563</v>
          </cell>
        </row>
        <row r="73">
          <cell r="A73">
            <v>8060438</v>
          </cell>
        </row>
        <row r="74">
          <cell r="A74">
            <v>71988390</v>
          </cell>
        </row>
        <row r="75">
          <cell r="A75">
            <v>32182111</v>
          </cell>
        </row>
        <row r="76">
          <cell r="A76">
            <v>98537788</v>
          </cell>
        </row>
        <row r="77">
          <cell r="A77">
            <v>42793747</v>
          </cell>
        </row>
        <row r="78">
          <cell r="A78">
            <v>1039022069</v>
          </cell>
        </row>
        <row r="79">
          <cell r="A79">
            <v>43840892</v>
          </cell>
        </row>
        <row r="80">
          <cell r="A80">
            <v>15930697</v>
          </cell>
        </row>
        <row r="81">
          <cell r="A81">
            <v>42791561</v>
          </cell>
        </row>
        <row r="82">
          <cell r="A82">
            <v>70951735</v>
          </cell>
        </row>
        <row r="83">
          <cell r="A83">
            <v>71717968</v>
          </cell>
        </row>
        <row r="84">
          <cell r="A84">
            <v>71421562</v>
          </cell>
        </row>
        <row r="85">
          <cell r="A85">
            <v>98638168</v>
          </cell>
        </row>
        <row r="86">
          <cell r="A86">
            <v>15531432</v>
          </cell>
        </row>
        <row r="87">
          <cell r="A87">
            <v>8359717</v>
          </cell>
        </row>
        <row r="88">
          <cell r="A88">
            <v>71317910</v>
          </cell>
        </row>
        <row r="89">
          <cell r="A89">
            <v>1026132258</v>
          </cell>
        </row>
        <row r="90">
          <cell r="A90">
            <v>16803449</v>
          </cell>
        </row>
        <row r="91">
          <cell r="A91">
            <v>8032684</v>
          </cell>
        </row>
        <row r="92">
          <cell r="A92">
            <v>42771211</v>
          </cell>
        </row>
        <row r="93">
          <cell r="A93">
            <v>11814716</v>
          </cell>
        </row>
        <row r="94">
          <cell r="A94">
            <v>70046380</v>
          </cell>
        </row>
        <row r="95">
          <cell r="A95">
            <v>71270396</v>
          </cell>
        </row>
        <row r="96">
          <cell r="A96">
            <v>71385193</v>
          </cell>
        </row>
        <row r="97">
          <cell r="A97">
            <v>98521156</v>
          </cell>
        </row>
        <row r="98">
          <cell r="A98">
            <v>15959994</v>
          </cell>
        </row>
        <row r="99">
          <cell r="A99">
            <v>71666503</v>
          </cell>
        </row>
        <row r="100">
          <cell r="A100">
            <v>8434633</v>
          </cell>
        </row>
        <row r="101">
          <cell r="A101">
            <v>98624308</v>
          </cell>
        </row>
        <row r="102">
          <cell r="A102">
            <v>1036608655</v>
          </cell>
        </row>
        <row r="103">
          <cell r="A103">
            <v>70515831</v>
          </cell>
        </row>
        <row r="104">
          <cell r="A104">
            <v>98633315</v>
          </cell>
        </row>
        <row r="105">
          <cell r="A105">
            <v>1036605239</v>
          </cell>
        </row>
        <row r="106">
          <cell r="A106">
            <v>71220719</v>
          </cell>
        </row>
        <row r="107">
          <cell r="A107">
            <v>32144258</v>
          </cell>
        </row>
        <row r="108">
          <cell r="A108">
            <v>98530352</v>
          </cell>
        </row>
        <row r="109">
          <cell r="A109">
            <v>70731302</v>
          </cell>
        </row>
        <row r="110">
          <cell r="A110">
            <v>98566068</v>
          </cell>
        </row>
        <row r="111">
          <cell r="A111">
            <v>8071809</v>
          </cell>
        </row>
        <row r="112">
          <cell r="A112">
            <v>71272164</v>
          </cell>
        </row>
        <row r="113">
          <cell r="A113">
            <v>8430457</v>
          </cell>
        </row>
        <row r="114">
          <cell r="A114">
            <v>9992895</v>
          </cell>
        </row>
        <row r="115">
          <cell r="A115">
            <v>98572291</v>
          </cell>
        </row>
        <row r="116">
          <cell r="A116">
            <v>71664379</v>
          </cell>
        </row>
        <row r="117">
          <cell r="A117">
            <v>43679923</v>
          </cell>
        </row>
        <row r="118">
          <cell r="A118">
            <v>98527529</v>
          </cell>
        </row>
        <row r="119">
          <cell r="A119">
            <v>76297200</v>
          </cell>
        </row>
        <row r="120">
          <cell r="A120">
            <v>98633700</v>
          </cell>
        </row>
        <row r="121">
          <cell r="A121">
            <v>71278679</v>
          </cell>
        </row>
        <row r="122">
          <cell r="A122">
            <v>71394770</v>
          </cell>
        </row>
        <row r="123">
          <cell r="A123">
            <v>70878105</v>
          </cell>
        </row>
        <row r="124">
          <cell r="A124">
            <v>8356542</v>
          </cell>
        </row>
        <row r="125">
          <cell r="A125">
            <v>8061258</v>
          </cell>
        </row>
        <row r="126">
          <cell r="A126">
            <v>71398666</v>
          </cell>
        </row>
        <row r="127">
          <cell r="A127">
            <v>1026131330</v>
          </cell>
        </row>
        <row r="128">
          <cell r="A128">
            <v>98708967</v>
          </cell>
        </row>
        <row r="129">
          <cell r="A129">
            <v>15506978</v>
          </cell>
        </row>
        <row r="130">
          <cell r="A130">
            <v>70085351</v>
          </cell>
        </row>
        <row r="131">
          <cell r="A131">
            <v>71668373</v>
          </cell>
        </row>
        <row r="132">
          <cell r="A132">
            <v>15931657</v>
          </cell>
        </row>
        <row r="133">
          <cell r="A133">
            <v>71290971</v>
          </cell>
        </row>
        <row r="134">
          <cell r="A134">
            <v>8389787</v>
          </cell>
        </row>
        <row r="135">
          <cell r="A135">
            <v>71634734</v>
          </cell>
        </row>
        <row r="136">
          <cell r="A136">
            <v>42777364</v>
          </cell>
        </row>
        <row r="137">
          <cell r="A137">
            <v>42792283</v>
          </cell>
        </row>
        <row r="138">
          <cell r="A138">
            <v>1017127763</v>
          </cell>
        </row>
        <row r="139">
          <cell r="A139">
            <v>15329738</v>
          </cell>
        </row>
        <row r="140">
          <cell r="A140">
            <v>3593559</v>
          </cell>
        </row>
        <row r="141">
          <cell r="A141">
            <v>71685148</v>
          </cell>
        </row>
        <row r="142">
          <cell r="A142">
            <v>8431455</v>
          </cell>
        </row>
        <row r="143">
          <cell r="A143">
            <v>70133623</v>
          </cell>
        </row>
        <row r="144">
          <cell r="A144">
            <v>71781014</v>
          </cell>
        </row>
        <row r="145">
          <cell r="A145">
            <v>71332066</v>
          </cell>
        </row>
        <row r="146">
          <cell r="A146">
            <v>98631765</v>
          </cell>
        </row>
        <row r="147">
          <cell r="A147">
            <v>70300559</v>
          </cell>
        </row>
        <row r="148">
          <cell r="A148">
            <v>8461158</v>
          </cell>
        </row>
        <row r="149">
          <cell r="A149">
            <v>71799826</v>
          </cell>
        </row>
        <row r="150">
          <cell r="A150">
            <v>71279097</v>
          </cell>
        </row>
        <row r="151">
          <cell r="A151">
            <v>8430576</v>
          </cell>
        </row>
        <row r="152">
          <cell r="A152">
            <v>1040733759</v>
          </cell>
        </row>
        <row r="153">
          <cell r="A153">
            <v>98520049</v>
          </cell>
        </row>
        <row r="154">
          <cell r="A154">
            <v>71712391</v>
          </cell>
        </row>
        <row r="155">
          <cell r="A155">
            <v>71315662</v>
          </cell>
        </row>
        <row r="156">
          <cell r="A156">
            <v>1037368013</v>
          </cell>
        </row>
        <row r="157">
          <cell r="A157">
            <v>71378766</v>
          </cell>
        </row>
        <row r="158">
          <cell r="A158">
            <v>8431677</v>
          </cell>
        </row>
        <row r="159">
          <cell r="A159">
            <v>42778761</v>
          </cell>
        </row>
        <row r="160">
          <cell r="A160">
            <v>71397246</v>
          </cell>
        </row>
        <row r="161">
          <cell r="A161">
            <v>8434916</v>
          </cell>
        </row>
        <row r="162">
          <cell r="A162">
            <v>71185923</v>
          </cell>
        </row>
        <row r="163">
          <cell r="A163">
            <v>98696680</v>
          </cell>
        </row>
        <row r="164">
          <cell r="A164">
            <v>98622348</v>
          </cell>
        </row>
        <row r="165">
          <cell r="A165">
            <v>14326184</v>
          </cell>
        </row>
        <row r="166">
          <cell r="A166">
            <v>71374877</v>
          </cell>
        </row>
        <row r="167">
          <cell r="A167">
            <v>15373026</v>
          </cell>
        </row>
        <row r="168">
          <cell r="A168">
            <v>70565041</v>
          </cell>
        </row>
        <row r="169">
          <cell r="A169">
            <v>43975249</v>
          </cell>
        </row>
        <row r="170">
          <cell r="A170">
            <v>98536236</v>
          </cell>
        </row>
        <row r="171">
          <cell r="A171">
            <v>98772715</v>
          </cell>
        </row>
        <row r="172">
          <cell r="A172">
            <v>71360366</v>
          </cell>
        </row>
        <row r="173">
          <cell r="A173">
            <v>70786273</v>
          </cell>
        </row>
        <row r="174">
          <cell r="A174">
            <v>1036606046</v>
          </cell>
        </row>
        <row r="175">
          <cell r="A175">
            <v>98711247</v>
          </cell>
        </row>
        <row r="176">
          <cell r="A176">
            <v>43687318</v>
          </cell>
        </row>
        <row r="177">
          <cell r="A177">
            <v>98457156</v>
          </cell>
        </row>
        <row r="178">
          <cell r="A178">
            <v>71399016</v>
          </cell>
        </row>
        <row r="179">
          <cell r="A179">
            <v>5991331</v>
          </cell>
        </row>
        <row r="180">
          <cell r="A180">
            <v>70780242</v>
          </cell>
        </row>
        <row r="181">
          <cell r="A181">
            <v>98525711</v>
          </cell>
        </row>
        <row r="182">
          <cell r="A182">
            <v>71310508</v>
          </cell>
        </row>
        <row r="183">
          <cell r="A183">
            <v>1128384288</v>
          </cell>
        </row>
        <row r="184">
          <cell r="A184">
            <v>85166921</v>
          </cell>
        </row>
        <row r="185">
          <cell r="A185">
            <v>71264393</v>
          </cell>
        </row>
        <row r="186">
          <cell r="A186">
            <v>6321383</v>
          </cell>
        </row>
        <row r="187">
          <cell r="A187">
            <v>1036604443</v>
          </cell>
        </row>
        <row r="188">
          <cell r="A188">
            <v>98715313</v>
          </cell>
        </row>
        <row r="189">
          <cell r="A189">
            <v>98646865</v>
          </cell>
        </row>
        <row r="190">
          <cell r="A190">
            <v>8358768</v>
          </cell>
        </row>
        <row r="191">
          <cell r="A191">
            <v>98707829</v>
          </cell>
        </row>
        <row r="192">
          <cell r="A192">
            <v>15534784</v>
          </cell>
        </row>
        <row r="193">
          <cell r="A193">
            <v>98506799</v>
          </cell>
        </row>
        <row r="194">
          <cell r="A194">
            <v>9924036</v>
          </cell>
        </row>
        <row r="195">
          <cell r="A195">
            <v>98459854</v>
          </cell>
        </row>
        <row r="196">
          <cell r="A196">
            <v>71667825</v>
          </cell>
        </row>
        <row r="197">
          <cell r="A197">
            <v>1036624374</v>
          </cell>
        </row>
        <row r="198">
          <cell r="A198">
            <v>98524607</v>
          </cell>
        </row>
        <row r="199">
          <cell r="A199">
            <v>71394448</v>
          </cell>
        </row>
        <row r="200">
          <cell r="A200">
            <v>71272260</v>
          </cell>
        </row>
        <row r="201">
          <cell r="A201">
            <v>70422443</v>
          </cell>
        </row>
        <row r="202">
          <cell r="A202">
            <v>1036600650</v>
          </cell>
        </row>
        <row r="203">
          <cell r="A203">
            <v>1036612146</v>
          </cell>
        </row>
        <row r="204">
          <cell r="A204">
            <v>71291902</v>
          </cell>
        </row>
        <row r="205">
          <cell r="A205">
            <v>98589697</v>
          </cell>
        </row>
        <row r="206">
          <cell r="A206">
            <v>71271435</v>
          </cell>
        </row>
        <row r="207">
          <cell r="A207">
            <v>71274247</v>
          </cell>
        </row>
        <row r="208">
          <cell r="A208">
            <v>43971585</v>
          </cell>
        </row>
        <row r="209">
          <cell r="A209">
            <v>8466122</v>
          </cell>
        </row>
        <row r="210">
          <cell r="A210">
            <v>94381920</v>
          </cell>
        </row>
        <row r="211">
          <cell r="A211">
            <v>71022482</v>
          </cell>
        </row>
        <row r="212">
          <cell r="A212">
            <v>71776458</v>
          </cell>
        </row>
        <row r="213">
          <cell r="A213">
            <v>71713620</v>
          </cell>
        </row>
        <row r="214">
          <cell r="A214">
            <v>1036616458</v>
          </cell>
        </row>
        <row r="215">
          <cell r="A215">
            <v>9924303</v>
          </cell>
        </row>
        <row r="216">
          <cell r="A216">
            <v>71384019</v>
          </cell>
        </row>
        <row r="217">
          <cell r="A217">
            <v>75074012</v>
          </cell>
        </row>
        <row r="218">
          <cell r="A218">
            <v>1004200264</v>
          </cell>
        </row>
        <row r="219">
          <cell r="A219">
            <v>71293901</v>
          </cell>
        </row>
        <row r="220">
          <cell r="A220">
            <v>71227376</v>
          </cell>
        </row>
        <row r="221">
          <cell r="A221">
            <v>8125451</v>
          </cell>
        </row>
        <row r="222">
          <cell r="A222">
            <v>71724645</v>
          </cell>
        </row>
        <row r="223">
          <cell r="A223">
            <v>98715647</v>
          </cell>
        </row>
        <row r="224">
          <cell r="A224">
            <v>98506797</v>
          </cell>
        </row>
        <row r="225">
          <cell r="A225">
            <v>98646673</v>
          </cell>
        </row>
        <row r="226">
          <cell r="A226">
            <v>70508029</v>
          </cell>
        </row>
        <row r="227">
          <cell r="A227">
            <v>44006022</v>
          </cell>
        </row>
        <row r="228">
          <cell r="A228">
            <v>71799786</v>
          </cell>
        </row>
        <row r="229">
          <cell r="A229">
            <v>1017139782</v>
          </cell>
        </row>
        <row r="230">
          <cell r="A230">
            <v>71228305</v>
          </cell>
        </row>
        <row r="231">
          <cell r="A231">
            <v>32144324</v>
          </cell>
        </row>
        <row r="232">
          <cell r="A232">
            <v>70056964</v>
          </cell>
        </row>
        <row r="233">
          <cell r="A233">
            <v>39450354</v>
          </cell>
        </row>
        <row r="234">
          <cell r="A234">
            <v>70783273</v>
          </cell>
        </row>
        <row r="235">
          <cell r="A235">
            <v>1040732697</v>
          </cell>
        </row>
        <row r="236">
          <cell r="A236">
            <v>98493299</v>
          </cell>
        </row>
        <row r="237">
          <cell r="A237">
            <v>98624864</v>
          </cell>
        </row>
        <row r="238">
          <cell r="A238">
            <v>78110909</v>
          </cell>
        </row>
        <row r="239">
          <cell r="A239">
            <v>1036608457</v>
          </cell>
        </row>
        <row r="240">
          <cell r="A240">
            <v>70730201</v>
          </cell>
        </row>
        <row r="241">
          <cell r="A241">
            <v>71399217</v>
          </cell>
        </row>
        <row r="242">
          <cell r="A242">
            <v>71975949</v>
          </cell>
        </row>
        <row r="243">
          <cell r="A243">
            <v>15258093</v>
          </cell>
        </row>
        <row r="244">
          <cell r="A244">
            <v>71531273</v>
          </cell>
        </row>
        <row r="245">
          <cell r="A245">
            <v>98625967</v>
          </cell>
        </row>
        <row r="246">
          <cell r="A246">
            <v>71271037</v>
          </cell>
        </row>
        <row r="247">
          <cell r="A247">
            <v>98534841</v>
          </cell>
        </row>
        <row r="248">
          <cell r="A248">
            <v>1036612156</v>
          </cell>
        </row>
        <row r="249">
          <cell r="A249">
            <v>98701500</v>
          </cell>
        </row>
        <row r="250">
          <cell r="A250">
            <v>42692771</v>
          </cell>
        </row>
        <row r="251">
          <cell r="A251">
            <v>71118237</v>
          </cell>
        </row>
        <row r="252">
          <cell r="A252">
            <v>1128269703</v>
          </cell>
        </row>
        <row r="253">
          <cell r="A253">
            <v>15374511</v>
          </cell>
        </row>
        <row r="254">
          <cell r="A254">
            <v>98649251</v>
          </cell>
        </row>
        <row r="255">
          <cell r="A255">
            <v>43974689</v>
          </cell>
        </row>
        <row r="256">
          <cell r="A256">
            <v>43829522</v>
          </cell>
        </row>
        <row r="257">
          <cell r="A257">
            <v>8102615</v>
          </cell>
        </row>
        <row r="258">
          <cell r="A258">
            <v>1128268495</v>
          </cell>
        </row>
        <row r="259">
          <cell r="A259">
            <v>71296246</v>
          </cell>
        </row>
        <row r="260">
          <cell r="A260">
            <v>71295602</v>
          </cell>
        </row>
        <row r="261">
          <cell r="A261">
            <v>8464827</v>
          </cell>
        </row>
        <row r="262">
          <cell r="A262">
            <v>1020404493</v>
          </cell>
        </row>
        <row r="263">
          <cell r="A263">
            <v>1017138009</v>
          </cell>
        </row>
        <row r="264">
          <cell r="A264">
            <v>71750036</v>
          </cell>
        </row>
        <row r="265">
          <cell r="A265">
            <v>98573956</v>
          </cell>
        </row>
        <row r="266">
          <cell r="A266">
            <v>10030568</v>
          </cell>
        </row>
        <row r="267">
          <cell r="A267">
            <v>1087992502</v>
          </cell>
        </row>
        <row r="268">
          <cell r="A268">
            <v>42163800</v>
          </cell>
        </row>
        <row r="269">
          <cell r="A269">
            <v>9873251</v>
          </cell>
        </row>
        <row r="270">
          <cell r="A270">
            <v>10031407</v>
          </cell>
        </row>
        <row r="271">
          <cell r="A271">
            <v>10004320</v>
          </cell>
        </row>
        <row r="272">
          <cell r="A272">
            <v>25102419</v>
          </cell>
        </row>
        <row r="273">
          <cell r="A273">
            <v>42014860</v>
          </cell>
        </row>
        <row r="274">
          <cell r="A274">
            <v>42018471</v>
          </cell>
        </row>
        <row r="275">
          <cell r="A275">
            <v>39651441</v>
          </cell>
        </row>
        <row r="276">
          <cell r="A276">
            <v>8782700</v>
          </cell>
        </row>
        <row r="277">
          <cell r="A277">
            <v>6102442</v>
          </cell>
        </row>
        <row r="278">
          <cell r="A278">
            <v>10185831</v>
          </cell>
        </row>
        <row r="279">
          <cell r="A279">
            <v>98763677</v>
          </cell>
        </row>
        <row r="280">
          <cell r="A280">
            <v>16053871</v>
          </cell>
        </row>
        <row r="281">
          <cell r="A281">
            <v>98636867</v>
          </cell>
        </row>
        <row r="282">
          <cell r="A282">
            <v>43155344</v>
          </cell>
        </row>
        <row r="283">
          <cell r="A283">
            <v>98634481</v>
          </cell>
        </row>
        <row r="284">
          <cell r="A284">
            <v>71290265</v>
          </cell>
        </row>
        <row r="285">
          <cell r="A285">
            <v>43468384</v>
          </cell>
        </row>
        <row r="286">
          <cell r="A286">
            <v>71229222</v>
          </cell>
        </row>
        <row r="287">
          <cell r="A287">
            <v>1128465189</v>
          </cell>
        </row>
        <row r="288">
          <cell r="A288">
            <v>71294985</v>
          </cell>
        </row>
        <row r="289">
          <cell r="A289">
            <v>98715428</v>
          </cell>
        </row>
        <row r="290">
          <cell r="A290">
            <v>18521671</v>
          </cell>
        </row>
        <row r="291">
          <cell r="A291">
            <v>71224211</v>
          </cell>
        </row>
        <row r="292">
          <cell r="A292">
            <v>71715834</v>
          </cell>
        </row>
        <row r="293">
          <cell r="A293">
            <v>42771023</v>
          </cell>
        </row>
        <row r="294">
          <cell r="A294">
            <v>70502741</v>
          </cell>
        </row>
        <row r="295">
          <cell r="A295">
            <v>98556901</v>
          </cell>
        </row>
        <row r="296">
          <cell r="A296">
            <v>8401050</v>
          </cell>
        </row>
        <row r="297">
          <cell r="A297">
            <v>71876164</v>
          </cell>
        </row>
        <row r="298">
          <cell r="A298">
            <v>8397668</v>
          </cell>
        </row>
        <row r="299">
          <cell r="A299">
            <v>6789946</v>
          </cell>
        </row>
        <row r="300">
          <cell r="A300">
            <v>15456606</v>
          </cell>
        </row>
        <row r="301">
          <cell r="A301">
            <v>98477020</v>
          </cell>
        </row>
        <row r="302">
          <cell r="A302">
            <v>71531042</v>
          </cell>
        </row>
        <row r="303">
          <cell r="A303">
            <v>98763124</v>
          </cell>
        </row>
        <row r="304">
          <cell r="A304">
            <v>71635515</v>
          </cell>
        </row>
        <row r="305">
          <cell r="A305">
            <v>5824953</v>
          </cell>
        </row>
        <row r="306">
          <cell r="A306">
            <v>98577148</v>
          </cell>
        </row>
        <row r="307">
          <cell r="A307">
            <v>44001789</v>
          </cell>
        </row>
        <row r="308">
          <cell r="A308">
            <v>71712064</v>
          </cell>
        </row>
        <row r="309">
          <cell r="A309">
            <v>71292284</v>
          </cell>
        </row>
        <row r="310">
          <cell r="A310">
            <v>98628822</v>
          </cell>
        </row>
        <row r="311">
          <cell r="A311">
            <v>94532609</v>
          </cell>
        </row>
        <row r="312">
          <cell r="A312">
            <v>18414266</v>
          </cell>
        </row>
        <row r="313">
          <cell r="A313">
            <v>1128269053</v>
          </cell>
        </row>
        <row r="314">
          <cell r="A314">
            <v>98472180</v>
          </cell>
        </row>
        <row r="315">
          <cell r="A315">
            <v>43254548</v>
          </cell>
        </row>
        <row r="316">
          <cell r="A316">
            <v>71316409</v>
          </cell>
        </row>
        <row r="317">
          <cell r="A317">
            <v>15258300</v>
          </cell>
        </row>
        <row r="318">
          <cell r="A318">
            <v>43517859</v>
          </cell>
        </row>
        <row r="319">
          <cell r="A319">
            <v>98622877</v>
          </cell>
        </row>
        <row r="320">
          <cell r="A320">
            <v>71746913</v>
          </cell>
        </row>
        <row r="321">
          <cell r="A321">
            <v>1036604910</v>
          </cell>
        </row>
        <row r="322">
          <cell r="A322">
            <v>8348185</v>
          </cell>
        </row>
        <row r="323">
          <cell r="A323">
            <v>8404244</v>
          </cell>
        </row>
        <row r="324">
          <cell r="A324">
            <v>43163655</v>
          </cell>
        </row>
        <row r="325">
          <cell r="A325">
            <v>70043649</v>
          </cell>
        </row>
        <row r="326">
          <cell r="A326">
            <v>1128465911</v>
          </cell>
        </row>
        <row r="327">
          <cell r="A327">
            <v>15504589</v>
          </cell>
        </row>
        <row r="328">
          <cell r="A328">
            <v>70581204</v>
          </cell>
        </row>
        <row r="329">
          <cell r="A329">
            <v>70510901</v>
          </cell>
        </row>
        <row r="330">
          <cell r="A330">
            <v>98462864</v>
          </cell>
        </row>
        <row r="331">
          <cell r="A331">
            <v>3393913</v>
          </cell>
        </row>
        <row r="332">
          <cell r="A332">
            <v>71782886</v>
          </cell>
        </row>
        <row r="333">
          <cell r="A333">
            <v>70084839</v>
          </cell>
        </row>
        <row r="334">
          <cell r="A334">
            <v>98592427</v>
          </cell>
        </row>
        <row r="335">
          <cell r="A335">
            <v>98626925</v>
          </cell>
        </row>
        <row r="336">
          <cell r="A336">
            <v>98492945</v>
          </cell>
        </row>
        <row r="337">
          <cell r="A337">
            <v>70663785</v>
          </cell>
        </row>
        <row r="338">
          <cell r="A338">
            <v>70663031</v>
          </cell>
        </row>
        <row r="339">
          <cell r="A339">
            <v>1020402804</v>
          </cell>
        </row>
        <row r="340">
          <cell r="A340">
            <v>98451521</v>
          </cell>
        </row>
        <row r="341">
          <cell r="A341">
            <v>71705394</v>
          </cell>
        </row>
        <row r="342">
          <cell r="A342">
            <v>70660781</v>
          </cell>
        </row>
        <row r="343">
          <cell r="A343">
            <v>98520400</v>
          </cell>
        </row>
        <row r="344">
          <cell r="A344">
            <v>80819205</v>
          </cell>
        </row>
        <row r="345">
          <cell r="A345">
            <v>19709360</v>
          </cell>
        </row>
        <row r="346">
          <cell r="A346">
            <v>42682129</v>
          </cell>
        </row>
        <row r="347">
          <cell r="A347">
            <v>98488192</v>
          </cell>
        </row>
        <row r="348">
          <cell r="A348">
            <v>98453574</v>
          </cell>
        </row>
        <row r="349">
          <cell r="A349">
            <v>9043144</v>
          </cell>
        </row>
        <row r="350">
          <cell r="A350">
            <v>71610694</v>
          </cell>
        </row>
        <row r="351">
          <cell r="A351">
            <v>71650884</v>
          </cell>
        </row>
        <row r="352">
          <cell r="A352">
            <v>71753447</v>
          </cell>
        </row>
        <row r="353">
          <cell r="A353">
            <v>98476802</v>
          </cell>
        </row>
        <row r="354">
          <cell r="A354">
            <v>71700221</v>
          </cell>
        </row>
        <row r="355">
          <cell r="A355">
            <v>71525305</v>
          </cell>
        </row>
        <row r="356">
          <cell r="A356">
            <v>8029513</v>
          </cell>
        </row>
        <row r="357">
          <cell r="A357">
            <v>70143002</v>
          </cell>
        </row>
        <row r="358">
          <cell r="A358">
            <v>43563871</v>
          </cell>
        </row>
        <row r="359">
          <cell r="A359">
            <v>71371692</v>
          </cell>
        </row>
        <row r="360">
          <cell r="A360">
            <v>1026130348</v>
          </cell>
        </row>
        <row r="361">
          <cell r="A361">
            <v>98593304</v>
          </cell>
        </row>
        <row r="362">
          <cell r="A362">
            <v>71390760</v>
          </cell>
        </row>
        <row r="363">
          <cell r="A363">
            <v>98630026</v>
          </cell>
        </row>
        <row r="364">
          <cell r="A364">
            <v>70117771</v>
          </cell>
        </row>
        <row r="365">
          <cell r="A365">
            <v>1037570038</v>
          </cell>
        </row>
        <row r="366">
          <cell r="A366">
            <v>98550361</v>
          </cell>
        </row>
        <row r="367">
          <cell r="A367">
            <v>98455567</v>
          </cell>
        </row>
        <row r="368">
          <cell r="A368">
            <v>1036601238</v>
          </cell>
        </row>
        <row r="369">
          <cell r="A369">
            <v>98658161</v>
          </cell>
        </row>
        <row r="370">
          <cell r="A370">
            <v>71271833</v>
          </cell>
        </row>
        <row r="371">
          <cell r="A371">
            <v>98698965</v>
          </cell>
        </row>
        <row r="372">
          <cell r="A372">
            <v>71264831</v>
          </cell>
        </row>
        <row r="373">
          <cell r="A373">
            <v>43154338</v>
          </cell>
        </row>
        <row r="374">
          <cell r="A374">
            <v>15516363</v>
          </cell>
        </row>
        <row r="375">
          <cell r="A375">
            <v>71589288</v>
          </cell>
        </row>
        <row r="376">
          <cell r="A376">
            <v>98515994</v>
          </cell>
        </row>
        <row r="377">
          <cell r="A377">
            <v>98532980</v>
          </cell>
        </row>
        <row r="378">
          <cell r="A378">
            <v>43737851</v>
          </cell>
        </row>
        <row r="379">
          <cell r="A379">
            <v>1026130834</v>
          </cell>
        </row>
        <row r="380">
          <cell r="A380">
            <v>8127617</v>
          </cell>
        </row>
        <row r="381">
          <cell r="A381">
            <v>71530689</v>
          </cell>
        </row>
        <row r="382">
          <cell r="A382">
            <v>43684537</v>
          </cell>
        </row>
        <row r="383">
          <cell r="A383">
            <v>15514640</v>
          </cell>
        </row>
        <row r="384">
          <cell r="A384">
            <v>71992129</v>
          </cell>
        </row>
        <row r="385">
          <cell r="A385">
            <v>98669259</v>
          </cell>
        </row>
        <row r="386">
          <cell r="A386">
            <v>85166467</v>
          </cell>
        </row>
        <row r="387">
          <cell r="A387">
            <v>71382657</v>
          </cell>
        </row>
        <row r="388">
          <cell r="A388">
            <v>71293791</v>
          </cell>
        </row>
        <row r="389">
          <cell r="A389">
            <v>10174374</v>
          </cell>
        </row>
        <row r="390">
          <cell r="A390">
            <v>98483465</v>
          </cell>
        </row>
        <row r="391">
          <cell r="A391">
            <v>70541030</v>
          </cell>
        </row>
        <row r="392">
          <cell r="A392">
            <v>70555591</v>
          </cell>
        </row>
        <row r="393">
          <cell r="A393">
            <v>1128405247</v>
          </cell>
        </row>
        <row r="394">
          <cell r="A394">
            <v>98450331</v>
          </cell>
        </row>
        <row r="395">
          <cell r="A395">
            <v>85165946</v>
          </cell>
        </row>
        <row r="396">
          <cell r="A396">
            <v>15516939</v>
          </cell>
        </row>
        <row r="397">
          <cell r="A397">
            <v>98539068</v>
          </cell>
        </row>
        <row r="398">
          <cell r="A398">
            <v>71395281</v>
          </cell>
        </row>
        <row r="399">
          <cell r="A399">
            <v>98624861</v>
          </cell>
        </row>
        <row r="400">
          <cell r="A400">
            <v>98529884</v>
          </cell>
        </row>
        <row r="401">
          <cell r="A401">
            <v>64588206</v>
          </cell>
        </row>
        <row r="402">
          <cell r="A402">
            <v>10009498</v>
          </cell>
        </row>
        <row r="403">
          <cell r="A403">
            <v>25101029</v>
          </cell>
        </row>
        <row r="404">
          <cell r="A404">
            <v>1017135377</v>
          </cell>
        </row>
        <row r="405">
          <cell r="A405">
            <v>43766982</v>
          </cell>
        </row>
        <row r="406">
          <cell r="A406">
            <v>71616086</v>
          </cell>
        </row>
        <row r="407">
          <cell r="A407">
            <v>24396867</v>
          </cell>
        </row>
        <row r="408">
          <cell r="A408">
            <v>4515430</v>
          </cell>
        </row>
        <row r="409">
          <cell r="A409">
            <v>1020428111</v>
          </cell>
        </row>
        <row r="410">
          <cell r="A410">
            <v>1087989737</v>
          </cell>
        </row>
        <row r="411">
          <cell r="A411">
            <v>8026349</v>
          </cell>
        </row>
        <row r="412">
          <cell r="A412">
            <v>8026033</v>
          </cell>
        </row>
        <row r="413">
          <cell r="A413">
            <v>1128445168</v>
          </cell>
        </row>
        <row r="414">
          <cell r="A414">
            <v>71369515</v>
          </cell>
        </row>
        <row r="415">
          <cell r="A415">
            <v>98525113</v>
          </cell>
        </row>
        <row r="416">
          <cell r="A416">
            <v>71392271</v>
          </cell>
        </row>
        <row r="417">
          <cell r="A417">
            <v>1087991988</v>
          </cell>
        </row>
        <row r="418">
          <cell r="A418">
            <v>1038436816</v>
          </cell>
        </row>
        <row r="419">
          <cell r="A419">
            <v>98523380</v>
          </cell>
        </row>
        <row r="420">
          <cell r="A420">
            <v>71764570</v>
          </cell>
        </row>
        <row r="421">
          <cell r="A421">
            <v>98518392</v>
          </cell>
        </row>
        <row r="422">
          <cell r="A422">
            <v>98517361</v>
          </cell>
        </row>
        <row r="423">
          <cell r="A423">
            <v>8434467</v>
          </cell>
        </row>
        <row r="424">
          <cell r="A424">
            <v>71703488</v>
          </cell>
        </row>
        <row r="425">
          <cell r="A425">
            <v>71651496</v>
          </cell>
        </row>
        <row r="426">
          <cell r="A426">
            <v>98531583</v>
          </cell>
        </row>
        <row r="427">
          <cell r="A427">
            <v>71374411</v>
          </cell>
        </row>
        <row r="428">
          <cell r="A428">
            <v>71270847</v>
          </cell>
        </row>
        <row r="429">
          <cell r="A429">
            <v>11807403</v>
          </cell>
        </row>
        <row r="430">
          <cell r="A430">
            <v>3556907</v>
          </cell>
        </row>
        <row r="431">
          <cell r="A431">
            <v>71227898</v>
          </cell>
        </row>
        <row r="432">
          <cell r="A432">
            <v>43343971</v>
          </cell>
        </row>
        <row r="433">
          <cell r="A433">
            <v>1023748834</v>
          </cell>
        </row>
        <row r="434">
          <cell r="A434">
            <v>8012018</v>
          </cell>
        </row>
        <row r="435">
          <cell r="A435">
            <v>1047966056</v>
          </cell>
        </row>
        <row r="436">
          <cell r="A436">
            <v>8402455</v>
          </cell>
        </row>
        <row r="437">
          <cell r="A437">
            <v>15259041</v>
          </cell>
        </row>
        <row r="438">
          <cell r="A438">
            <v>98556601</v>
          </cell>
        </row>
        <row r="439">
          <cell r="A439">
            <v>8013867</v>
          </cell>
        </row>
        <row r="440">
          <cell r="A440">
            <v>98585370</v>
          </cell>
        </row>
        <row r="441">
          <cell r="A441">
            <v>1017182086</v>
          </cell>
        </row>
        <row r="442">
          <cell r="A442">
            <v>43919303</v>
          </cell>
        </row>
        <row r="443">
          <cell r="A443">
            <v>71936485</v>
          </cell>
        </row>
        <row r="444">
          <cell r="A444">
            <v>98586777</v>
          </cell>
        </row>
        <row r="445">
          <cell r="A445">
            <v>1036604551</v>
          </cell>
        </row>
        <row r="446">
          <cell r="A446">
            <v>98638877</v>
          </cell>
        </row>
        <row r="447">
          <cell r="A447">
            <v>1040180065</v>
          </cell>
        </row>
        <row r="448">
          <cell r="A448">
            <v>98633801</v>
          </cell>
        </row>
      </sheetData>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iciativas Estrategicas"/>
      <sheetName val="Integración_PAA"/>
      <sheetName val="Plan_de_Acción_Año"/>
      <sheetName val="PINAR"/>
      <sheetName val="Informe de actividades"/>
      <sheetName val="Plan de participación ciudadana"/>
      <sheetName val="Plan Capacitación e Incentivos"/>
      <sheetName val="PIC"/>
      <sheetName val="Plan Incentivos y bienestar"/>
      <sheetName val="PSST"/>
      <sheetName val="Actividades"/>
      <sheetName val="Inspecciones"/>
      <sheetName val="Capacitacion"/>
      <sheetName val="Plan de mantenimiento"/>
      <sheetName val="PAAC"/>
      <sheetName val="Riesgos de corrupción"/>
      <sheetName val="Racionalización de tramites"/>
      <sheetName val="Rendición de cuentas"/>
      <sheetName val="Atención al ciudadano"/>
      <sheetName val="Transparencia y acceso"/>
      <sheetName val="Estrategia Conflicto de Interés"/>
      <sheetName val="mapa riesgos corrupcion"/>
      <sheetName val="Plan conservación digital"/>
      <sheetName val="PETI"/>
      <sheetName val="Plan de austeridad y Gestión am"/>
      <sheetName val="Plan de Seguridad de la Informa"/>
      <sheetName val="Gobierno Digital"/>
      <sheetName val="Otras"/>
      <sheetName val="Plan de Acción INVEMAR 2024 V2"/>
    </sheetNames>
    <definedNames>
      <definedName name="Hoja17.Integración_PAA"/>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 de trabajo"/>
      <sheetName val="Indicador PTA Semanal"/>
      <sheetName val="Seguridad Vial"/>
      <sheetName val="Trabajo en Alturas"/>
      <sheetName val="Orden y Aseo"/>
      <sheetName val="Sustancias quimicas"/>
      <sheetName val="PVE Musculoesqueletico"/>
      <sheetName val="Tareas de alto riesgo - Planta"/>
      <sheetName val="PVE Auditivo"/>
      <sheetName val="PVE Visual"/>
      <sheetName val="PVE Psicosocial"/>
      <sheetName val="Salud Publica"/>
      <sheetName val="No alcohol, no droga, no tabaco"/>
      <sheetName val="Atencion de emergencias"/>
      <sheetName val="Ambiental"/>
      <sheetName val="Programa Capacitación"/>
      <sheetName val="PVE CV y EVS"/>
      <sheetName val="Inspecciones"/>
      <sheetName val="Desempeños PVE y PG"/>
      <sheetName val="Control Cambio Plan trabajo"/>
      <sheetName val="Control Cambios PG's"/>
      <sheetName val="Control Cambios PVE´s"/>
      <sheetName val="Control Cambios PG Ambiental"/>
      <sheetName val="Control de Cambios PG Capacit."/>
    </sheetNames>
    <sheetDataSet>
      <sheetData sheetId="0">
        <row r="289">
          <cell r="BG289" t="str">
            <v>Total Participantes</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5.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5.xml"/><Relationship Id="rId1" Type="http://schemas.openxmlformats.org/officeDocument/2006/relationships/printerSettings" Target="../printerSettings/printerSettings15.bin"/><Relationship Id="rId4" Type="http://schemas.openxmlformats.org/officeDocument/2006/relationships/comments" Target="../comments7.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6.xml"/><Relationship Id="rId1" Type="http://schemas.openxmlformats.org/officeDocument/2006/relationships/printerSettings" Target="../printerSettings/printerSettings16.bin"/><Relationship Id="rId4" Type="http://schemas.openxmlformats.org/officeDocument/2006/relationships/comments" Target="../comments8.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www.invemar.org.co/inf-actividades" TargetMode="Externa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3.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AE355-56BA-41C1-9270-2D8C9233A40D}">
  <sheetPr>
    <tabColor rgb="FF2992C7"/>
  </sheetPr>
  <dimension ref="A2:XEZ72"/>
  <sheetViews>
    <sheetView showGridLines="0" tabSelected="1" view="pageBreakPreview" topLeftCell="A26" zoomScale="80" zoomScaleNormal="80" zoomScaleSheetLayoutView="80" workbookViewId="0">
      <selection activeCell="P47" sqref="P47"/>
    </sheetView>
  </sheetViews>
  <sheetFormatPr baseColWidth="10" defaultColWidth="0" defaultRowHeight="15" x14ac:dyDescent="0.25"/>
  <cols>
    <col min="1" max="1" width="10.140625" customWidth="1"/>
    <col min="2" max="14" width="11.42578125" customWidth="1"/>
    <col min="15" max="15" width="45.42578125" customWidth="1"/>
    <col min="16" max="16" width="37" customWidth="1"/>
    <col min="17" max="16376" width="11.42578125" hidden="1"/>
    <col min="16377" max="16377" width="5" customWidth="1"/>
    <col min="16378" max="16378" width="5.5703125" customWidth="1"/>
    <col min="16379" max="16379" width="9.140625" customWidth="1"/>
    <col min="16380" max="16380" width="13.7109375" customWidth="1"/>
    <col min="16381" max="16384" width="10.5703125" customWidth="1"/>
  </cols>
  <sheetData>
    <row r="2" spans="1:16 16378:16380" ht="0.75" customHeight="1" x14ac:dyDescent="0.25">
      <c r="XEX2" s="346" t="s">
        <v>1018</v>
      </c>
      <c r="XEY2" s="347"/>
      <c r="XEZ2" s="348"/>
    </row>
    <row r="3" spans="1:16 16378:16380" ht="15.75" customHeight="1" x14ac:dyDescent="0.25">
      <c r="XEX3" s="349"/>
      <c r="XEY3" s="350"/>
      <c r="XEZ3" s="351"/>
    </row>
    <row r="4" spans="1:16 16378:16380" ht="5.25" customHeight="1" x14ac:dyDescent="0.25">
      <c r="XEX4" s="349"/>
      <c r="XEY4" s="350"/>
      <c r="XEZ4" s="351"/>
    </row>
    <row r="5" spans="1:16 16378:16380" ht="15.75" customHeight="1" x14ac:dyDescent="0.25">
      <c r="XEX5" s="349"/>
      <c r="XEY5" s="350"/>
      <c r="XEZ5" s="351"/>
    </row>
    <row r="6" spans="1:16 16378:16380" ht="15" customHeight="1" x14ac:dyDescent="0.25">
      <c r="E6" s="358" t="s">
        <v>0</v>
      </c>
      <c r="F6" s="358"/>
      <c r="G6" s="358"/>
      <c r="H6" s="358"/>
      <c r="I6" s="358"/>
      <c r="J6" s="358"/>
      <c r="K6" s="358"/>
      <c r="L6" s="358"/>
      <c r="M6" s="358"/>
      <c r="N6" s="358"/>
      <c r="O6" s="358"/>
      <c r="P6" s="358"/>
      <c r="XEX6" s="352"/>
      <c r="XEY6" s="353"/>
      <c r="XEZ6" s="354"/>
    </row>
    <row r="7" spans="1:16 16378:16380" ht="15" customHeight="1" x14ac:dyDescent="0.25">
      <c r="E7" s="358"/>
      <c r="F7" s="358"/>
      <c r="G7" s="358"/>
      <c r="H7" s="358"/>
      <c r="I7" s="358"/>
      <c r="J7" s="358"/>
      <c r="K7" s="358"/>
      <c r="L7" s="358"/>
      <c r="M7" s="358"/>
      <c r="N7" s="358"/>
      <c r="O7" s="358"/>
      <c r="P7" s="358"/>
      <c r="XEX7" s="352"/>
      <c r="XEY7" s="353"/>
      <c r="XEZ7" s="354"/>
    </row>
    <row r="8" spans="1:16 16378:16380" ht="21.75" customHeight="1" x14ac:dyDescent="0.25">
      <c r="E8" s="358"/>
      <c r="F8" s="358"/>
      <c r="G8" s="358"/>
      <c r="H8" s="358"/>
      <c r="I8" s="358"/>
      <c r="J8" s="358"/>
      <c r="K8" s="358"/>
      <c r="L8" s="358"/>
      <c r="M8" s="358"/>
      <c r="N8" s="358"/>
      <c r="O8" s="358"/>
      <c r="P8" s="358"/>
      <c r="XEX8" s="352"/>
      <c r="XEY8" s="353"/>
      <c r="XEZ8" s="354"/>
    </row>
    <row r="9" spans="1:16 16378:16380" s="143" customFormat="1" ht="15" customHeight="1" x14ac:dyDescent="0.25">
      <c r="A9"/>
      <c r="B9"/>
      <c r="C9"/>
      <c r="D9"/>
      <c r="E9" s="359" t="s">
        <v>1</v>
      </c>
      <c r="F9" s="359"/>
      <c r="G9" s="359"/>
      <c r="H9" s="359"/>
      <c r="I9" s="359"/>
      <c r="J9" s="359"/>
      <c r="K9" s="359"/>
      <c r="L9" s="359"/>
      <c r="M9" s="359"/>
      <c r="N9" s="359"/>
      <c r="O9" s="359"/>
      <c r="P9" s="359"/>
      <c r="XEX9" s="352"/>
      <c r="XEY9" s="353"/>
      <c r="XEZ9" s="354"/>
    </row>
    <row r="10" spans="1:16 16378:16380" s="143" customFormat="1" ht="15" customHeight="1" x14ac:dyDescent="0.25">
      <c r="A10"/>
      <c r="B10"/>
      <c r="C10"/>
      <c r="D10"/>
      <c r="E10" s="359"/>
      <c r="F10" s="359"/>
      <c r="G10" s="359"/>
      <c r="H10" s="359"/>
      <c r="I10" s="359"/>
      <c r="J10" s="359"/>
      <c r="K10" s="359"/>
      <c r="L10" s="359"/>
      <c r="M10" s="359"/>
      <c r="N10" s="359"/>
      <c r="O10" s="359"/>
      <c r="P10" s="359"/>
      <c r="XEX10" s="355"/>
      <c r="XEY10" s="356"/>
      <c r="XEZ10" s="357"/>
    </row>
    <row r="15" spans="1:16 16378:16380" x14ac:dyDescent="0.25">
      <c r="C15" t="s">
        <v>2</v>
      </c>
    </row>
    <row r="18" spans="1:2 16379:16379" x14ac:dyDescent="0.25">
      <c r="XEY18" s="144"/>
    </row>
    <row r="19" spans="1:2 16379:16379" x14ac:dyDescent="0.25">
      <c r="XEY19" s="144"/>
    </row>
    <row r="29" spans="1:2 16379:16379" ht="15" customHeight="1" x14ac:dyDescent="0.35">
      <c r="A29" s="145"/>
      <c r="B29" s="146"/>
    </row>
    <row r="30" spans="1:2 16379:16379" ht="15" customHeight="1" x14ac:dyDescent="0.35">
      <c r="A30" s="145"/>
      <c r="B30" s="146"/>
    </row>
    <row r="31" spans="1:2 16379:16379" ht="15" customHeight="1" x14ac:dyDescent="0.35">
      <c r="A31" s="145"/>
      <c r="B31" s="146"/>
    </row>
    <row r="49" spans="1:17" x14ac:dyDescent="0.25">
      <c r="A49" s="124"/>
      <c r="B49" s="124"/>
      <c r="C49" s="124"/>
      <c r="D49" s="124"/>
      <c r="E49" s="124"/>
      <c r="F49" s="124"/>
      <c r="G49" s="124"/>
      <c r="H49" s="124"/>
      <c r="I49" s="124"/>
      <c r="J49" s="124"/>
      <c r="K49" s="124"/>
    </row>
    <row r="50" spans="1:17" x14ac:dyDescent="0.25">
      <c r="A50" s="124"/>
      <c r="B50" s="124"/>
      <c r="C50" s="124"/>
      <c r="D50" s="124"/>
      <c r="E50" s="124"/>
      <c r="F50" s="124"/>
      <c r="G50" s="124"/>
      <c r="H50" s="124"/>
      <c r="I50" s="124"/>
      <c r="J50" s="124"/>
      <c r="K50" s="124"/>
    </row>
    <row r="57" spans="1:17" x14ac:dyDescent="0.25">
      <c r="B57" s="56"/>
      <c r="C57" s="56"/>
      <c r="D57" s="56"/>
      <c r="E57" s="56"/>
      <c r="F57" s="56"/>
    </row>
    <row r="58" spans="1:17" x14ac:dyDescent="0.25">
      <c r="B58" s="56"/>
      <c r="C58" s="56"/>
      <c r="D58" s="56"/>
      <c r="E58" s="56"/>
      <c r="F58" s="56"/>
    </row>
    <row r="59" spans="1:17" x14ac:dyDescent="0.25">
      <c r="B59" s="56"/>
      <c r="C59" s="56"/>
      <c r="D59" s="56"/>
      <c r="E59" s="56"/>
      <c r="F59" s="56"/>
    </row>
    <row r="60" spans="1:17" x14ac:dyDescent="0.25">
      <c r="B60" s="56"/>
      <c r="C60" s="56"/>
      <c r="D60" s="56"/>
      <c r="E60" s="56"/>
      <c r="F60" s="56"/>
    </row>
    <row r="61" spans="1:17" ht="15.75" thickBot="1" x14ac:dyDescent="0.3">
      <c r="B61" s="56"/>
      <c r="C61" s="56"/>
      <c r="D61" s="56"/>
      <c r="E61" s="56"/>
      <c r="F61" s="56"/>
    </row>
    <row r="62" spans="1:17" x14ac:dyDescent="0.25">
      <c r="B62" s="56"/>
      <c r="C62" s="56"/>
      <c r="D62" s="56"/>
      <c r="E62" s="56"/>
      <c r="F62" s="56"/>
      <c r="O62" s="147" t="s">
        <v>3</v>
      </c>
      <c r="P62" s="147" t="s">
        <v>4</v>
      </c>
      <c r="Q62" s="148" t="s">
        <v>4</v>
      </c>
    </row>
    <row r="63" spans="1:17" ht="31.5" customHeight="1" thickBot="1" x14ac:dyDescent="0.3">
      <c r="B63" s="56"/>
      <c r="C63" s="56"/>
      <c r="D63" s="56"/>
      <c r="E63" s="56"/>
      <c r="F63" s="56"/>
      <c r="O63" s="149" t="s">
        <v>5</v>
      </c>
      <c r="P63" s="149" t="s">
        <v>6</v>
      </c>
      <c r="Q63" s="150" t="s">
        <v>6</v>
      </c>
    </row>
    <row r="64" spans="1:17" ht="18.75" customHeight="1" x14ac:dyDescent="0.25">
      <c r="B64" s="56"/>
      <c r="C64" s="56"/>
      <c r="D64" s="56"/>
      <c r="E64" s="151"/>
      <c r="F64" s="151"/>
      <c r="G64" s="151"/>
      <c r="H64" s="151"/>
      <c r="I64" s="151"/>
      <c r="J64" s="151"/>
      <c r="K64" s="151"/>
      <c r="L64" s="152"/>
      <c r="O64" s="147" t="s">
        <v>7</v>
      </c>
      <c r="P64" s="153" t="s">
        <v>4</v>
      </c>
      <c r="Q64" s="154" t="s">
        <v>4</v>
      </c>
    </row>
    <row r="65" spans="1:17" ht="30.75" customHeight="1" thickBot="1" x14ac:dyDescent="0.3">
      <c r="B65" s="56"/>
      <c r="C65" s="56"/>
      <c r="D65" s="56"/>
      <c r="E65" s="56"/>
      <c r="F65" s="56"/>
      <c r="O65" s="149" t="s">
        <v>1019</v>
      </c>
      <c r="P65" s="149" t="s">
        <v>1020</v>
      </c>
      <c r="Q65" s="150" t="s">
        <v>8</v>
      </c>
    </row>
    <row r="66" spans="1:17" ht="30.75" customHeight="1" x14ac:dyDescent="0.25">
      <c r="B66" s="56"/>
      <c r="C66" s="56"/>
      <c r="D66" s="56"/>
      <c r="E66" s="56"/>
      <c r="F66" s="56"/>
      <c r="O66" s="147" t="s">
        <v>9</v>
      </c>
      <c r="P66" s="153" t="s">
        <v>4</v>
      </c>
      <c r="Q66" s="154" t="s">
        <v>4</v>
      </c>
    </row>
    <row r="67" spans="1:17" ht="15.75" thickBot="1" x14ac:dyDescent="0.3">
      <c r="A67" t="s">
        <v>1032</v>
      </c>
      <c r="O67" s="149" t="s">
        <v>10</v>
      </c>
      <c r="P67" s="149" t="s">
        <v>11</v>
      </c>
      <c r="Q67" s="150" t="s">
        <v>12</v>
      </c>
    </row>
    <row r="68" spans="1:17" ht="53.25" customHeight="1" thickBot="1" x14ac:dyDescent="0.3">
      <c r="A68" s="345" t="s">
        <v>1033</v>
      </c>
      <c r="O68" s="155" t="s">
        <v>13</v>
      </c>
      <c r="P68" s="149"/>
      <c r="Q68" s="150"/>
    </row>
    <row r="70" spans="1:17" ht="268.5" customHeight="1" x14ac:dyDescent="0.25">
      <c r="D70" s="156"/>
      <c r="E70" s="156"/>
      <c r="F70" s="156"/>
      <c r="G70" s="156"/>
      <c r="H70" s="156"/>
      <c r="I70" s="156"/>
      <c r="J70" s="156"/>
    </row>
    <row r="71" spans="1:17" ht="21" x14ac:dyDescent="0.35">
      <c r="B71" s="157"/>
      <c r="C71" s="157"/>
      <c r="D71" s="157"/>
      <c r="E71" s="157"/>
      <c r="F71" s="157"/>
      <c r="G71" s="157"/>
      <c r="H71" s="157"/>
    </row>
    <row r="72" spans="1:17" ht="21" x14ac:dyDescent="0.35">
      <c r="B72" s="157"/>
      <c r="C72" s="158"/>
      <c r="D72" s="157"/>
      <c r="E72" s="157"/>
      <c r="F72" s="157"/>
      <c r="G72" s="157"/>
      <c r="H72" s="157"/>
    </row>
  </sheetData>
  <sheetProtection selectLockedCells="1" selectUnlockedCells="1"/>
  <mergeCells count="3">
    <mergeCell ref="XEX2:XEZ10"/>
    <mergeCell ref="E6:P8"/>
    <mergeCell ref="E9:P10"/>
  </mergeCells>
  <pageMargins left="0.70866141732283472" right="0.70866141732283472" top="0.74803149606299213" bottom="0.74803149606299213" header="0.31496062992125984" footer="0.31496062992125984"/>
  <pageSetup scale="4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5B088-A169-4473-82E8-A19CFBF72D59}">
  <dimension ref="A1:AP150"/>
  <sheetViews>
    <sheetView showGridLines="0" view="pageBreakPreview" zoomScale="40" zoomScaleNormal="100" zoomScaleSheetLayoutView="40" workbookViewId="0">
      <selection sqref="A1:AO4"/>
    </sheetView>
  </sheetViews>
  <sheetFormatPr baseColWidth="10" defaultColWidth="11.42578125" defaultRowHeight="12.75" x14ac:dyDescent="0.2"/>
  <cols>
    <col min="1" max="1" width="33.7109375" style="226" customWidth="1"/>
    <col min="2" max="2" width="26" style="226" customWidth="1"/>
    <col min="3" max="3" width="10.7109375" style="226" customWidth="1"/>
    <col min="4" max="4" width="68.140625" style="226" customWidth="1"/>
    <col min="5" max="5" width="36" style="226" customWidth="1"/>
    <col min="6" max="6" width="30.28515625" style="226" customWidth="1"/>
    <col min="7" max="7" width="24" style="226" customWidth="1"/>
    <col min="8" max="8" width="14.28515625" style="226" customWidth="1"/>
    <col min="9" max="9" width="16.140625" style="226" customWidth="1"/>
    <col min="10" max="10" width="17" style="226" customWidth="1"/>
    <col min="11" max="11" width="16.140625" style="226" customWidth="1"/>
    <col min="12" max="13" width="34.42578125" style="226" customWidth="1"/>
    <col min="14" max="14" width="22.140625" style="226" customWidth="1"/>
    <col min="15" max="15" width="14.7109375" style="226" customWidth="1"/>
    <col min="16" max="39" width="5.28515625" style="226" customWidth="1"/>
    <col min="40" max="40" width="18.140625" style="226" customWidth="1"/>
    <col min="41" max="41" width="13.28515625" style="226" customWidth="1"/>
    <col min="42" max="42" width="27.85546875" style="226" customWidth="1"/>
    <col min="43" max="16384" width="11.42578125" style="226"/>
  </cols>
  <sheetData>
    <row r="1" spans="1:42" ht="47.25" customHeight="1" thickBot="1" x14ac:dyDescent="0.25">
      <c r="A1" s="736"/>
      <c r="B1" s="737"/>
      <c r="C1" s="738"/>
      <c r="D1" s="742" t="s">
        <v>454</v>
      </c>
      <c r="E1" s="743"/>
      <c r="F1" s="743"/>
      <c r="G1" s="743"/>
      <c r="H1" s="743"/>
      <c r="I1" s="743"/>
      <c r="J1" s="743"/>
      <c r="K1" s="743"/>
      <c r="L1" s="743"/>
      <c r="M1" s="743"/>
      <c r="N1" s="743"/>
      <c r="O1" s="743"/>
      <c r="P1" s="743"/>
      <c r="Q1" s="743"/>
      <c r="R1" s="743"/>
      <c r="S1" s="743"/>
      <c r="T1" s="743"/>
      <c r="U1" s="743"/>
      <c r="V1" s="743"/>
      <c r="W1" s="743"/>
      <c r="X1" s="743"/>
      <c r="Y1" s="743"/>
      <c r="Z1" s="743"/>
      <c r="AA1" s="743"/>
      <c r="AB1" s="743"/>
      <c r="AC1" s="743"/>
      <c r="AD1" s="743"/>
      <c r="AE1" s="743"/>
      <c r="AF1" s="743"/>
      <c r="AG1" s="743"/>
      <c r="AH1" s="743"/>
      <c r="AI1" s="743"/>
      <c r="AJ1" s="743"/>
      <c r="AK1" s="743"/>
      <c r="AL1" s="743"/>
      <c r="AM1" s="743"/>
      <c r="AN1" s="744" t="s">
        <v>778</v>
      </c>
      <c r="AO1" s="745"/>
      <c r="AP1" s="261"/>
    </row>
    <row r="2" spans="1:42" ht="30.75" customHeight="1" thickBot="1" x14ac:dyDescent="0.25">
      <c r="A2" s="739"/>
      <c r="B2" s="740"/>
      <c r="C2" s="741"/>
      <c r="D2" s="654" t="s">
        <v>456</v>
      </c>
      <c r="E2" s="655"/>
      <c r="F2" s="655"/>
      <c r="G2" s="655"/>
      <c r="H2" s="655"/>
      <c r="I2" s="655"/>
      <c r="J2" s="655"/>
      <c r="K2" s="655"/>
      <c r="L2" s="655"/>
      <c r="M2" s="655"/>
      <c r="N2" s="655"/>
      <c r="O2" s="655"/>
      <c r="P2" s="655"/>
      <c r="Q2" s="655"/>
      <c r="R2" s="655"/>
      <c r="S2" s="655"/>
      <c r="T2" s="655"/>
      <c r="U2" s="655"/>
      <c r="V2" s="655"/>
      <c r="W2" s="655"/>
      <c r="X2" s="655"/>
      <c r="Y2" s="655"/>
      <c r="Z2" s="655"/>
      <c r="AA2" s="655"/>
      <c r="AB2" s="655"/>
      <c r="AC2" s="655"/>
      <c r="AD2" s="655"/>
      <c r="AE2" s="655"/>
      <c r="AF2" s="655"/>
      <c r="AG2" s="655"/>
      <c r="AH2" s="655"/>
      <c r="AI2" s="655"/>
      <c r="AJ2" s="655"/>
      <c r="AK2" s="655"/>
      <c r="AL2" s="655"/>
      <c r="AM2" s="655"/>
      <c r="AN2" s="655"/>
      <c r="AO2" s="656"/>
      <c r="AP2" s="261"/>
    </row>
    <row r="3" spans="1:42" x14ac:dyDescent="0.2">
      <c r="A3" s="227"/>
      <c r="B3" s="227"/>
      <c r="C3" s="227"/>
      <c r="D3" s="227"/>
      <c r="E3" s="227"/>
      <c r="F3" s="227"/>
      <c r="G3" s="227"/>
      <c r="H3" s="227"/>
      <c r="I3" s="227"/>
      <c r="J3" s="227"/>
      <c r="K3" s="227"/>
      <c r="L3" s="227"/>
      <c r="M3" s="229"/>
      <c r="N3" s="228"/>
      <c r="O3" s="228"/>
      <c r="P3" s="229"/>
      <c r="Q3" s="229"/>
      <c r="R3" s="229"/>
      <c r="S3" s="229"/>
      <c r="T3" s="229"/>
      <c r="U3" s="229"/>
      <c r="V3" s="229"/>
      <c r="W3" s="229"/>
      <c r="X3" s="229"/>
      <c r="Y3" s="229"/>
      <c r="Z3" s="229"/>
      <c r="AA3" s="229"/>
      <c r="AB3" s="229"/>
      <c r="AC3" s="229"/>
      <c r="AD3" s="229"/>
      <c r="AE3" s="229"/>
      <c r="AF3" s="229"/>
      <c r="AG3" s="229"/>
      <c r="AH3" s="229"/>
      <c r="AI3" s="229"/>
      <c r="AJ3" s="229"/>
      <c r="AK3" s="229"/>
      <c r="AL3" s="229"/>
      <c r="AM3" s="229"/>
      <c r="AN3" s="228"/>
      <c r="AO3" s="228"/>
      <c r="AP3" s="261"/>
    </row>
    <row r="4" spans="1:42" ht="25.5" customHeight="1" x14ac:dyDescent="0.2">
      <c r="A4" s="746" t="s">
        <v>712</v>
      </c>
      <c r="B4" s="746"/>
      <c r="C4" s="663" t="s">
        <v>779</v>
      </c>
      <c r="D4" s="664"/>
      <c r="E4" s="262" t="s">
        <v>403</v>
      </c>
      <c r="F4" s="660" t="s">
        <v>780</v>
      </c>
      <c r="G4" s="661"/>
      <c r="H4" s="662"/>
      <c r="I4" s="233" t="s">
        <v>169</v>
      </c>
      <c r="J4" s="663" t="s">
        <v>781</v>
      </c>
      <c r="K4" s="664"/>
      <c r="L4" s="664"/>
      <c r="M4" s="664"/>
      <c r="N4" s="665"/>
      <c r="O4" s="746" t="s">
        <v>716</v>
      </c>
      <c r="P4" s="746"/>
      <c r="Q4" s="746"/>
      <c r="R4" s="746"/>
      <c r="S4" s="666" t="s">
        <v>782</v>
      </c>
      <c r="T4" s="666"/>
      <c r="U4" s="666"/>
      <c r="V4" s="666"/>
      <c r="W4" s="666"/>
      <c r="X4" s="666"/>
      <c r="Y4" s="666"/>
      <c r="Z4" s="666"/>
      <c r="AA4" s="666"/>
      <c r="AB4" s="263"/>
      <c r="AC4" s="263"/>
      <c r="AD4" s="263"/>
      <c r="AE4" s="263"/>
      <c r="AF4" s="263"/>
      <c r="AG4" s="263"/>
      <c r="AH4" s="263"/>
      <c r="AI4" s="263"/>
      <c r="AJ4" s="263"/>
      <c r="AK4" s="263"/>
      <c r="AL4" s="263"/>
      <c r="AM4" s="263"/>
      <c r="AN4" s="749"/>
      <c r="AO4" s="749"/>
      <c r="AP4" s="261"/>
    </row>
    <row r="5" spans="1:42" ht="25.5" customHeight="1" x14ac:dyDescent="0.2">
      <c r="A5" s="746" t="s">
        <v>712</v>
      </c>
      <c r="B5" s="746"/>
      <c r="C5" s="663" t="s">
        <v>713</v>
      </c>
      <c r="D5" s="664"/>
      <c r="E5" s="262" t="s">
        <v>403</v>
      </c>
      <c r="F5" s="660" t="s">
        <v>783</v>
      </c>
      <c r="G5" s="661"/>
      <c r="H5" s="662"/>
      <c r="I5" s="233" t="s">
        <v>169</v>
      </c>
      <c r="J5" s="663" t="s">
        <v>715</v>
      </c>
      <c r="K5" s="664"/>
      <c r="L5" s="664"/>
      <c r="M5" s="664"/>
      <c r="N5" s="665"/>
      <c r="O5" s="747" t="s">
        <v>716</v>
      </c>
      <c r="P5" s="748"/>
      <c r="Q5" s="748"/>
      <c r="R5" s="748"/>
      <c r="S5" s="666" t="s">
        <v>717</v>
      </c>
      <c r="T5" s="666"/>
      <c r="U5" s="666"/>
      <c r="V5" s="666"/>
      <c r="W5" s="666"/>
      <c r="X5" s="666"/>
      <c r="Y5" s="666"/>
      <c r="Z5" s="666"/>
      <c r="AA5" s="666"/>
      <c r="AB5" s="263"/>
      <c r="AC5" s="263"/>
      <c r="AD5" s="263"/>
      <c r="AE5" s="263"/>
      <c r="AF5" s="263"/>
      <c r="AG5" s="263"/>
      <c r="AH5" s="263"/>
      <c r="AI5" s="263"/>
      <c r="AJ5" s="263"/>
      <c r="AK5" s="263"/>
      <c r="AL5" s="263"/>
      <c r="AM5" s="263"/>
      <c r="AN5" s="749"/>
      <c r="AO5" s="749"/>
      <c r="AP5" s="261"/>
    </row>
    <row r="6" spans="1:42" ht="25.5" customHeight="1" x14ac:dyDescent="0.2">
      <c r="A6" s="746" t="s">
        <v>712</v>
      </c>
      <c r="B6" s="746"/>
      <c r="C6" s="663" t="s">
        <v>784</v>
      </c>
      <c r="D6" s="664"/>
      <c r="E6" s="262" t="s">
        <v>403</v>
      </c>
      <c r="F6" s="660" t="s">
        <v>785</v>
      </c>
      <c r="G6" s="661"/>
      <c r="H6" s="662"/>
      <c r="I6" s="233" t="s">
        <v>169</v>
      </c>
      <c r="J6" s="663" t="s">
        <v>786</v>
      </c>
      <c r="K6" s="664"/>
      <c r="L6" s="664"/>
      <c r="M6" s="664"/>
      <c r="N6" s="665"/>
      <c r="O6" s="747" t="s">
        <v>716</v>
      </c>
      <c r="P6" s="748"/>
      <c r="Q6" s="748"/>
      <c r="R6" s="748"/>
      <c r="S6" s="666" t="s">
        <v>717</v>
      </c>
      <c r="T6" s="666"/>
      <c r="U6" s="666"/>
      <c r="V6" s="666"/>
      <c r="W6" s="666"/>
      <c r="X6" s="666"/>
      <c r="Y6" s="666"/>
      <c r="Z6" s="666"/>
      <c r="AA6" s="666"/>
      <c r="AB6" s="263"/>
      <c r="AC6" s="263"/>
      <c r="AD6" s="263"/>
      <c r="AE6" s="263"/>
      <c r="AF6" s="263"/>
      <c r="AG6" s="263"/>
      <c r="AH6" s="263"/>
      <c r="AI6" s="263"/>
      <c r="AJ6" s="263"/>
      <c r="AK6" s="263"/>
      <c r="AL6" s="263"/>
      <c r="AM6" s="263"/>
      <c r="AN6" s="749"/>
      <c r="AO6" s="749"/>
      <c r="AP6" s="261"/>
    </row>
    <row r="7" spans="1:42" ht="13.5" thickBot="1" x14ac:dyDescent="0.25">
      <c r="A7" s="235"/>
      <c r="B7" s="235"/>
      <c r="C7" s="235"/>
      <c r="D7" s="235"/>
      <c r="E7" s="235"/>
      <c r="F7" s="235"/>
      <c r="G7" s="235"/>
      <c r="H7" s="235"/>
      <c r="I7" s="235"/>
      <c r="J7" s="235"/>
      <c r="K7" s="235"/>
      <c r="L7" s="235"/>
      <c r="M7" s="237"/>
      <c r="N7" s="236"/>
      <c r="O7" s="236"/>
      <c r="P7" s="762" t="s">
        <v>479</v>
      </c>
      <c r="Q7" s="762"/>
      <c r="R7" s="762" t="s">
        <v>480</v>
      </c>
      <c r="S7" s="762"/>
      <c r="T7" s="762" t="s">
        <v>481</v>
      </c>
      <c r="U7" s="762"/>
      <c r="V7" s="762" t="s">
        <v>482</v>
      </c>
      <c r="W7" s="762"/>
      <c r="X7" s="762" t="s">
        <v>483</v>
      </c>
      <c r="Y7" s="762"/>
      <c r="Z7" s="762" t="s">
        <v>484</v>
      </c>
      <c r="AA7" s="762"/>
      <c r="AB7" s="750" t="s">
        <v>485</v>
      </c>
      <c r="AC7" s="750"/>
      <c r="AD7" s="750" t="s">
        <v>486</v>
      </c>
      <c r="AE7" s="750"/>
      <c r="AF7" s="750" t="s">
        <v>487</v>
      </c>
      <c r="AG7" s="750"/>
      <c r="AH7" s="750" t="s">
        <v>488</v>
      </c>
      <c r="AI7" s="750"/>
      <c r="AJ7" s="750" t="s">
        <v>489</v>
      </c>
      <c r="AK7" s="750"/>
      <c r="AL7" s="750" t="s">
        <v>490</v>
      </c>
      <c r="AM7" s="750"/>
      <c r="AN7" s="236"/>
      <c r="AO7" s="236"/>
      <c r="AP7" s="264"/>
    </row>
    <row r="8" spans="1:42" ht="12.75" customHeight="1" x14ac:dyDescent="0.2">
      <c r="A8" s="219"/>
      <c r="B8" s="227"/>
      <c r="C8" s="227"/>
      <c r="D8" s="227"/>
      <c r="E8" s="227"/>
      <c r="F8" s="227"/>
      <c r="G8" s="227"/>
      <c r="H8" s="227"/>
      <c r="I8" s="227"/>
      <c r="J8" s="227"/>
      <c r="K8" s="227"/>
      <c r="L8" s="227"/>
      <c r="M8" s="669" t="s">
        <v>462</v>
      </c>
      <c r="N8" s="265" t="s">
        <v>463</v>
      </c>
      <c r="O8" s="266"/>
      <c r="P8" s="671" t="s">
        <v>719</v>
      </c>
      <c r="Q8" s="672"/>
      <c r="R8" s="672"/>
      <c r="S8" s="672"/>
      <c r="T8" s="672"/>
      <c r="U8" s="672"/>
      <c r="V8" s="672"/>
      <c r="W8" s="672"/>
      <c r="X8" s="672"/>
      <c r="Y8" s="672"/>
      <c r="Z8" s="672"/>
      <c r="AA8" s="672"/>
      <c r="AB8" s="672"/>
      <c r="AC8" s="672"/>
      <c r="AD8" s="672"/>
      <c r="AE8" s="672"/>
      <c r="AF8" s="672"/>
      <c r="AG8" s="672"/>
      <c r="AH8" s="672"/>
      <c r="AI8" s="672"/>
      <c r="AJ8" s="672"/>
      <c r="AK8" s="672"/>
      <c r="AL8" s="672"/>
      <c r="AM8" s="673"/>
      <c r="AN8" s="753" t="s">
        <v>787</v>
      </c>
      <c r="AO8" s="763" t="s">
        <v>788</v>
      </c>
      <c r="AP8" s="764"/>
    </row>
    <row r="9" spans="1:42" x14ac:dyDescent="0.2">
      <c r="A9" s="219"/>
      <c r="B9" s="227"/>
      <c r="C9" s="227"/>
      <c r="D9" s="227"/>
      <c r="E9" s="227"/>
      <c r="F9" s="227"/>
      <c r="G9" s="227"/>
      <c r="H9" s="227"/>
      <c r="I9" s="227"/>
      <c r="J9" s="227"/>
      <c r="K9" s="227"/>
      <c r="L9" s="227"/>
      <c r="M9" s="670"/>
      <c r="N9" s="267" t="s">
        <v>465</v>
      </c>
      <c r="O9" s="268"/>
      <c r="P9" s="674"/>
      <c r="Q9" s="675"/>
      <c r="R9" s="675"/>
      <c r="S9" s="675"/>
      <c r="T9" s="675"/>
      <c r="U9" s="675"/>
      <c r="V9" s="675"/>
      <c r="W9" s="675"/>
      <c r="X9" s="675"/>
      <c r="Y9" s="675"/>
      <c r="Z9" s="675"/>
      <c r="AA9" s="675"/>
      <c r="AB9" s="675"/>
      <c r="AC9" s="675"/>
      <c r="AD9" s="675"/>
      <c r="AE9" s="675"/>
      <c r="AF9" s="675"/>
      <c r="AG9" s="675"/>
      <c r="AH9" s="675"/>
      <c r="AI9" s="675"/>
      <c r="AJ9" s="675"/>
      <c r="AK9" s="675"/>
      <c r="AL9" s="675"/>
      <c r="AM9" s="676"/>
      <c r="AN9" s="754"/>
      <c r="AO9" s="765"/>
      <c r="AP9" s="766"/>
    </row>
    <row r="10" spans="1:42" x14ac:dyDescent="0.2">
      <c r="A10" s="219"/>
      <c r="B10" s="227"/>
      <c r="C10" s="227"/>
      <c r="D10" s="227"/>
      <c r="E10" s="227"/>
      <c r="F10" s="227"/>
      <c r="G10" s="227"/>
      <c r="H10" s="227"/>
      <c r="I10" s="227"/>
      <c r="J10" s="227"/>
      <c r="K10" s="227"/>
      <c r="L10" s="227"/>
      <c r="M10" s="670"/>
      <c r="N10" s="269" t="s">
        <v>467</v>
      </c>
      <c r="O10" s="270"/>
      <c r="P10" s="674"/>
      <c r="Q10" s="675"/>
      <c r="R10" s="675"/>
      <c r="S10" s="675"/>
      <c r="T10" s="675"/>
      <c r="U10" s="675"/>
      <c r="V10" s="675"/>
      <c r="W10" s="675"/>
      <c r="X10" s="675"/>
      <c r="Y10" s="675"/>
      <c r="Z10" s="675"/>
      <c r="AA10" s="675"/>
      <c r="AB10" s="675"/>
      <c r="AC10" s="675"/>
      <c r="AD10" s="675"/>
      <c r="AE10" s="675"/>
      <c r="AF10" s="675"/>
      <c r="AG10" s="675"/>
      <c r="AH10" s="675"/>
      <c r="AI10" s="675"/>
      <c r="AJ10" s="675"/>
      <c r="AK10" s="675"/>
      <c r="AL10" s="675"/>
      <c r="AM10" s="676"/>
      <c r="AN10" s="754"/>
      <c r="AO10" s="765"/>
      <c r="AP10" s="766"/>
    </row>
    <row r="11" spans="1:42" ht="13.5" thickBot="1" x14ac:dyDescent="0.25">
      <c r="A11" s="227"/>
      <c r="B11" s="227"/>
      <c r="C11" s="227"/>
      <c r="D11" s="227"/>
      <c r="E11" s="227"/>
      <c r="F11" s="227"/>
      <c r="G11" s="227"/>
      <c r="H11" s="227"/>
      <c r="I11" s="227"/>
      <c r="J11" s="227"/>
      <c r="K11" s="227"/>
      <c r="L11" s="227"/>
      <c r="M11" s="751"/>
      <c r="N11" s="769" t="s">
        <v>469</v>
      </c>
      <c r="O11" s="769"/>
      <c r="P11" s="752"/>
      <c r="Q11" s="678"/>
      <c r="R11" s="678"/>
      <c r="S11" s="678"/>
      <c r="T11" s="678"/>
      <c r="U11" s="678"/>
      <c r="V11" s="678"/>
      <c r="W11" s="678"/>
      <c r="X11" s="678"/>
      <c r="Y11" s="678"/>
      <c r="Z11" s="678"/>
      <c r="AA11" s="678"/>
      <c r="AB11" s="678"/>
      <c r="AC11" s="678"/>
      <c r="AD11" s="678"/>
      <c r="AE11" s="678"/>
      <c r="AF11" s="678"/>
      <c r="AG11" s="678"/>
      <c r="AH11" s="678"/>
      <c r="AI11" s="678"/>
      <c r="AJ11" s="678"/>
      <c r="AK11" s="678"/>
      <c r="AL11" s="678"/>
      <c r="AM11" s="679"/>
      <c r="AN11" s="754"/>
      <c r="AO11" s="765"/>
      <c r="AP11" s="766"/>
    </row>
    <row r="12" spans="1:42" ht="12.75" customHeight="1" x14ac:dyDescent="0.2">
      <c r="A12" s="669" t="s">
        <v>789</v>
      </c>
      <c r="B12" s="669" t="s">
        <v>790</v>
      </c>
      <c r="C12" s="669" t="s">
        <v>791</v>
      </c>
      <c r="D12" s="669" t="s">
        <v>792</v>
      </c>
      <c r="E12" s="669" t="s">
        <v>712</v>
      </c>
      <c r="F12" s="669" t="s">
        <v>169</v>
      </c>
      <c r="G12" s="669" t="s">
        <v>403</v>
      </c>
      <c r="H12" s="669" t="s">
        <v>793</v>
      </c>
      <c r="I12" s="669" t="s">
        <v>794</v>
      </c>
      <c r="J12" s="669" t="s">
        <v>795</v>
      </c>
      <c r="K12" s="779" t="s">
        <v>796</v>
      </c>
      <c r="L12" s="780"/>
      <c r="M12" s="781" t="s">
        <v>797</v>
      </c>
      <c r="N12" s="781" t="s">
        <v>148</v>
      </c>
      <c r="O12" s="669" t="s">
        <v>798</v>
      </c>
      <c r="P12" s="756" t="s">
        <v>479</v>
      </c>
      <c r="Q12" s="757"/>
      <c r="R12" s="756" t="s">
        <v>480</v>
      </c>
      <c r="S12" s="760"/>
      <c r="T12" s="756" t="s">
        <v>481</v>
      </c>
      <c r="U12" s="760"/>
      <c r="V12" s="756" t="s">
        <v>482</v>
      </c>
      <c r="W12" s="760"/>
      <c r="X12" s="756" t="s">
        <v>483</v>
      </c>
      <c r="Y12" s="760"/>
      <c r="Z12" s="757" t="s">
        <v>484</v>
      </c>
      <c r="AA12" s="757"/>
      <c r="AB12" s="756" t="s">
        <v>485</v>
      </c>
      <c r="AC12" s="760"/>
      <c r="AD12" s="757" t="s">
        <v>486</v>
      </c>
      <c r="AE12" s="757"/>
      <c r="AF12" s="756" t="s">
        <v>487</v>
      </c>
      <c r="AG12" s="760"/>
      <c r="AH12" s="757" t="s">
        <v>488</v>
      </c>
      <c r="AI12" s="757"/>
      <c r="AJ12" s="756" t="s">
        <v>489</v>
      </c>
      <c r="AK12" s="760"/>
      <c r="AL12" s="756" t="s">
        <v>490</v>
      </c>
      <c r="AM12" s="760"/>
      <c r="AN12" s="755"/>
      <c r="AO12" s="767"/>
      <c r="AP12" s="768"/>
    </row>
    <row r="13" spans="1:42" ht="33" customHeight="1" thickBot="1" x14ac:dyDescent="0.25">
      <c r="A13" s="770"/>
      <c r="B13" s="770"/>
      <c r="C13" s="770"/>
      <c r="D13" s="770"/>
      <c r="E13" s="770"/>
      <c r="F13" s="770"/>
      <c r="G13" s="770"/>
      <c r="H13" s="770"/>
      <c r="I13" s="770"/>
      <c r="J13" s="770"/>
      <c r="K13" s="271" t="s">
        <v>799</v>
      </c>
      <c r="L13" s="272" t="s">
        <v>800</v>
      </c>
      <c r="M13" s="782"/>
      <c r="N13" s="782"/>
      <c r="O13" s="770"/>
      <c r="P13" s="758"/>
      <c r="Q13" s="759"/>
      <c r="R13" s="758"/>
      <c r="S13" s="761"/>
      <c r="T13" s="758"/>
      <c r="U13" s="761"/>
      <c r="V13" s="758"/>
      <c r="W13" s="761"/>
      <c r="X13" s="758"/>
      <c r="Y13" s="761"/>
      <c r="Z13" s="759"/>
      <c r="AA13" s="759"/>
      <c r="AB13" s="758"/>
      <c r="AC13" s="761"/>
      <c r="AD13" s="759"/>
      <c r="AE13" s="759"/>
      <c r="AF13" s="758"/>
      <c r="AG13" s="761"/>
      <c r="AH13" s="759"/>
      <c r="AI13" s="759"/>
      <c r="AJ13" s="758"/>
      <c r="AK13" s="761"/>
      <c r="AL13" s="758"/>
      <c r="AM13" s="761"/>
      <c r="AN13" s="755"/>
      <c r="AO13" s="767"/>
      <c r="AP13" s="768"/>
    </row>
    <row r="14" spans="1:42" ht="171" customHeight="1" x14ac:dyDescent="0.2">
      <c r="A14" s="771" t="s">
        <v>801</v>
      </c>
      <c r="B14" s="773" t="s">
        <v>802</v>
      </c>
      <c r="C14" s="773">
        <v>271</v>
      </c>
      <c r="D14" s="775" t="s">
        <v>803</v>
      </c>
      <c r="E14" s="777" t="s">
        <v>804</v>
      </c>
      <c r="F14" s="777" t="s">
        <v>805</v>
      </c>
      <c r="G14" s="777" t="s">
        <v>806</v>
      </c>
      <c r="H14" s="777" t="s">
        <v>782</v>
      </c>
      <c r="I14" s="798"/>
      <c r="J14" s="801"/>
      <c r="K14" s="802" t="s">
        <v>807</v>
      </c>
      <c r="L14" s="802" t="s">
        <v>808</v>
      </c>
      <c r="M14" s="777" t="s">
        <v>809</v>
      </c>
      <c r="N14" s="777" t="s">
        <v>510</v>
      </c>
      <c r="O14" s="798">
        <v>1</v>
      </c>
      <c r="P14" s="686" t="s">
        <v>296</v>
      </c>
      <c r="Q14" s="686"/>
      <c r="R14" s="686" t="s">
        <v>296</v>
      </c>
      <c r="S14" s="686"/>
      <c r="T14" s="686" t="s">
        <v>296</v>
      </c>
      <c r="U14" s="686"/>
      <c r="V14" s="686" t="s">
        <v>296</v>
      </c>
      <c r="W14" s="686"/>
      <c r="X14" s="686" t="s">
        <v>296</v>
      </c>
      <c r="Y14" s="686"/>
      <c r="Z14" s="686" t="s">
        <v>296</v>
      </c>
      <c r="AA14" s="686"/>
      <c r="AB14" s="791" t="s">
        <v>296</v>
      </c>
      <c r="AC14" s="791"/>
      <c r="AD14" s="791" t="s">
        <v>296</v>
      </c>
      <c r="AE14" s="791"/>
      <c r="AF14" s="791" t="s">
        <v>296</v>
      </c>
      <c r="AG14" s="791"/>
      <c r="AH14" s="686" t="s">
        <v>296</v>
      </c>
      <c r="AI14" s="686"/>
      <c r="AJ14" s="686" t="s">
        <v>296</v>
      </c>
      <c r="AK14" s="686"/>
      <c r="AL14" s="686" t="s">
        <v>296</v>
      </c>
      <c r="AM14" s="686"/>
      <c r="AN14" s="273"/>
      <c r="AO14" s="783">
        <f>IFERROR((AN14/C14),"")</f>
        <v>0</v>
      </c>
      <c r="AP14" s="785" t="str">
        <f>IF(AO14&gt;=O14,"Cobertura Cumplida","Cobertura No Cumplida")</f>
        <v>Cobertura No Cumplida</v>
      </c>
    </row>
    <row r="15" spans="1:42" ht="47.25" customHeight="1" x14ac:dyDescent="0.2">
      <c r="A15" s="772"/>
      <c r="B15" s="774"/>
      <c r="C15" s="774"/>
      <c r="D15" s="776"/>
      <c r="E15" s="778"/>
      <c r="F15" s="778"/>
      <c r="G15" s="778"/>
      <c r="H15" s="778"/>
      <c r="I15" s="800"/>
      <c r="J15" s="778"/>
      <c r="K15" s="800"/>
      <c r="L15" s="800"/>
      <c r="M15" s="778"/>
      <c r="N15" s="778"/>
      <c r="O15" s="799"/>
      <c r="P15" s="787"/>
      <c r="Q15" s="788"/>
      <c r="R15" s="787"/>
      <c r="S15" s="788"/>
      <c r="T15" s="787"/>
      <c r="U15" s="788"/>
      <c r="V15" s="787"/>
      <c r="W15" s="788"/>
      <c r="X15" s="787"/>
      <c r="Y15" s="788"/>
      <c r="Z15" s="787"/>
      <c r="AA15" s="788"/>
      <c r="AB15" s="789"/>
      <c r="AC15" s="790"/>
      <c r="AD15" s="789"/>
      <c r="AE15" s="790"/>
      <c r="AF15" s="789"/>
      <c r="AG15" s="790"/>
      <c r="AH15" s="787"/>
      <c r="AI15" s="788"/>
      <c r="AJ15" s="787"/>
      <c r="AK15" s="788"/>
      <c r="AL15" s="787"/>
      <c r="AM15" s="788"/>
      <c r="AN15" s="277" t="str">
        <f>'[3]Plan de trabajo'!BG289</f>
        <v>Total Participantes</v>
      </c>
      <c r="AO15" s="784"/>
      <c r="AP15" s="786"/>
    </row>
    <row r="16" spans="1:42" ht="175.5" customHeight="1" x14ac:dyDescent="0.2">
      <c r="A16" s="792" t="s">
        <v>810</v>
      </c>
      <c r="B16" s="793" t="s">
        <v>811</v>
      </c>
      <c r="C16" s="794">
        <v>120</v>
      </c>
      <c r="D16" s="796" t="s">
        <v>803</v>
      </c>
      <c r="E16" s="797" t="s">
        <v>804</v>
      </c>
      <c r="F16" s="797" t="s">
        <v>812</v>
      </c>
      <c r="G16" s="797" t="s">
        <v>806</v>
      </c>
      <c r="H16" s="797" t="s">
        <v>782</v>
      </c>
      <c r="I16" s="803"/>
      <c r="J16" s="797"/>
      <c r="K16" s="803" t="s">
        <v>807</v>
      </c>
      <c r="L16" s="803" t="s">
        <v>808</v>
      </c>
      <c r="M16" s="797" t="s">
        <v>813</v>
      </c>
      <c r="N16" s="797" t="s">
        <v>510</v>
      </c>
      <c r="O16" s="803">
        <v>1</v>
      </c>
      <c r="P16" s="543"/>
      <c r="Q16" s="543"/>
      <c r="R16" s="543"/>
      <c r="S16" s="543"/>
      <c r="T16" s="543"/>
      <c r="U16" s="543"/>
      <c r="V16" s="543"/>
      <c r="W16" s="543"/>
      <c r="X16" s="543"/>
      <c r="Y16" s="543"/>
      <c r="Z16" s="543"/>
      <c r="AA16" s="543"/>
      <c r="AB16" s="810"/>
      <c r="AC16" s="810"/>
      <c r="AD16" s="810"/>
      <c r="AE16" s="810"/>
      <c r="AF16" s="810"/>
      <c r="AG16" s="810"/>
      <c r="AH16" s="543" t="s">
        <v>296</v>
      </c>
      <c r="AI16" s="543"/>
      <c r="AJ16" s="543" t="s">
        <v>296</v>
      </c>
      <c r="AK16" s="543"/>
      <c r="AL16" s="543"/>
      <c r="AM16" s="543"/>
      <c r="AN16" s="279"/>
      <c r="AO16" s="806">
        <f>IFERROR((AN16/C16),"")</f>
        <v>0</v>
      </c>
      <c r="AP16" s="807" t="str">
        <f>IF(AO16&gt;=O16,"Cobertura Cumplida","Cobertura No Cumplida")</f>
        <v>Cobertura No Cumplida</v>
      </c>
    </row>
    <row r="17" spans="1:42" ht="42.75" customHeight="1" x14ac:dyDescent="0.2">
      <c r="A17" s="772"/>
      <c r="B17" s="774"/>
      <c r="C17" s="795"/>
      <c r="D17" s="776"/>
      <c r="E17" s="778"/>
      <c r="F17" s="778"/>
      <c r="G17" s="778"/>
      <c r="H17" s="778"/>
      <c r="I17" s="800"/>
      <c r="J17" s="778"/>
      <c r="K17" s="800"/>
      <c r="L17" s="800"/>
      <c r="M17" s="778"/>
      <c r="N17" s="778"/>
      <c r="O17" s="800"/>
      <c r="P17" s="804"/>
      <c r="Q17" s="805"/>
      <c r="R17" s="804"/>
      <c r="S17" s="805"/>
      <c r="T17" s="804"/>
      <c r="U17" s="805"/>
      <c r="V17" s="804"/>
      <c r="W17" s="805"/>
      <c r="X17" s="804"/>
      <c r="Y17" s="805"/>
      <c r="Z17" s="804"/>
      <c r="AA17" s="805"/>
      <c r="AB17" s="808"/>
      <c r="AC17" s="809"/>
      <c r="AD17" s="808"/>
      <c r="AE17" s="809"/>
      <c r="AF17" s="808"/>
      <c r="AG17" s="809"/>
      <c r="AH17" s="804"/>
      <c r="AI17" s="805"/>
      <c r="AJ17" s="804"/>
      <c r="AK17" s="805"/>
      <c r="AL17" s="804"/>
      <c r="AM17" s="805"/>
      <c r="AN17" s="282" t="s">
        <v>814</v>
      </c>
      <c r="AO17" s="784"/>
      <c r="AP17" s="786"/>
    </row>
    <row r="18" spans="1:42" ht="230.25" customHeight="1" x14ac:dyDescent="0.2">
      <c r="A18" s="283" t="s">
        <v>815</v>
      </c>
      <c r="B18" s="221" t="s">
        <v>816</v>
      </c>
      <c r="C18" s="221">
        <v>9</v>
      </c>
      <c r="D18" s="284" t="s">
        <v>817</v>
      </c>
      <c r="E18" s="285" t="s">
        <v>818</v>
      </c>
      <c r="F18" s="285" t="s">
        <v>819</v>
      </c>
      <c r="G18" s="285" t="s">
        <v>820</v>
      </c>
      <c r="H18" s="285" t="s">
        <v>782</v>
      </c>
      <c r="I18" s="276"/>
      <c r="J18" s="285"/>
      <c r="K18" s="285" t="s">
        <v>821</v>
      </c>
      <c r="L18" s="285" t="s">
        <v>822</v>
      </c>
      <c r="M18" s="285" t="s">
        <v>823</v>
      </c>
      <c r="N18" s="285" t="s">
        <v>824</v>
      </c>
      <c r="O18" s="276">
        <v>1</v>
      </c>
      <c r="P18" s="536"/>
      <c r="Q18" s="536"/>
      <c r="R18" s="536" t="s">
        <v>296</v>
      </c>
      <c r="S18" s="536"/>
      <c r="T18" s="536"/>
      <c r="U18" s="536"/>
      <c r="V18" s="536" t="s">
        <v>296</v>
      </c>
      <c r="W18" s="536"/>
      <c r="X18" s="536"/>
      <c r="Y18" s="536"/>
      <c r="Z18" s="536"/>
      <c r="AA18" s="536"/>
      <c r="AB18" s="500"/>
      <c r="AC18" s="500"/>
      <c r="AD18" s="500"/>
      <c r="AE18" s="500"/>
      <c r="AF18" s="500"/>
      <c r="AG18" s="500"/>
      <c r="AH18" s="536"/>
      <c r="AI18" s="536"/>
      <c r="AJ18" s="536"/>
      <c r="AK18" s="536"/>
      <c r="AL18" s="536"/>
      <c r="AM18" s="536"/>
      <c r="AN18" s="279"/>
      <c r="AO18" s="286">
        <f t="shared" ref="AO18:AO50" si="0">IFERROR((AN18/C18),"")</f>
        <v>0</v>
      </c>
      <c r="AP18" s="287" t="str">
        <f t="shared" ref="AP18:AP50" si="1">IF(AO18&gt;=O18,"Cobertura Cumplida","Cobertura No Cumplida")</f>
        <v>Cobertura No Cumplida</v>
      </c>
    </row>
    <row r="19" spans="1:42" ht="99" customHeight="1" x14ac:dyDescent="0.2">
      <c r="A19" s="283" t="s">
        <v>825</v>
      </c>
      <c r="B19" s="221" t="s">
        <v>826</v>
      </c>
      <c r="C19" s="221">
        <v>9</v>
      </c>
      <c r="D19" s="284" t="s">
        <v>827</v>
      </c>
      <c r="E19" s="288" t="s">
        <v>828</v>
      </c>
      <c r="F19" s="289" t="s">
        <v>829</v>
      </c>
      <c r="G19" s="288" t="s">
        <v>830</v>
      </c>
      <c r="H19" s="289" t="s">
        <v>782</v>
      </c>
      <c r="I19" s="276"/>
      <c r="J19" s="285"/>
      <c r="K19" s="285" t="s">
        <v>821</v>
      </c>
      <c r="L19" s="285" t="s">
        <v>822</v>
      </c>
      <c r="M19" s="285" t="s">
        <v>823</v>
      </c>
      <c r="N19" s="285" t="s">
        <v>824</v>
      </c>
      <c r="O19" s="276">
        <v>0.8</v>
      </c>
      <c r="P19" s="536"/>
      <c r="Q19" s="536"/>
      <c r="R19" s="536"/>
      <c r="S19" s="536"/>
      <c r="T19" s="536"/>
      <c r="U19" s="536"/>
      <c r="V19" s="536"/>
      <c r="W19" s="536"/>
      <c r="X19" s="536"/>
      <c r="Y19" s="536"/>
      <c r="Z19" s="536"/>
      <c r="AA19" s="536"/>
      <c r="AB19" s="500"/>
      <c r="AC19" s="500"/>
      <c r="AD19" s="500" t="s">
        <v>296</v>
      </c>
      <c r="AE19" s="500"/>
      <c r="AF19" s="500"/>
      <c r="AG19" s="500"/>
      <c r="AH19" s="536"/>
      <c r="AI19" s="536"/>
      <c r="AJ19" s="536"/>
      <c r="AK19" s="536"/>
      <c r="AL19" s="536"/>
      <c r="AM19" s="536"/>
      <c r="AN19" s="279"/>
      <c r="AO19" s="286">
        <f t="shared" si="0"/>
        <v>0</v>
      </c>
      <c r="AP19" s="287" t="str">
        <f t="shared" si="1"/>
        <v>Cobertura No Cumplida</v>
      </c>
    </row>
    <row r="20" spans="1:42" ht="99" customHeight="1" x14ac:dyDescent="0.2">
      <c r="A20" s="290" t="s">
        <v>831</v>
      </c>
      <c r="B20" s="221" t="s">
        <v>832</v>
      </c>
      <c r="C20" s="221">
        <v>3</v>
      </c>
      <c r="D20" s="284" t="s">
        <v>833</v>
      </c>
      <c r="E20" s="285" t="s">
        <v>834</v>
      </c>
      <c r="F20" s="285" t="s">
        <v>835</v>
      </c>
      <c r="G20" s="285" t="s">
        <v>836</v>
      </c>
      <c r="H20" s="289" t="s">
        <v>782</v>
      </c>
      <c r="I20" s="291"/>
      <c r="J20" s="285"/>
      <c r="K20" s="285" t="s">
        <v>821</v>
      </c>
      <c r="L20" s="285" t="s">
        <v>837</v>
      </c>
      <c r="M20" s="285" t="s">
        <v>823</v>
      </c>
      <c r="N20" s="285" t="s">
        <v>824</v>
      </c>
      <c r="O20" s="276">
        <v>1</v>
      </c>
      <c r="P20" s="536"/>
      <c r="Q20" s="536"/>
      <c r="R20" s="536"/>
      <c r="S20" s="536"/>
      <c r="T20" s="536"/>
      <c r="U20" s="536"/>
      <c r="V20" s="536"/>
      <c r="W20" s="536"/>
      <c r="X20" s="536"/>
      <c r="Y20" s="536"/>
      <c r="Z20" s="536"/>
      <c r="AA20" s="536"/>
      <c r="AB20" s="500"/>
      <c r="AC20" s="500"/>
      <c r="AD20" s="500"/>
      <c r="AE20" s="500"/>
      <c r="AF20" s="500"/>
      <c r="AG20" s="500"/>
      <c r="AH20" s="536"/>
      <c r="AI20" s="536"/>
      <c r="AJ20" s="536" t="s">
        <v>296</v>
      </c>
      <c r="AK20" s="536"/>
      <c r="AL20" s="536"/>
      <c r="AM20" s="536"/>
      <c r="AN20" s="279"/>
      <c r="AO20" s="286">
        <f t="shared" si="0"/>
        <v>0</v>
      </c>
      <c r="AP20" s="287" t="str">
        <f t="shared" si="1"/>
        <v>Cobertura No Cumplida</v>
      </c>
    </row>
    <row r="21" spans="1:42" ht="131.25" customHeight="1" x14ac:dyDescent="0.2">
      <c r="A21" s="283" t="s">
        <v>838</v>
      </c>
      <c r="B21" s="221" t="s">
        <v>839</v>
      </c>
      <c r="C21" s="221">
        <v>40</v>
      </c>
      <c r="D21" s="292" t="s">
        <v>840</v>
      </c>
      <c r="E21" s="288" t="s">
        <v>841</v>
      </c>
      <c r="F21" s="288" t="s">
        <v>842</v>
      </c>
      <c r="G21" s="288" t="s">
        <v>843</v>
      </c>
      <c r="H21" s="289" t="s">
        <v>782</v>
      </c>
      <c r="I21" s="291"/>
      <c r="J21" s="285"/>
      <c r="K21" s="285"/>
      <c r="L21" s="285" t="s">
        <v>844</v>
      </c>
      <c r="M21" s="285" t="s">
        <v>823</v>
      </c>
      <c r="N21" s="285" t="s">
        <v>845</v>
      </c>
      <c r="O21" s="276">
        <v>0.8</v>
      </c>
      <c r="P21" s="536"/>
      <c r="Q21" s="536"/>
      <c r="R21" s="536"/>
      <c r="S21" s="536"/>
      <c r="T21" s="536" t="s">
        <v>296</v>
      </c>
      <c r="U21" s="536"/>
      <c r="V21" s="536"/>
      <c r="W21" s="536"/>
      <c r="X21" s="536"/>
      <c r="Y21" s="536"/>
      <c r="Z21" s="536"/>
      <c r="AA21" s="536"/>
      <c r="AB21" s="500"/>
      <c r="AC21" s="500"/>
      <c r="AD21" s="500"/>
      <c r="AE21" s="500"/>
      <c r="AF21" s="500"/>
      <c r="AG21" s="500"/>
      <c r="AH21" s="536"/>
      <c r="AI21" s="536"/>
      <c r="AJ21" s="536"/>
      <c r="AK21" s="536"/>
      <c r="AL21" s="536"/>
      <c r="AM21" s="536"/>
      <c r="AN21" s="293"/>
      <c r="AO21" s="286">
        <f t="shared" si="0"/>
        <v>0</v>
      </c>
      <c r="AP21" s="287" t="str">
        <f t="shared" si="1"/>
        <v>Cobertura No Cumplida</v>
      </c>
    </row>
    <row r="22" spans="1:42" ht="131.25" customHeight="1" x14ac:dyDescent="0.2">
      <c r="A22" s="283" t="s">
        <v>846</v>
      </c>
      <c r="B22" s="221" t="s">
        <v>847</v>
      </c>
      <c r="C22" s="221">
        <v>50</v>
      </c>
      <c r="D22" s="292" t="s">
        <v>848</v>
      </c>
      <c r="E22" s="288" t="s">
        <v>849</v>
      </c>
      <c r="F22" s="288" t="s">
        <v>850</v>
      </c>
      <c r="G22" s="288" t="s">
        <v>851</v>
      </c>
      <c r="H22" s="289" t="s">
        <v>782</v>
      </c>
      <c r="I22" s="291"/>
      <c r="J22" s="285"/>
      <c r="K22" s="285" t="s">
        <v>821</v>
      </c>
      <c r="L22" s="285" t="s">
        <v>852</v>
      </c>
      <c r="M22" s="285" t="s">
        <v>823</v>
      </c>
      <c r="N22" s="285" t="s">
        <v>824</v>
      </c>
      <c r="O22" s="276">
        <v>0.8</v>
      </c>
      <c r="P22" s="536"/>
      <c r="Q22" s="536"/>
      <c r="R22" s="536"/>
      <c r="S22" s="536"/>
      <c r="T22" s="536"/>
      <c r="U22" s="536"/>
      <c r="V22" s="536"/>
      <c r="W22" s="536"/>
      <c r="X22" s="536"/>
      <c r="Y22" s="536"/>
      <c r="Z22" s="536"/>
      <c r="AA22" s="536"/>
      <c r="AB22" s="500"/>
      <c r="AC22" s="500"/>
      <c r="AD22" s="500"/>
      <c r="AE22" s="500"/>
      <c r="AF22" s="500" t="s">
        <v>296</v>
      </c>
      <c r="AG22" s="500"/>
      <c r="AH22" s="536"/>
      <c r="AI22" s="536"/>
      <c r="AJ22" s="536"/>
      <c r="AK22" s="536"/>
      <c r="AL22" s="536"/>
      <c r="AM22" s="536"/>
      <c r="AN22" s="293"/>
      <c r="AO22" s="286">
        <f t="shared" si="0"/>
        <v>0</v>
      </c>
      <c r="AP22" s="287" t="str">
        <f t="shared" si="1"/>
        <v>Cobertura No Cumplida</v>
      </c>
    </row>
    <row r="23" spans="1:42" ht="153.75" customHeight="1" x14ac:dyDescent="0.2">
      <c r="A23" s="283" t="s">
        <v>853</v>
      </c>
      <c r="B23" s="221" t="s">
        <v>854</v>
      </c>
      <c r="C23" s="221">
        <v>45</v>
      </c>
      <c r="D23" s="294" t="s">
        <v>855</v>
      </c>
      <c r="E23" s="285" t="s">
        <v>856</v>
      </c>
      <c r="F23" s="285" t="s">
        <v>857</v>
      </c>
      <c r="G23" s="285" t="s">
        <v>858</v>
      </c>
      <c r="H23" s="285" t="s">
        <v>782</v>
      </c>
      <c r="I23" s="291"/>
      <c r="J23" s="285"/>
      <c r="K23" s="285" t="s">
        <v>821</v>
      </c>
      <c r="L23" s="285" t="s">
        <v>859</v>
      </c>
      <c r="M23" s="285" t="s">
        <v>823</v>
      </c>
      <c r="N23" s="285" t="s">
        <v>824</v>
      </c>
      <c r="O23" s="276">
        <v>0.8</v>
      </c>
      <c r="P23" s="536"/>
      <c r="Q23" s="536"/>
      <c r="R23" s="536"/>
      <c r="S23" s="536"/>
      <c r="T23" s="536"/>
      <c r="U23" s="536"/>
      <c r="V23" s="536"/>
      <c r="W23" s="536"/>
      <c r="X23" s="536"/>
      <c r="Y23" s="536"/>
      <c r="Z23" s="536" t="s">
        <v>296</v>
      </c>
      <c r="AA23" s="536"/>
      <c r="AB23" s="500"/>
      <c r="AC23" s="500"/>
      <c r="AD23" s="500"/>
      <c r="AE23" s="500"/>
      <c r="AF23" s="500"/>
      <c r="AG23" s="500"/>
      <c r="AH23" s="536"/>
      <c r="AI23" s="536"/>
      <c r="AJ23" s="536"/>
      <c r="AK23" s="536"/>
      <c r="AL23" s="536"/>
      <c r="AM23" s="536"/>
      <c r="AN23" s="279"/>
      <c r="AO23" s="286">
        <f t="shared" si="0"/>
        <v>0</v>
      </c>
      <c r="AP23" s="287" t="str">
        <f t="shared" si="1"/>
        <v>Cobertura No Cumplida</v>
      </c>
    </row>
    <row r="24" spans="1:42" ht="153.75" customHeight="1" x14ac:dyDescent="0.2">
      <c r="A24" s="295" t="s">
        <v>860</v>
      </c>
      <c r="B24" s="285" t="s">
        <v>691</v>
      </c>
      <c r="C24" s="285">
        <v>8</v>
      </c>
      <c r="D24" s="294" t="s">
        <v>861</v>
      </c>
      <c r="E24" s="285" t="s">
        <v>862</v>
      </c>
      <c r="F24" s="285" t="s">
        <v>863</v>
      </c>
      <c r="G24" s="285" t="s">
        <v>864</v>
      </c>
      <c r="H24" s="285" t="s">
        <v>782</v>
      </c>
      <c r="I24" s="291"/>
      <c r="J24" s="285"/>
      <c r="K24" s="285" t="s">
        <v>807</v>
      </c>
      <c r="L24" s="285" t="s">
        <v>808</v>
      </c>
      <c r="M24" s="285" t="s">
        <v>823</v>
      </c>
      <c r="N24" s="285" t="s">
        <v>824</v>
      </c>
      <c r="O24" s="276">
        <v>1</v>
      </c>
      <c r="P24" s="536"/>
      <c r="Q24" s="536"/>
      <c r="R24" s="536"/>
      <c r="S24" s="536"/>
      <c r="T24" s="536" t="s">
        <v>296</v>
      </c>
      <c r="U24" s="536"/>
      <c r="V24" s="536"/>
      <c r="W24" s="536"/>
      <c r="X24" s="536"/>
      <c r="Y24" s="536"/>
      <c r="Z24" s="536"/>
      <c r="AA24" s="536"/>
      <c r="AB24" s="500"/>
      <c r="AC24" s="500"/>
      <c r="AD24" s="500"/>
      <c r="AE24" s="500"/>
      <c r="AF24" s="500"/>
      <c r="AG24" s="500"/>
      <c r="AH24" s="536"/>
      <c r="AI24" s="536"/>
      <c r="AJ24" s="536"/>
      <c r="AK24" s="536"/>
      <c r="AL24" s="536"/>
      <c r="AM24" s="536"/>
      <c r="AN24" s="279"/>
      <c r="AO24" s="286">
        <f t="shared" si="0"/>
        <v>0</v>
      </c>
      <c r="AP24" s="287" t="str">
        <f t="shared" si="1"/>
        <v>Cobertura No Cumplida</v>
      </c>
    </row>
    <row r="25" spans="1:42" ht="153.75" customHeight="1" x14ac:dyDescent="0.2">
      <c r="A25" s="296" t="s">
        <v>865</v>
      </c>
      <c r="B25" s="221" t="s">
        <v>691</v>
      </c>
      <c r="C25" s="221">
        <v>8</v>
      </c>
      <c r="D25" s="294" t="s">
        <v>866</v>
      </c>
      <c r="E25" s="285" t="s">
        <v>867</v>
      </c>
      <c r="F25" s="285" t="s">
        <v>868</v>
      </c>
      <c r="G25" s="276">
        <v>1</v>
      </c>
      <c r="H25" s="285" t="s">
        <v>782</v>
      </c>
      <c r="I25" s="291"/>
      <c r="J25" s="285"/>
      <c r="K25" s="285" t="s">
        <v>807</v>
      </c>
      <c r="L25" s="285" t="s">
        <v>808</v>
      </c>
      <c r="M25" s="285" t="s">
        <v>823</v>
      </c>
      <c r="N25" s="285" t="s">
        <v>824</v>
      </c>
      <c r="O25" s="276">
        <v>1</v>
      </c>
      <c r="P25" s="536"/>
      <c r="Q25" s="536"/>
      <c r="R25" s="536"/>
      <c r="S25" s="536"/>
      <c r="T25" s="536"/>
      <c r="U25" s="536"/>
      <c r="V25" s="536" t="s">
        <v>296</v>
      </c>
      <c r="W25" s="536"/>
      <c r="X25" s="536"/>
      <c r="Y25" s="536"/>
      <c r="Z25" s="536"/>
      <c r="AA25" s="536"/>
      <c r="AB25" s="500"/>
      <c r="AC25" s="500"/>
      <c r="AD25" s="500"/>
      <c r="AE25" s="500"/>
      <c r="AF25" s="500"/>
      <c r="AG25" s="500"/>
      <c r="AH25" s="536"/>
      <c r="AI25" s="536"/>
      <c r="AJ25" s="536"/>
      <c r="AK25" s="536"/>
      <c r="AL25" s="536"/>
      <c r="AM25" s="536"/>
      <c r="AN25" s="279"/>
      <c r="AO25" s="286">
        <f t="shared" si="0"/>
        <v>0</v>
      </c>
      <c r="AP25" s="287" t="str">
        <f t="shared" si="1"/>
        <v>Cobertura No Cumplida</v>
      </c>
    </row>
    <row r="26" spans="1:42" ht="153.75" customHeight="1" x14ac:dyDescent="0.2">
      <c r="A26" s="283" t="s">
        <v>869</v>
      </c>
      <c r="B26" s="221" t="s">
        <v>691</v>
      </c>
      <c r="C26" s="221">
        <v>8</v>
      </c>
      <c r="D26" s="294" t="s">
        <v>870</v>
      </c>
      <c r="E26" s="285" t="s">
        <v>871</v>
      </c>
      <c r="F26" s="285" t="s">
        <v>872</v>
      </c>
      <c r="G26" s="276">
        <v>1</v>
      </c>
      <c r="H26" s="285" t="s">
        <v>782</v>
      </c>
      <c r="I26" s="291"/>
      <c r="J26" s="285"/>
      <c r="K26" s="285" t="s">
        <v>807</v>
      </c>
      <c r="L26" s="285" t="s">
        <v>808</v>
      </c>
      <c r="M26" s="285" t="s">
        <v>823</v>
      </c>
      <c r="N26" s="285" t="s">
        <v>824</v>
      </c>
      <c r="O26" s="276">
        <v>1</v>
      </c>
      <c r="P26" s="536"/>
      <c r="Q26" s="536"/>
      <c r="R26" s="536"/>
      <c r="S26" s="536"/>
      <c r="T26" s="536"/>
      <c r="U26" s="536"/>
      <c r="V26" s="536"/>
      <c r="W26" s="536"/>
      <c r="X26" s="536" t="s">
        <v>296</v>
      </c>
      <c r="Y26" s="536"/>
      <c r="Z26" s="536"/>
      <c r="AA26" s="536"/>
      <c r="AB26" s="500"/>
      <c r="AC26" s="500"/>
      <c r="AD26" s="500"/>
      <c r="AE26" s="500"/>
      <c r="AF26" s="500"/>
      <c r="AG26" s="500"/>
      <c r="AH26" s="536"/>
      <c r="AI26" s="536"/>
      <c r="AJ26" s="536"/>
      <c r="AK26" s="536"/>
      <c r="AL26" s="536"/>
      <c r="AM26" s="536"/>
      <c r="AN26" s="279"/>
      <c r="AO26" s="286">
        <f t="shared" si="0"/>
        <v>0</v>
      </c>
      <c r="AP26" s="287" t="str">
        <f t="shared" si="1"/>
        <v>Cobertura No Cumplida</v>
      </c>
    </row>
    <row r="27" spans="1:42" ht="98.25" customHeight="1" x14ac:dyDescent="0.2">
      <c r="A27" s="283" t="s">
        <v>873</v>
      </c>
      <c r="B27" s="285" t="s">
        <v>691</v>
      </c>
      <c r="C27" s="285">
        <v>8</v>
      </c>
      <c r="D27" s="294" t="s">
        <v>874</v>
      </c>
      <c r="E27" s="285" t="s">
        <v>862</v>
      </c>
      <c r="F27" s="285" t="s">
        <v>863</v>
      </c>
      <c r="G27" s="285" t="s">
        <v>875</v>
      </c>
      <c r="H27" s="285" t="s">
        <v>782</v>
      </c>
      <c r="I27" s="291"/>
      <c r="J27" s="285"/>
      <c r="K27" s="285" t="s">
        <v>807</v>
      </c>
      <c r="L27" s="285" t="s">
        <v>808</v>
      </c>
      <c r="M27" s="285" t="s">
        <v>823</v>
      </c>
      <c r="N27" s="285" t="s">
        <v>824</v>
      </c>
      <c r="O27" s="276">
        <v>1</v>
      </c>
      <c r="P27" s="536"/>
      <c r="Q27" s="536"/>
      <c r="R27" s="536"/>
      <c r="S27" s="536"/>
      <c r="T27" s="536"/>
      <c r="U27" s="536"/>
      <c r="V27" s="536"/>
      <c r="W27" s="536"/>
      <c r="X27" s="536"/>
      <c r="Y27" s="536"/>
      <c r="Z27" s="536"/>
      <c r="AA27" s="536"/>
      <c r="AB27" s="500"/>
      <c r="AC27" s="500"/>
      <c r="AD27" s="500"/>
      <c r="AE27" s="500"/>
      <c r="AF27" s="500"/>
      <c r="AG27" s="500"/>
      <c r="AH27" s="536" t="s">
        <v>296</v>
      </c>
      <c r="AI27" s="536"/>
      <c r="AJ27" s="536"/>
      <c r="AK27" s="536"/>
      <c r="AL27" s="536"/>
      <c r="AM27" s="536"/>
      <c r="AN27" s="279"/>
      <c r="AO27" s="286">
        <f t="shared" si="0"/>
        <v>0</v>
      </c>
      <c r="AP27" s="287" t="str">
        <f t="shared" si="1"/>
        <v>Cobertura No Cumplida</v>
      </c>
    </row>
    <row r="28" spans="1:42" ht="98.25" customHeight="1" x14ac:dyDescent="0.2">
      <c r="A28" s="283" t="s">
        <v>876</v>
      </c>
      <c r="B28" s="285" t="s">
        <v>877</v>
      </c>
      <c r="C28" s="285"/>
      <c r="D28" s="294" t="s">
        <v>878</v>
      </c>
      <c r="E28" s="285" t="s">
        <v>879</v>
      </c>
      <c r="F28" s="285" t="s">
        <v>880</v>
      </c>
      <c r="G28" s="285" t="s">
        <v>881</v>
      </c>
      <c r="H28" s="285" t="s">
        <v>782</v>
      </c>
      <c r="I28" s="291"/>
      <c r="J28" s="285"/>
      <c r="K28" s="285" t="s">
        <v>807</v>
      </c>
      <c r="L28" s="285" t="s">
        <v>808</v>
      </c>
      <c r="M28" s="285" t="s">
        <v>823</v>
      </c>
      <c r="N28" s="285" t="s">
        <v>824</v>
      </c>
      <c r="O28" s="276">
        <v>1</v>
      </c>
      <c r="P28" s="536"/>
      <c r="Q28" s="536"/>
      <c r="R28" s="536"/>
      <c r="S28" s="536"/>
      <c r="T28" s="536"/>
      <c r="U28" s="536"/>
      <c r="V28" s="536" t="s">
        <v>296</v>
      </c>
      <c r="W28" s="536"/>
      <c r="X28" s="536"/>
      <c r="Y28" s="536"/>
      <c r="Z28" s="536"/>
      <c r="AA28" s="536"/>
      <c r="AB28" s="500"/>
      <c r="AC28" s="500"/>
      <c r="AD28" s="500"/>
      <c r="AE28" s="500"/>
      <c r="AF28" s="500"/>
      <c r="AG28" s="500"/>
      <c r="AH28" s="536"/>
      <c r="AI28" s="536"/>
      <c r="AJ28" s="536"/>
      <c r="AK28" s="536"/>
      <c r="AL28" s="536"/>
      <c r="AM28" s="536"/>
      <c r="AN28" s="279"/>
      <c r="AO28" s="286" t="str">
        <f t="shared" si="0"/>
        <v/>
      </c>
      <c r="AP28" s="287" t="str">
        <f t="shared" si="1"/>
        <v>Cobertura Cumplida</v>
      </c>
    </row>
    <row r="29" spans="1:42" ht="98.25" customHeight="1" x14ac:dyDescent="0.2">
      <c r="A29" s="283" t="s">
        <v>882</v>
      </c>
      <c r="B29" s="285" t="s">
        <v>877</v>
      </c>
      <c r="C29" s="285">
        <v>8</v>
      </c>
      <c r="D29" s="294" t="s">
        <v>883</v>
      </c>
      <c r="E29" s="285" t="s">
        <v>884</v>
      </c>
      <c r="F29" s="285" t="s">
        <v>885</v>
      </c>
      <c r="G29" s="285" t="s">
        <v>886</v>
      </c>
      <c r="H29" s="285" t="s">
        <v>782</v>
      </c>
      <c r="I29" s="291"/>
      <c r="J29" s="285"/>
      <c r="K29" s="285" t="s">
        <v>807</v>
      </c>
      <c r="L29" s="285" t="s">
        <v>808</v>
      </c>
      <c r="M29" s="285" t="s">
        <v>823</v>
      </c>
      <c r="N29" s="285" t="s">
        <v>824</v>
      </c>
      <c r="O29" s="276">
        <v>1</v>
      </c>
      <c r="P29" s="536"/>
      <c r="Q29" s="536"/>
      <c r="R29" s="536"/>
      <c r="S29" s="536"/>
      <c r="T29" s="536"/>
      <c r="U29" s="536"/>
      <c r="V29" s="536"/>
      <c r="W29" s="536"/>
      <c r="X29" s="536"/>
      <c r="Y29" s="536"/>
      <c r="Z29" s="536"/>
      <c r="AA29" s="536"/>
      <c r="AB29" s="500"/>
      <c r="AC29" s="500"/>
      <c r="AD29" s="500"/>
      <c r="AE29" s="500"/>
      <c r="AF29" s="500"/>
      <c r="AG29" s="500"/>
      <c r="AH29" s="536" t="s">
        <v>296</v>
      </c>
      <c r="AI29" s="536"/>
      <c r="AJ29" s="536"/>
      <c r="AK29" s="536"/>
      <c r="AL29" s="536"/>
      <c r="AM29" s="536"/>
      <c r="AN29" s="279"/>
      <c r="AO29" s="286">
        <f t="shared" si="0"/>
        <v>0</v>
      </c>
      <c r="AP29" s="287" t="str">
        <f t="shared" si="1"/>
        <v>Cobertura No Cumplida</v>
      </c>
    </row>
    <row r="30" spans="1:42" ht="95.45" customHeight="1" x14ac:dyDescent="0.2">
      <c r="A30" s="297" t="s">
        <v>887</v>
      </c>
      <c r="B30" s="221" t="s">
        <v>888</v>
      </c>
      <c r="C30" s="298">
        <v>20</v>
      </c>
      <c r="D30" s="284" t="s">
        <v>889</v>
      </c>
      <c r="E30" s="288" t="s">
        <v>828</v>
      </c>
      <c r="F30" s="289" t="s">
        <v>829</v>
      </c>
      <c r="G30" s="288" t="s">
        <v>830</v>
      </c>
      <c r="H30" s="289" t="s">
        <v>782</v>
      </c>
      <c r="I30" s="276"/>
      <c r="J30" s="285"/>
      <c r="K30" s="285" t="s">
        <v>821</v>
      </c>
      <c r="L30" s="285" t="s">
        <v>890</v>
      </c>
      <c r="M30" s="285" t="s">
        <v>823</v>
      </c>
      <c r="N30" s="285" t="s">
        <v>824</v>
      </c>
      <c r="O30" s="276">
        <v>1</v>
      </c>
      <c r="P30" s="536"/>
      <c r="Q30" s="536"/>
      <c r="R30" s="536"/>
      <c r="S30" s="536"/>
      <c r="T30" s="536"/>
      <c r="U30" s="536"/>
      <c r="V30" s="536"/>
      <c r="W30" s="536"/>
      <c r="X30" s="536" t="s">
        <v>296</v>
      </c>
      <c r="Y30" s="536"/>
      <c r="Z30" s="536"/>
      <c r="AA30" s="536"/>
      <c r="AB30" s="500"/>
      <c r="AC30" s="500"/>
      <c r="AD30" s="500"/>
      <c r="AE30" s="500"/>
      <c r="AF30" s="500" t="s">
        <v>296</v>
      </c>
      <c r="AG30" s="500"/>
      <c r="AH30" s="536"/>
      <c r="AI30" s="536"/>
      <c r="AJ30" s="536"/>
      <c r="AK30" s="536"/>
      <c r="AL30" s="536"/>
      <c r="AM30" s="536"/>
      <c r="AN30" s="279"/>
      <c r="AO30" s="286">
        <f t="shared" si="0"/>
        <v>0</v>
      </c>
      <c r="AP30" s="287" t="str">
        <f t="shared" si="1"/>
        <v>Cobertura No Cumplida</v>
      </c>
    </row>
    <row r="31" spans="1:42" ht="98.25" customHeight="1" x14ac:dyDescent="0.2">
      <c r="A31" s="297" t="s">
        <v>891</v>
      </c>
      <c r="B31" s="221" t="s">
        <v>892</v>
      </c>
      <c r="C31" s="298">
        <v>20</v>
      </c>
      <c r="D31" s="284" t="s">
        <v>893</v>
      </c>
      <c r="E31" s="288" t="s">
        <v>828</v>
      </c>
      <c r="F31" s="289" t="s">
        <v>829</v>
      </c>
      <c r="G31" s="288" t="s">
        <v>830</v>
      </c>
      <c r="H31" s="289" t="s">
        <v>782</v>
      </c>
      <c r="I31" s="276"/>
      <c r="J31" s="285"/>
      <c r="K31" s="285" t="s">
        <v>807</v>
      </c>
      <c r="L31" s="285" t="s">
        <v>808</v>
      </c>
      <c r="M31" s="285" t="s">
        <v>823</v>
      </c>
      <c r="N31" s="285" t="s">
        <v>824</v>
      </c>
      <c r="O31" s="276">
        <v>0.8</v>
      </c>
      <c r="P31" s="536"/>
      <c r="Q31" s="536"/>
      <c r="R31" s="536"/>
      <c r="S31" s="536"/>
      <c r="T31" s="536"/>
      <c r="U31" s="536"/>
      <c r="V31" s="536"/>
      <c r="W31" s="536"/>
      <c r="X31" s="536"/>
      <c r="Y31" s="536"/>
      <c r="Z31" s="536" t="s">
        <v>296</v>
      </c>
      <c r="AA31" s="536"/>
      <c r="AB31" s="500"/>
      <c r="AC31" s="500"/>
      <c r="AD31" s="500"/>
      <c r="AE31" s="500"/>
      <c r="AF31" s="500"/>
      <c r="AG31" s="500"/>
      <c r="AH31" s="536"/>
      <c r="AI31" s="536"/>
      <c r="AJ31" s="536"/>
      <c r="AK31" s="536"/>
      <c r="AL31" s="536"/>
      <c r="AM31" s="536"/>
      <c r="AN31" s="279"/>
      <c r="AO31" s="286">
        <f t="shared" si="0"/>
        <v>0</v>
      </c>
      <c r="AP31" s="287" t="str">
        <f t="shared" si="1"/>
        <v>Cobertura No Cumplida</v>
      </c>
    </row>
    <row r="32" spans="1:42" ht="95.45" customHeight="1" x14ac:dyDescent="0.2">
      <c r="A32" s="283" t="s">
        <v>894</v>
      </c>
      <c r="B32" s="221" t="s">
        <v>895</v>
      </c>
      <c r="C32" s="221">
        <v>15</v>
      </c>
      <c r="D32" s="284" t="s">
        <v>896</v>
      </c>
      <c r="E32" s="288" t="s">
        <v>828</v>
      </c>
      <c r="F32" s="289" t="s">
        <v>829</v>
      </c>
      <c r="G32" s="288" t="s">
        <v>830</v>
      </c>
      <c r="H32" s="289" t="s">
        <v>782</v>
      </c>
      <c r="I32" s="276"/>
      <c r="J32" s="285"/>
      <c r="K32" s="285" t="s">
        <v>821</v>
      </c>
      <c r="L32" s="285" t="s">
        <v>897</v>
      </c>
      <c r="M32" s="285" t="s">
        <v>823</v>
      </c>
      <c r="N32" s="285" t="s">
        <v>824</v>
      </c>
      <c r="O32" s="276">
        <v>0.8</v>
      </c>
      <c r="P32" s="536"/>
      <c r="Q32" s="536"/>
      <c r="R32" s="536"/>
      <c r="S32" s="536"/>
      <c r="T32" s="536"/>
      <c r="U32" s="536"/>
      <c r="V32" s="536"/>
      <c r="W32" s="536"/>
      <c r="X32" s="536"/>
      <c r="Y32" s="536"/>
      <c r="Z32" s="536"/>
      <c r="AA32" s="536"/>
      <c r="AB32" s="500" t="s">
        <v>296</v>
      </c>
      <c r="AC32" s="500"/>
      <c r="AD32" s="500"/>
      <c r="AE32" s="500"/>
      <c r="AF32" s="500"/>
      <c r="AG32" s="500"/>
      <c r="AH32" s="536"/>
      <c r="AI32" s="536"/>
      <c r="AJ32" s="536"/>
      <c r="AK32" s="536"/>
      <c r="AL32" s="536"/>
      <c r="AM32" s="536"/>
      <c r="AN32" s="279"/>
      <c r="AO32" s="286">
        <f t="shared" si="0"/>
        <v>0</v>
      </c>
      <c r="AP32" s="287" t="str">
        <f t="shared" si="1"/>
        <v>Cobertura No Cumplida</v>
      </c>
    </row>
    <row r="33" spans="1:42" ht="120.75" customHeight="1" x14ac:dyDescent="0.2">
      <c r="A33" s="283" t="s">
        <v>898</v>
      </c>
      <c r="B33" s="221" t="s">
        <v>899</v>
      </c>
      <c r="C33" s="221">
        <v>40</v>
      </c>
      <c r="D33" s="284" t="s">
        <v>900</v>
      </c>
      <c r="E33" s="288" t="s">
        <v>828</v>
      </c>
      <c r="F33" s="289" t="s">
        <v>829</v>
      </c>
      <c r="G33" s="288" t="s">
        <v>830</v>
      </c>
      <c r="H33" s="289" t="s">
        <v>782</v>
      </c>
      <c r="I33" s="276"/>
      <c r="J33" s="285"/>
      <c r="K33" s="285" t="s">
        <v>807</v>
      </c>
      <c r="L33" s="285" t="s">
        <v>808</v>
      </c>
      <c r="M33" s="285" t="s">
        <v>823</v>
      </c>
      <c r="N33" s="285" t="s">
        <v>824</v>
      </c>
      <c r="O33" s="276">
        <v>0.8</v>
      </c>
      <c r="P33" s="536"/>
      <c r="Q33" s="536"/>
      <c r="R33" s="536"/>
      <c r="S33" s="536"/>
      <c r="T33" s="536"/>
      <c r="U33" s="536"/>
      <c r="V33" s="536"/>
      <c r="W33" s="536"/>
      <c r="X33" s="536" t="s">
        <v>296</v>
      </c>
      <c r="Y33" s="536"/>
      <c r="Z33" s="536"/>
      <c r="AA33" s="536"/>
      <c r="AB33" s="500"/>
      <c r="AC33" s="500"/>
      <c r="AD33" s="500"/>
      <c r="AE33" s="500"/>
      <c r="AF33" s="500"/>
      <c r="AG33" s="500"/>
      <c r="AH33" s="536"/>
      <c r="AI33" s="536"/>
      <c r="AJ33" s="536"/>
      <c r="AK33" s="536"/>
      <c r="AL33" s="536"/>
      <c r="AM33" s="536"/>
      <c r="AN33" s="279"/>
      <c r="AO33" s="286">
        <f t="shared" si="0"/>
        <v>0</v>
      </c>
      <c r="AP33" s="287" t="str">
        <f t="shared" si="1"/>
        <v>Cobertura No Cumplida</v>
      </c>
    </row>
    <row r="34" spans="1:42" ht="98.25" customHeight="1" x14ac:dyDescent="0.2">
      <c r="A34" s="283" t="s">
        <v>901</v>
      </c>
      <c r="B34" s="285" t="s">
        <v>902</v>
      </c>
      <c r="C34" s="285">
        <v>29</v>
      </c>
      <c r="D34" s="294" t="s">
        <v>903</v>
      </c>
      <c r="E34" s="285" t="s">
        <v>904</v>
      </c>
      <c r="F34" s="285" t="s">
        <v>905</v>
      </c>
      <c r="G34" s="285" t="s">
        <v>906</v>
      </c>
      <c r="H34" s="285" t="s">
        <v>782</v>
      </c>
      <c r="I34" s="276"/>
      <c r="J34" s="285"/>
      <c r="K34" s="285" t="s">
        <v>807</v>
      </c>
      <c r="L34" s="285" t="s">
        <v>808</v>
      </c>
      <c r="M34" s="285" t="s">
        <v>823</v>
      </c>
      <c r="N34" s="285" t="s">
        <v>824</v>
      </c>
      <c r="O34" s="276">
        <v>1</v>
      </c>
      <c r="P34" s="536"/>
      <c r="Q34" s="536"/>
      <c r="R34" s="536"/>
      <c r="S34" s="536"/>
      <c r="T34" s="536" t="s">
        <v>296</v>
      </c>
      <c r="U34" s="536"/>
      <c r="V34" s="536" t="s">
        <v>296</v>
      </c>
      <c r="W34" s="536"/>
      <c r="X34" s="536" t="s">
        <v>296</v>
      </c>
      <c r="Y34" s="536"/>
      <c r="Z34" s="536" t="s">
        <v>296</v>
      </c>
      <c r="AA34" s="536"/>
      <c r="AB34" s="500" t="s">
        <v>296</v>
      </c>
      <c r="AC34" s="500"/>
      <c r="AD34" s="500" t="s">
        <v>296</v>
      </c>
      <c r="AE34" s="500"/>
      <c r="AF34" s="500" t="s">
        <v>296</v>
      </c>
      <c r="AG34" s="500"/>
      <c r="AH34" s="536" t="s">
        <v>296</v>
      </c>
      <c r="AI34" s="536"/>
      <c r="AJ34" s="536" t="s">
        <v>296</v>
      </c>
      <c r="AK34" s="536"/>
      <c r="AL34" s="536" t="s">
        <v>296</v>
      </c>
      <c r="AM34" s="536"/>
      <c r="AN34" s="279"/>
      <c r="AO34" s="286">
        <f t="shared" si="0"/>
        <v>0</v>
      </c>
      <c r="AP34" s="287" t="str">
        <f t="shared" si="1"/>
        <v>Cobertura No Cumplida</v>
      </c>
    </row>
    <row r="35" spans="1:42" ht="98.25" customHeight="1" x14ac:dyDescent="0.2">
      <c r="A35" s="283" t="s">
        <v>907</v>
      </c>
      <c r="B35" s="221" t="s">
        <v>802</v>
      </c>
      <c r="C35" s="221">
        <v>280</v>
      </c>
      <c r="D35" s="294" t="s">
        <v>908</v>
      </c>
      <c r="E35" s="285" t="s">
        <v>909</v>
      </c>
      <c r="F35" s="285" t="s">
        <v>910</v>
      </c>
      <c r="G35" s="285" t="s">
        <v>911</v>
      </c>
      <c r="H35" s="285" t="s">
        <v>782</v>
      </c>
      <c r="I35" s="291"/>
      <c r="J35" s="285"/>
      <c r="K35" s="285" t="s">
        <v>807</v>
      </c>
      <c r="L35" s="285" t="s">
        <v>912</v>
      </c>
      <c r="M35" s="285" t="s">
        <v>823</v>
      </c>
      <c r="N35" s="285" t="s">
        <v>824</v>
      </c>
      <c r="O35" s="276">
        <v>0.8</v>
      </c>
      <c r="P35" s="536"/>
      <c r="Q35" s="536"/>
      <c r="R35" s="536"/>
      <c r="S35" s="536"/>
      <c r="T35" s="536"/>
      <c r="U35" s="536"/>
      <c r="V35" s="536"/>
      <c r="W35" s="536"/>
      <c r="X35" s="536"/>
      <c r="Y35" s="536"/>
      <c r="Z35" s="536"/>
      <c r="AA35" s="536"/>
      <c r="AB35" s="500"/>
      <c r="AC35" s="500"/>
      <c r="AD35" s="500" t="s">
        <v>296</v>
      </c>
      <c r="AE35" s="500"/>
      <c r="AF35" s="500"/>
      <c r="AG35" s="500"/>
      <c r="AH35" s="536"/>
      <c r="AI35" s="536"/>
      <c r="AJ35" s="536"/>
      <c r="AK35" s="536"/>
      <c r="AL35" s="536"/>
      <c r="AM35" s="536"/>
      <c r="AN35" s="279"/>
      <c r="AO35" s="286">
        <f t="shared" si="0"/>
        <v>0</v>
      </c>
      <c r="AP35" s="287" t="str">
        <f t="shared" si="1"/>
        <v>Cobertura No Cumplida</v>
      </c>
    </row>
    <row r="36" spans="1:42" ht="120" customHeight="1" x14ac:dyDescent="0.2">
      <c r="A36" s="283" t="s">
        <v>913</v>
      </c>
      <c r="B36" s="221" t="s">
        <v>802</v>
      </c>
      <c r="C36" s="221">
        <v>280</v>
      </c>
      <c r="D36" s="294" t="s">
        <v>914</v>
      </c>
      <c r="E36" s="299" t="s">
        <v>915</v>
      </c>
      <c r="F36" s="285" t="s">
        <v>916</v>
      </c>
      <c r="G36" s="299" t="s">
        <v>917</v>
      </c>
      <c r="H36" s="285" t="s">
        <v>782</v>
      </c>
      <c r="I36" s="291"/>
      <c r="J36" s="285"/>
      <c r="K36" s="285" t="s">
        <v>807</v>
      </c>
      <c r="L36" s="285" t="s">
        <v>918</v>
      </c>
      <c r="M36" s="285" t="s">
        <v>823</v>
      </c>
      <c r="N36" s="285" t="s">
        <v>824</v>
      </c>
      <c r="O36" s="276">
        <v>0.8</v>
      </c>
      <c r="P36" s="536"/>
      <c r="Q36" s="536"/>
      <c r="R36" s="536"/>
      <c r="S36" s="536"/>
      <c r="T36" s="536" t="s">
        <v>296</v>
      </c>
      <c r="U36" s="536"/>
      <c r="V36" s="536" t="s">
        <v>296</v>
      </c>
      <c r="W36" s="536"/>
      <c r="X36" s="536" t="s">
        <v>296</v>
      </c>
      <c r="Y36" s="536"/>
      <c r="Z36" s="536" t="s">
        <v>296</v>
      </c>
      <c r="AA36" s="536"/>
      <c r="AB36" s="500" t="s">
        <v>296</v>
      </c>
      <c r="AC36" s="500"/>
      <c r="AD36" s="500" t="s">
        <v>296</v>
      </c>
      <c r="AE36" s="500"/>
      <c r="AF36" s="500" t="s">
        <v>296</v>
      </c>
      <c r="AG36" s="500"/>
      <c r="AH36" s="536" t="s">
        <v>296</v>
      </c>
      <c r="AI36" s="536"/>
      <c r="AJ36" s="536"/>
      <c r="AK36" s="536"/>
      <c r="AL36" s="536"/>
      <c r="AM36" s="536"/>
      <c r="AN36" s="279"/>
      <c r="AO36" s="286">
        <f t="shared" si="0"/>
        <v>0</v>
      </c>
      <c r="AP36" s="287" t="str">
        <f t="shared" si="1"/>
        <v>Cobertura No Cumplida</v>
      </c>
    </row>
    <row r="37" spans="1:42" ht="110.25" customHeight="1" x14ac:dyDescent="0.2">
      <c r="A37" s="283" t="s">
        <v>919</v>
      </c>
      <c r="B37" s="221" t="s">
        <v>920</v>
      </c>
      <c r="C37" s="221">
        <v>280</v>
      </c>
      <c r="D37" s="284" t="s">
        <v>921</v>
      </c>
      <c r="E37" s="285" t="s">
        <v>922</v>
      </c>
      <c r="F37" s="285" t="s">
        <v>923</v>
      </c>
      <c r="G37" s="285" t="s">
        <v>924</v>
      </c>
      <c r="H37" s="285" t="s">
        <v>782</v>
      </c>
      <c r="I37" s="291"/>
      <c r="J37" s="285"/>
      <c r="K37" s="285" t="s">
        <v>807</v>
      </c>
      <c r="L37" s="285" t="s">
        <v>925</v>
      </c>
      <c r="M37" s="285" t="s">
        <v>823</v>
      </c>
      <c r="N37" s="285" t="s">
        <v>824</v>
      </c>
      <c r="O37" s="276">
        <v>0.8</v>
      </c>
      <c r="P37" s="536"/>
      <c r="Q37" s="536"/>
      <c r="R37" s="536"/>
      <c r="S37" s="536"/>
      <c r="T37" s="536"/>
      <c r="U37" s="536"/>
      <c r="V37" s="536"/>
      <c r="W37" s="536"/>
      <c r="X37" s="536"/>
      <c r="Y37" s="536"/>
      <c r="Z37" s="536"/>
      <c r="AA37" s="536"/>
      <c r="AB37" s="500" t="s">
        <v>296</v>
      </c>
      <c r="AC37" s="500"/>
      <c r="AD37" s="500"/>
      <c r="AE37" s="500"/>
      <c r="AF37" s="500"/>
      <c r="AG37" s="500"/>
      <c r="AH37" s="536"/>
      <c r="AI37" s="536"/>
      <c r="AJ37" s="536"/>
      <c r="AK37" s="536"/>
      <c r="AL37" s="536"/>
      <c r="AM37" s="536"/>
      <c r="AN37" s="279"/>
      <c r="AO37" s="286">
        <f t="shared" si="0"/>
        <v>0</v>
      </c>
      <c r="AP37" s="287" t="str">
        <f t="shared" si="1"/>
        <v>Cobertura No Cumplida</v>
      </c>
    </row>
    <row r="38" spans="1:42" ht="110.25" customHeight="1" x14ac:dyDescent="0.2">
      <c r="A38" s="283" t="s">
        <v>926</v>
      </c>
      <c r="B38" s="221" t="s">
        <v>802</v>
      </c>
      <c r="C38" s="221">
        <v>280</v>
      </c>
      <c r="D38" s="284" t="s">
        <v>927</v>
      </c>
      <c r="E38" s="299" t="s">
        <v>928</v>
      </c>
      <c r="F38" s="299" t="s">
        <v>929</v>
      </c>
      <c r="G38" s="299" t="s">
        <v>930</v>
      </c>
      <c r="H38" s="285" t="s">
        <v>782</v>
      </c>
      <c r="I38" s="291"/>
      <c r="J38" s="285"/>
      <c r="K38" s="285" t="s">
        <v>807</v>
      </c>
      <c r="L38" s="285" t="s">
        <v>931</v>
      </c>
      <c r="M38" s="285" t="s">
        <v>823</v>
      </c>
      <c r="N38" s="285" t="s">
        <v>824</v>
      </c>
      <c r="O38" s="276">
        <v>0.8</v>
      </c>
      <c r="P38" s="536"/>
      <c r="Q38" s="536"/>
      <c r="R38" s="536"/>
      <c r="S38" s="536"/>
      <c r="T38" s="536"/>
      <c r="U38" s="536"/>
      <c r="V38" s="536"/>
      <c r="W38" s="536"/>
      <c r="X38" s="536"/>
      <c r="Y38" s="536"/>
      <c r="Z38" s="536"/>
      <c r="AA38" s="536"/>
      <c r="AB38" s="500"/>
      <c r="AC38" s="500"/>
      <c r="AD38" s="500" t="s">
        <v>296</v>
      </c>
      <c r="AE38" s="500"/>
      <c r="AF38" s="500"/>
      <c r="AG38" s="500"/>
      <c r="AH38" s="536"/>
      <c r="AI38" s="536"/>
      <c r="AJ38" s="536"/>
      <c r="AK38" s="536"/>
      <c r="AL38" s="536"/>
      <c r="AM38" s="536"/>
      <c r="AN38" s="279"/>
      <c r="AO38" s="286">
        <f t="shared" si="0"/>
        <v>0</v>
      </c>
      <c r="AP38" s="287" t="str">
        <f t="shared" si="1"/>
        <v>Cobertura No Cumplida</v>
      </c>
    </row>
    <row r="39" spans="1:42" ht="87.95" customHeight="1" x14ac:dyDescent="0.2">
      <c r="A39" s="290" t="s">
        <v>932</v>
      </c>
      <c r="B39" s="221" t="s">
        <v>802</v>
      </c>
      <c r="C39" s="221">
        <v>280</v>
      </c>
      <c r="D39" s="284" t="s">
        <v>933</v>
      </c>
      <c r="E39" s="249" t="s">
        <v>934</v>
      </c>
      <c r="F39" s="285" t="s">
        <v>935</v>
      </c>
      <c r="G39" s="285" t="s">
        <v>936</v>
      </c>
      <c r="H39" s="285" t="s">
        <v>782</v>
      </c>
      <c r="I39" s="291"/>
      <c r="J39" s="285"/>
      <c r="K39" s="285" t="s">
        <v>807</v>
      </c>
      <c r="L39" s="285" t="s">
        <v>808</v>
      </c>
      <c r="M39" s="285" t="s">
        <v>823</v>
      </c>
      <c r="N39" s="285" t="s">
        <v>824</v>
      </c>
      <c r="O39" s="276">
        <v>0.8</v>
      </c>
      <c r="P39" s="500"/>
      <c r="Q39" s="500"/>
      <c r="R39" s="500"/>
      <c r="S39" s="500"/>
      <c r="T39" s="500"/>
      <c r="U39" s="500"/>
      <c r="V39" s="500"/>
      <c r="W39" s="500"/>
      <c r="X39" s="500" t="s">
        <v>296</v>
      </c>
      <c r="Y39" s="500"/>
      <c r="Z39" s="500"/>
      <c r="AA39" s="500"/>
      <c r="AB39" s="500"/>
      <c r="AC39" s="500"/>
      <c r="AD39" s="500"/>
      <c r="AE39" s="500"/>
      <c r="AF39" s="500"/>
      <c r="AG39" s="500"/>
      <c r="AH39" s="500"/>
      <c r="AI39" s="500"/>
      <c r="AJ39" s="500"/>
      <c r="AK39" s="500"/>
      <c r="AL39" s="500"/>
      <c r="AM39" s="500"/>
      <c r="AN39" s="279"/>
      <c r="AO39" s="286">
        <f t="shared" si="0"/>
        <v>0</v>
      </c>
      <c r="AP39" s="287" t="str">
        <f t="shared" si="1"/>
        <v>Cobertura No Cumplida</v>
      </c>
    </row>
    <row r="40" spans="1:42" ht="87.95" customHeight="1" x14ac:dyDescent="0.2">
      <c r="A40" s="283" t="s">
        <v>937</v>
      </c>
      <c r="B40" s="285" t="s">
        <v>938</v>
      </c>
      <c r="C40" s="298">
        <v>50</v>
      </c>
      <c r="D40" s="284" t="s">
        <v>939</v>
      </c>
      <c r="E40" s="249" t="s">
        <v>940</v>
      </c>
      <c r="F40" s="285" t="s">
        <v>941</v>
      </c>
      <c r="G40" s="285" t="s">
        <v>942</v>
      </c>
      <c r="H40" s="285" t="s">
        <v>782</v>
      </c>
      <c r="I40" s="291"/>
      <c r="J40" s="285"/>
      <c r="K40" s="285" t="s">
        <v>807</v>
      </c>
      <c r="L40" s="285" t="s">
        <v>943</v>
      </c>
      <c r="M40" s="285" t="s">
        <v>823</v>
      </c>
      <c r="N40" s="285" t="s">
        <v>824</v>
      </c>
      <c r="O40" s="276">
        <v>0.8</v>
      </c>
      <c r="P40" s="500"/>
      <c r="Q40" s="500"/>
      <c r="R40" s="500"/>
      <c r="S40" s="500"/>
      <c r="T40" s="500"/>
      <c r="U40" s="500"/>
      <c r="V40" s="500"/>
      <c r="W40" s="500"/>
      <c r="X40" s="500"/>
      <c r="Y40" s="500"/>
      <c r="Z40" s="500"/>
      <c r="AA40" s="500"/>
      <c r="AB40" s="500"/>
      <c r="AC40" s="500"/>
      <c r="AD40" s="500"/>
      <c r="AE40" s="500"/>
      <c r="AF40" s="500" t="s">
        <v>296</v>
      </c>
      <c r="AG40" s="500"/>
      <c r="AH40" s="500"/>
      <c r="AI40" s="500"/>
      <c r="AJ40" s="500"/>
      <c r="AK40" s="500"/>
      <c r="AL40" s="500"/>
      <c r="AM40" s="500"/>
      <c r="AN40" s="279"/>
      <c r="AO40" s="286">
        <f t="shared" si="0"/>
        <v>0</v>
      </c>
      <c r="AP40" s="287" t="str">
        <f t="shared" si="1"/>
        <v>Cobertura No Cumplida</v>
      </c>
    </row>
    <row r="41" spans="1:42" ht="87.95" customHeight="1" x14ac:dyDescent="0.2">
      <c r="A41" s="283" t="s">
        <v>944</v>
      </c>
      <c r="B41" s="285" t="s">
        <v>945</v>
      </c>
      <c r="C41" s="298">
        <v>1</v>
      </c>
      <c r="D41" s="284" t="s">
        <v>946</v>
      </c>
      <c r="E41" s="249" t="s">
        <v>947</v>
      </c>
      <c r="F41" s="285" t="s">
        <v>948</v>
      </c>
      <c r="G41" s="285" t="s">
        <v>949</v>
      </c>
      <c r="H41" s="285" t="s">
        <v>782</v>
      </c>
      <c r="I41" s="291"/>
      <c r="J41" s="285"/>
      <c r="K41" s="285" t="s">
        <v>821</v>
      </c>
      <c r="L41" s="285" t="s">
        <v>950</v>
      </c>
      <c r="M41" s="285" t="s">
        <v>823</v>
      </c>
      <c r="N41" s="285" t="s">
        <v>824</v>
      </c>
      <c r="O41" s="276">
        <v>1</v>
      </c>
      <c r="P41" s="500"/>
      <c r="Q41" s="500"/>
      <c r="R41" s="500"/>
      <c r="S41" s="500"/>
      <c r="T41" s="500"/>
      <c r="U41" s="500"/>
      <c r="V41" s="500"/>
      <c r="W41" s="500"/>
      <c r="X41" s="500"/>
      <c r="Y41" s="500"/>
      <c r="Z41" s="500" t="s">
        <v>296</v>
      </c>
      <c r="AA41" s="500"/>
      <c r="AB41" s="500"/>
      <c r="AC41" s="500"/>
      <c r="AD41" s="500"/>
      <c r="AE41" s="500"/>
      <c r="AF41" s="500"/>
      <c r="AG41" s="500"/>
      <c r="AH41" s="500"/>
      <c r="AI41" s="500"/>
      <c r="AJ41" s="500"/>
      <c r="AK41" s="500"/>
      <c r="AL41" s="500"/>
      <c r="AM41" s="500"/>
      <c r="AN41" s="279"/>
      <c r="AO41" s="286">
        <f t="shared" si="0"/>
        <v>0</v>
      </c>
      <c r="AP41" s="287" t="str">
        <f t="shared" si="1"/>
        <v>Cobertura No Cumplida</v>
      </c>
    </row>
    <row r="42" spans="1:42" ht="168.95" customHeight="1" x14ac:dyDescent="0.2">
      <c r="A42" s="283" t="s">
        <v>951</v>
      </c>
      <c r="B42" s="285" t="s">
        <v>952</v>
      </c>
      <c r="C42" s="298">
        <v>8</v>
      </c>
      <c r="D42" s="284" t="s">
        <v>953</v>
      </c>
      <c r="E42" s="249" t="s">
        <v>954</v>
      </c>
      <c r="F42" s="285" t="s">
        <v>955</v>
      </c>
      <c r="G42" s="285" t="s">
        <v>956</v>
      </c>
      <c r="H42" s="285" t="s">
        <v>782</v>
      </c>
      <c r="I42" s="291"/>
      <c r="J42" s="285"/>
      <c r="K42" s="285" t="s">
        <v>807</v>
      </c>
      <c r="L42" s="285" t="s">
        <v>808</v>
      </c>
      <c r="M42" s="285" t="s">
        <v>823</v>
      </c>
      <c r="N42" s="285" t="s">
        <v>824</v>
      </c>
      <c r="O42" s="276">
        <v>0.9</v>
      </c>
      <c r="P42" s="500"/>
      <c r="Q42" s="500"/>
      <c r="R42" s="500"/>
      <c r="S42" s="500"/>
      <c r="T42" s="500"/>
      <c r="U42" s="500"/>
      <c r="V42" s="500"/>
      <c r="W42" s="500"/>
      <c r="X42" s="500"/>
      <c r="Y42" s="500"/>
      <c r="Z42" s="500"/>
      <c r="AA42" s="500"/>
      <c r="AB42" s="500"/>
      <c r="AC42" s="500"/>
      <c r="AD42" s="500"/>
      <c r="AE42" s="500"/>
      <c r="AF42" s="500"/>
      <c r="AG42" s="500"/>
      <c r="AH42" s="500" t="s">
        <v>296</v>
      </c>
      <c r="AI42" s="500"/>
      <c r="AJ42" s="500"/>
      <c r="AK42" s="500"/>
      <c r="AL42" s="500"/>
      <c r="AM42" s="500"/>
      <c r="AN42" s="279"/>
      <c r="AO42" s="286">
        <f t="shared" si="0"/>
        <v>0</v>
      </c>
      <c r="AP42" s="287" t="str">
        <f t="shared" si="1"/>
        <v>Cobertura No Cumplida</v>
      </c>
    </row>
    <row r="43" spans="1:42" ht="98.25" customHeight="1" x14ac:dyDescent="0.2">
      <c r="A43" s="283" t="s">
        <v>957</v>
      </c>
      <c r="B43" s="285" t="s">
        <v>958</v>
      </c>
      <c r="C43" s="249">
        <v>2</v>
      </c>
      <c r="D43" s="300" t="s">
        <v>959</v>
      </c>
      <c r="E43" s="249" t="s">
        <v>960</v>
      </c>
      <c r="F43" s="285" t="s">
        <v>961</v>
      </c>
      <c r="G43" s="285" t="s">
        <v>962</v>
      </c>
      <c r="H43" s="285" t="s">
        <v>782</v>
      </c>
      <c r="I43" s="291"/>
      <c r="J43" s="285"/>
      <c r="K43" s="285" t="s">
        <v>821</v>
      </c>
      <c r="L43" s="285" t="s">
        <v>963</v>
      </c>
      <c r="M43" s="285" t="s">
        <v>823</v>
      </c>
      <c r="N43" s="285" t="s">
        <v>824</v>
      </c>
      <c r="O43" s="276">
        <v>1</v>
      </c>
      <c r="P43" s="500"/>
      <c r="Q43" s="500"/>
      <c r="R43" s="500"/>
      <c r="S43" s="500"/>
      <c r="T43" s="500"/>
      <c r="U43" s="500"/>
      <c r="V43" s="500"/>
      <c r="W43" s="500"/>
      <c r="X43" s="500"/>
      <c r="Y43" s="500"/>
      <c r="Z43" s="500"/>
      <c r="AA43" s="500"/>
      <c r="AB43" s="500"/>
      <c r="AC43" s="506"/>
      <c r="AD43" s="500"/>
      <c r="AE43" s="500"/>
      <c r="AF43" s="500"/>
      <c r="AG43" s="500"/>
      <c r="AH43" s="500"/>
      <c r="AI43" s="500"/>
      <c r="AJ43" s="500" t="s">
        <v>296</v>
      </c>
      <c r="AK43" s="500"/>
      <c r="AL43" s="500"/>
      <c r="AM43" s="500"/>
      <c r="AN43" s="279"/>
      <c r="AO43" s="286">
        <f t="shared" si="0"/>
        <v>0</v>
      </c>
      <c r="AP43" s="287" t="str">
        <f t="shared" si="1"/>
        <v>Cobertura No Cumplida</v>
      </c>
    </row>
    <row r="44" spans="1:42" ht="98.25" customHeight="1" x14ac:dyDescent="0.2">
      <c r="A44" s="283" t="s">
        <v>964</v>
      </c>
      <c r="B44" s="285" t="s">
        <v>965</v>
      </c>
      <c r="C44" s="249">
        <v>8</v>
      </c>
      <c r="D44" s="300" t="s">
        <v>966</v>
      </c>
      <c r="E44" s="249" t="s">
        <v>967</v>
      </c>
      <c r="F44" s="285" t="s">
        <v>968</v>
      </c>
      <c r="G44" s="285" t="s">
        <v>969</v>
      </c>
      <c r="H44" s="285" t="s">
        <v>782</v>
      </c>
      <c r="I44" s="291"/>
      <c r="J44" s="285"/>
      <c r="K44" s="285" t="s">
        <v>821</v>
      </c>
      <c r="L44" s="285" t="s">
        <v>970</v>
      </c>
      <c r="M44" s="285" t="s">
        <v>823</v>
      </c>
      <c r="N44" s="285" t="s">
        <v>824</v>
      </c>
      <c r="O44" s="276">
        <v>1</v>
      </c>
      <c r="P44" s="500"/>
      <c r="Q44" s="500"/>
      <c r="R44" s="500"/>
      <c r="S44" s="500"/>
      <c r="T44" s="500"/>
      <c r="U44" s="500"/>
      <c r="V44" s="500"/>
      <c r="W44" s="500"/>
      <c r="X44" s="500"/>
      <c r="Y44" s="500"/>
      <c r="Z44" s="500"/>
      <c r="AA44" s="500"/>
      <c r="AB44" s="500"/>
      <c r="AC44" s="506"/>
      <c r="AD44" s="500"/>
      <c r="AE44" s="500"/>
      <c r="AF44" s="500" t="s">
        <v>296</v>
      </c>
      <c r="AG44" s="500"/>
      <c r="AH44" s="500"/>
      <c r="AI44" s="500"/>
      <c r="AJ44" s="500"/>
      <c r="AK44" s="500"/>
      <c r="AL44" s="500"/>
      <c r="AM44" s="500"/>
      <c r="AN44" s="279"/>
      <c r="AO44" s="286">
        <f t="shared" si="0"/>
        <v>0</v>
      </c>
      <c r="AP44" s="287" t="str">
        <f t="shared" si="1"/>
        <v>Cobertura No Cumplida</v>
      </c>
    </row>
    <row r="45" spans="1:42" ht="198.75" customHeight="1" x14ac:dyDescent="0.2">
      <c r="A45" s="283" t="s">
        <v>971</v>
      </c>
      <c r="B45" s="285" t="s">
        <v>972</v>
      </c>
      <c r="C45" s="249">
        <v>1</v>
      </c>
      <c r="D45" s="300" t="s">
        <v>973</v>
      </c>
      <c r="E45" s="249" t="s">
        <v>974</v>
      </c>
      <c r="F45" s="285" t="s">
        <v>975</v>
      </c>
      <c r="G45" s="285" t="s">
        <v>976</v>
      </c>
      <c r="H45" s="285" t="s">
        <v>782</v>
      </c>
      <c r="I45" s="291"/>
      <c r="J45" s="285"/>
      <c r="K45" s="285" t="s">
        <v>807</v>
      </c>
      <c r="L45" s="285" t="s">
        <v>808</v>
      </c>
      <c r="M45" s="285" t="s">
        <v>823</v>
      </c>
      <c r="N45" s="285" t="s">
        <v>824</v>
      </c>
      <c r="O45" s="276">
        <v>1</v>
      </c>
      <c r="P45" s="500"/>
      <c r="Q45" s="500"/>
      <c r="R45" s="500"/>
      <c r="S45" s="500"/>
      <c r="T45" s="500"/>
      <c r="U45" s="500"/>
      <c r="V45" s="500" t="s">
        <v>296</v>
      </c>
      <c r="W45" s="500"/>
      <c r="X45" s="500" t="s">
        <v>296</v>
      </c>
      <c r="Y45" s="500"/>
      <c r="Z45" s="500"/>
      <c r="AA45" s="500"/>
      <c r="AB45" s="500"/>
      <c r="AC45" s="506"/>
      <c r="AD45" s="500"/>
      <c r="AE45" s="500"/>
      <c r="AF45" s="500"/>
      <c r="AG45" s="500"/>
      <c r="AH45" s="500"/>
      <c r="AI45" s="500"/>
      <c r="AJ45" s="500"/>
      <c r="AK45" s="500"/>
      <c r="AL45" s="500"/>
      <c r="AM45" s="500"/>
      <c r="AN45" s="279"/>
      <c r="AO45" s="286">
        <f t="shared" si="0"/>
        <v>0</v>
      </c>
      <c r="AP45" s="287" t="str">
        <f t="shared" si="1"/>
        <v>Cobertura No Cumplida</v>
      </c>
    </row>
    <row r="46" spans="1:42" ht="130.5" customHeight="1" x14ac:dyDescent="0.2">
      <c r="A46" s="283" t="s">
        <v>977</v>
      </c>
      <c r="B46" s="285" t="s">
        <v>978</v>
      </c>
      <c r="C46" s="249">
        <v>45</v>
      </c>
      <c r="D46" s="300" t="s">
        <v>979</v>
      </c>
      <c r="E46" s="249" t="s">
        <v>980</v>
      </c>
      <c r="F46" s="285" t="s">
        <v>981</v>
      </c>
      <c r="G46" s="285" t="s">
        <v>982</v>
      </c>
      <c r="H46" s="285" t="s">
        <v>782</v>
      </c>
      <c r="I46" s="291"/>
      <c r="J46" s="285"/>
      <c r="K46" s="285" t="s">
        <v>807</v>
      </c>
      <c r="L46" s="285" t="s">
        <v>808</v>
      </c>
      <c r="M46" s="285" t="s">
        <v>823</v>
      </c>
      <c r="N46" s="285" t="s">
        <v>824</v>
      </c>
      <c r="O46" s="276">
        <v>1</v>
      </c>
      <c r="P46" s="500"/>
      <c r="Q46" s="500"/>
      <c r="R46" s="500"/>
      <c r="S46" s="500"/>
      <c r="T46" s="500"/>
      <c r="U46" s="500"/>
      <c r="V46" s="500"/>
      <c r="W46" s="500"/>
      <c r="X46" s="500"/>
      <c r="Y46" s="500"/>
      <c r="Z46" s="500"/>
      <c r="AA46" s="500"/>
      <c r="AB46" s="500"/>
      <c r="AC46" s="506"/>
      <c r="AD46" s="500" t="s">
        <v>296</v>
      </c>
      <c r="AE46" s="500"/>
      <c r="AF46" s="500"/>
      <c r="AG46" s="500"/>
      <c r="AH46" s="500"/>
      <c r="AI46" s="500"/>
      <c r="AJ46" s="500"/>
      <c r="AK46" s="500"/>
      <c r="AL46" s="500"/>
      <c r="AM46" s="500"/>
      <c r="AN46" s="279"/>
      <c r="AO46" s="286">
        <f t="shared" si="0"/>
        <v>0</v>
      </c>
      <c r="AP46" s="287" t="str">
        <f t="shared" si="1"/>
        <v>Cobertura No Cumplida</v>
      </c>
    </row>
    <row r="47" spans="1:42" ht="87.95" customHeight="1" x14ac:dyDescent="0.2">
      <c r="A47" s="283" t="s">
        <v>983</v>
      </c>
      <c r="B47" s="288" t="s">
        <v>984</v>
      </c>
      <c r="C47" s="288">
        <v>40</v>
      </c>
      <c r="D47" s="294" t="s">
        <v>985</v>
      </c>
      <c r="E47" s="301" t="s">
        <v>986</v>
      </c>
      <c r="F47" s="288" t="s">
        <v>987</v>
      </c>
      <c r="G47" s="288" t="s">
        <v>988</v>
      </c>
      <c r="H47" s="289" t="s">
        <v>782</v>
      </c>
      <c r="I47" s="298"/>
      <c r="J47" s="285"/>
      <c r="K47" s="285" t="s">
        <v>807</v>
      </c>
      <c r="L47" s="285" t="s">
        <v>808</v>
      </c>
      <c r="M47" s="285" t="s">
        <v>823</v>
      </c>
      <c r="N47" s="285" t="s">
        <v>824</v>
      </c>
      <c r="O47" s="276">
        <v>0.8</v>
      </c>
      <c r="P47" s="500"/>
      <c r="Q47" s="500"/>
      <c r="R47" s="500"/>
      <c r="S47" s="500"/>
      <c r="T47" s="500"/>
      <c r="U47" s="500"/>
      <c r="V47" s="500" t="s">
        <v>296</v>
      </c>
      <c r="W47" s="500"/>
      <c r="X47" s="500"/>
      <c r="Y47" s="500"/>
      <c r="Z47" s="500"/>
      <c r="AA47" s="500"/>
      <c r="AB47" s="500"/>
      <c r="AC47" s="506"/>
      <c r="AD47" s="500"/>
      <c r="AE47" s="500"/>
      <c r="AF47" s="500"/>
      <c r="AG47" s="500"/>
      <c r="AH47" s="500"/>
      <c r="AI47" s="500"/>
      <c r="AJ47" s="500"/>
      <c r="AK47" s="500"/>
      <c r="AL47" s="500"/>
      <c r="AM47" s="500"/>
      <c r="AN47" s="279"/>
      <c r="AO47" s="286">
        <f t="shared" si="0"/>
        <v>0</v>
      </c>
      <c r="AP47" s="287" t="str">
        <f t="shared" si="1"/>
        <v>Cobertura No Cumplida</v>
      </c>
    </row>
    <row r="48" spans="1:42" ht="87.95" customHeight="1" x14ac:dyDescent="0.2">
      <c r="A48" s="283" t="s">
        <v>989</v>
      </c>
      <c r="B48" s="275" t="s">
        <v>990</v>
      </c>
      <c r="C48" s="281">
        <v>35</v>
      </c>
      <c r="D48" s="274" t="s">
        <v>991</v>
      </c>
      <c r="E48" s="245" t="s">
        <v>992</v>
      </c>
      <c r="F48" s="275" t="s">
        <v>993</v>
      </c>
      <c r="G48" s="275" t="s">
        <v>994</v>
      </c>
      <c r="H48" s="289" t="s">
        <v>782</v>
      </c>
      <c r="I48" s="302"/>
      <c r="J48" s="275"/>
      <c r="K48" s="285" t="s">
        <v>807</v>
      </c>
      <c r="L48" s="285" t="s">
        <v>808</v>
      </c>
      <c r="M48" s="285" t="s">
        <v>823</v>
      </c>
      <c r="N48" s="285" t="s">
        <v>824</v>
      </c>
      <c r="O48" s="276">
        <v>1</v>
      </c>
      <c r="P48" s="500"/>
      <c r="Q48" s="500"/>
      <c r="R48" s="500"/>
      <c r="S48" s="500"/>
      <c r="T48" s="500"/>
      <c r="U48" s="500"/>
      <c r="V48" s="500"/>
      <c r="W48" s="500"/>
      <c r="X48" s="500"/>
      <c r="Y48" s="500"/>
      <c r="Z48" s="500" t="s">
        <v>296</v>
      </c>
      <c r="AA48" s="500"/>
      <c r="AB48" s="500"/>
      <c r="AC48" s="506"/>
      <c r="AD48" s="500"/>
      <c r="AE48" s="500"/>
      <c r="AF48" s="500"/>
      <c r="AG48" s="500"/>
      <c r="AH48" s="500"/>
      <c r="AI48" s="500"/>
      <c r="AJ48" s="500"/>
      <c r="AK48" s="500"/>
      <c r="AL48" s="500"/>
      <c r="AM48" s="500"/>
      <c r="AN48" s="279"/>
      <c r="AO48" s="286">
        <f t="shared" si="0"/>
        <v>0</v>
      </c>
      <c r="AP48" s="287" t="str">
        <f t="shared" si="1"/>
        <v>Cobertura No Cumplida</v>
      </c>
    </row>
    <row r="49" spans="1:42" ht="87.95" customHeight="1" x14ac:dyDescent="0.2">
      <c r="A49" s="303" t="s">
        <v>995</v>
      </c>
      <c r="B49" s="275" t="s">
        <v>996</v>
      </c>
      <c r="C49" s="304">
        <v>15</v>
      </c>
      <c r="D49" s="305" t="s">
        <v>997</v>
      </c>
      <c r="E49" s="306" t="s">
        <v>998</v>
      </c>
      <c r="F49" s="307" t="s">
        <v>999</v>
      </c>
      <c r="G49" s="307" t="s">
        <v>1000</v>
      </c>
      <c r="H49" s="289" t="s">
        <v>782</v>
      </c>
      <c r="I49" s="308"/>
      <c r="J49" s="307"/>
      <c r="K49" s="278" t="s">
        <v>821</v>
      </c>
      <c r="L49" s="278" t="s">
        <v>1001</v>
      </c>
      <c r="M49" s="285" t="s">
        <v>823</v>
      </c>
      <c r="N49" s="285" t="s">
        <v>824</v>
      </c>
      <c r="O49" s="276">
        <v>1</v>
      </c>
      <c r="P49" s="500"/>
      <c r="Q49" s="500"/>
      <c r="R49" s="500" t="s">
        <v>296</v>
      </c>
      <c r="S49" s="500"/>
      <c r="T49" s="500"/>
      <c r="U49" s="500"/>
      <c r="V49" s="500"/>
      <c r="W49" s="500"/>
      <c r="X49" s="500"/>
      <c r="Y49" s="500"/>
      <c r="Z49" s="500"/>
      <c r="AA49" s="500"/>
      <c r="AB49" s="500"/>
      <c r="AC49" s="506"/>
      <c r="AD49" s="500"/>
      <c r="AE49" s="500"/>
      <c r="AF49" s="500"/>
      <c r="AG49" s="500"/>
      <c r="AH49" s="500"/>
      <c r="AI49" s="500"/>
      <c r="AJ49" s="500"/>
      <c r="AK49" s="500"/>
      <c r="AL49" s="500"/>
      <c r="AM49" s="500"/>
      <c r="AN49" s="309"/>
      <c r="AO49" s="310">
        <f t="shared" si="0"/>
        <v>0</v>
      </c>
      <c r="AP49" s="280"/>
    </row>
    <row r="50" spans="1:42" ht="87.95" customHeight="1" thickBot="1" x14ac:dyDescent="0.25">
      <c r="A50" s="311" t="s">
        <v>1002</v>
      </c>
      <c r="B50" s="312" t="s">
        <v>990</v>
      </c>
      <c r="C50" s="313">
        <v>35</v>
      </c>
      <c r="D50" s="314" t="s">
        <v>1003</v>
      </c>
      <c r="E50" s="315" t="s">
        <v>1004</v>
      </c>
      <c r="F50" s="316" t="s">
        <v>1005</v>
      </c>
      <c r="G50" s="316" t="s">
        <v>1006</v>
      </c>
      <c r="H50" s="317" t="s">
        <v>782</v>
      </c>
      <c r="I50" s="318"/>
      <c r="J50" s="317"/>
      <c r="K50" s="317" t="s">
        <v>807</v>
      </c>
      <c r="L50" s="317" t="s">
        <v>808</v>
      </c>
      <c r="M50" s="317" t="s">
        <v>823</v>
      </c>
      <c r="N50" s="285" t="s">
        <v>824</v>
      </c>
      <c r="O50" s="319">
        <v>0.9</v>
      </c>
      <c r="P50" s="511"/>
      <c r="Q50" s="511"/>
      <c r="R50" s="511"/>
      <c r="S50" s="511"/>
      <c r="T50" s="511"/>
      <c r="U50" s="511"/>
      <c r="V50" s="511" t="s">
        <v>296</v>
      </c>
      <c r="W50" s="511"/>
      <c r="X50" s="511"/>
      <c r="Y50" s="511"/>
      <c r="Z50" s="511"/>
      <c r="AA50" s="511"/>
      <c r="AB50" s="511"/>
      <c r="AC50" s="813"/>
      <c r="AD50" s="511"/>
      <c r="AE50" s="511"/>
      <c r="AF50" s="511"/>
      <c r="AG50" s="511"/>
      <c r="AH50" s="511"/>
      <c r="AI50" s="511"/>
      <c r="AJ50" s="511"/>
      <c r="AK50" s="511"/>
      <c r="AL50" s="511"/>
      <c r="AM50" s="511"/>
      <c r="AN50" s="320"/>
      <c r="AO50" s="321">
        <f t="shared" si="0"/>
        <v>0</v>
      </c>
      <c r="AP50" s="322" t="str">
        <f t="shared" si="1"/>
        <v>Cobertura No Cumplida</v>
      </c>
    </row>
    <row r="51" spans="1:42" ht="26.25" customHeight="1" thickBot="1" x14ac:dyDescent="0.25">
      <c r="A51" s="227"/>
      <c r="B51" s="227"/>
      <c r="C51" s="227"/>
      <c r="D51" s="829" t="s">
        <v>1007</v>
      </c>
      <c r="E51" s="830"/>
      <c r="F51" s="833" t="s">
        <v>1008</v>
      </c>
      <c r="G51" s="833"/>
      <c r="H51" s="833"/>
      <c r="I51" s="833"/>
      <c r="J51" s="823">
        <f>COUNTIF(J14:J50,"Eficaz")</f>
        <v>0</v>
      </c>
      <c r="K51" s="824"/>
      <c r="L51" s="323" t="str">
        <f>IFERROR((COUNTIF(J14:J50,"Eficaz")/(COUNTIF(J14:J50,"No Eficaz")+COUNTIF(J14:J50,"Eficaz"))),"")</f>
        <v/>
      </c>
      <c r="M51" s="825" t="s">
        <v>685</v>
      </c>
      <c r="N51" s="639"/>
      <c r="O51" s="826"/>
      <c r="P51" s="827">
        <f>COUNTIF(P14:Q50,"P")+COUNTIF(P14:Q50,"I")+COUNTIF(P14:Q50,"NC")</f>
        <v>1</v>
      </c>
      <c r="Q51" s="815"/>
      <c r="R51" s="814">
        <f>COUNTIF(R14:S50,"P")+COUNTIF(R14:S50,"I")+COUNTIF(R14:S50,"NC")</f>
        <v>3</v>
      </c>
      <c r="S51" s="815"/>
      <c r="T51" s="814">
        <f>COUNTIF(T14:U50,"P")+COUNTIF(T14:U50,"I")+COUNTIF(T14:U50,"NC")</f>
        <v>5</v>
      </c>
      <c r="U51" s="815"/>
      <c r="V51" s="814">
        <f>COUNTIF(V14:W50,"P")+COUNTIF(V14:W50,"I")+COUNTIF(V14:W50,"NC")</f>
        <v>9</v>
      </c>
      <c r="W51" s="815"/>
      <c r="X51" s="814">
        <f>COUNTIF(X14:Y50,"P")+COUNTIF(X14:Y50,"I")+COUNTIF(X14:Y50,"NC")</f>
        <v>8</v>
      </c>
      <c r="Y51" s="815"/>
      <c r="Z51" s="814">
        <f>COUNTIF(Z14:AA50,"P")+COUNTIF(Z14:AA50,"I")+COUNTIF(Z14:AA50,"NC")</f>
        <v>7</v>
      </c>
      <c r="AA51" s="815"/>
      <c r="AB51" s="814">
        <f>COUNTIF(AB14:AC50,"P")+COUNTIF(AB14:AC50,"I")+COUNTIF(AB14:AC50,"NC")</f>
        <v>5</v>
      </c>
      <c r="AC51" s="815"/>
      <c r="AD51" s="814">
        <f>COUNTIF(AD14:AE50,"P")+COUNTIF(AD14:AE50,"I")+COUNTIF(AD14:AE50,"NC")</f>
        <v>7</v>
      </c>
      <c r="AE51" s="815"/>
      <c r="AF51" s="814">
        <f>COUNTIF(AF14:AG50,"P")+COUNTIF(AF14:AG50,"I")+COUNTIF(AF14:AG50,"NC")</f>
        <v>7</v>
      </c>
      <c r="AG51" s="815"/>
      <c r="AH51" s="814">
        <f>COUNTIF(AH14:AI50,"P")+COUNTIF(AH14:AI50,"I")+COUNTIF(AH14:AI50,"NC")</f>
        <v>7</v>
      </c>
      <c r="AI51" s="815"/>
      <c r="AJ51" s="814">
        <f>COUNTIF(AJ14:AK50,"P")+COUNTIF(AJ14:AK50,"I")+COUNTIF(AJ14:AK50,"NC")</f>
        <v>5</v>
      </c>
      <c r="AK51" s="815"/>
      <c r="AL51" s="814">
        <f>COUNTIF(AL14:AM50,"P")+COUNTIF(AL14:AM50,"I")+COUNTIF(AL14:AM50,"NC")</f>
        <v>2</v>
      </c>
      <c r="AM51" s="816"/>
      <c r="AN51" s="324">
        <f>SUM(P51:AM51)</f>
        <v>66</v>
      </c>
      <c r="AO51" s="325">
        <f>IFERROR((AVERAGE(AO14:AO50)),"")</f>
        <v>0</v>
      </c>
      <c r="AP51" s="326" t="str">
        <f>IF(AO51&gt;=85%,"Cobertura Cumplida del Programa","Cobertura No cumplida del Programa")</f>
        <v>Cobertura No cumplida del Programa</v>
      </c>
    </row>
    <row r="52" spans="1:42" ht="26.25" customHeight="1" thickBot="1" x14ac:dyDescent="0.25">
      <c r="A52" s="227"/>
      <c r="B52" s="227"/>
      <c r="C52" s="227"/>
      <c r="D52" s="831"/>
      <c r="E52" s="832"/>
      <c r="F52" s="834"/>
      <c r="G52" s="834"/>
      <c r="H52" s="834"/>
      <c r="I52" s="834"/>
      <c r="J52" s="817">
        <f>COUNTIF(J14:J50,"No Eficaz")+COUNTIF(J14:J50,"Eficaz")</f>
        <v>0</v>
      </c>
      <c r="K52" s="818"/>
      <c r="L52" s="327" t="str">
        <f>IF(L51&gt;=0.8,"Eficaz","No Eficaz")</f>
        <v>Eficaz</v>
      </c>
      <c r="M52" s="819" t="s">
        <v>687</v>
      </c>
      <c r="N52" s="820"/>
      <c r="O52" s="821"/>
      <c r="P52" s="822">
        <f>COUNTIF(P14:Q50,"I")</f>
        <v>0</v>
      </c>
      <c r="Q52" s="812"/>
      <c r="R52" s="811">
        <f>COUNTIF(R14:S50,"I")</f>
        <v>0</v>
      </c>
      <c r="S52" s="812"/>
      <c r="T52" s="811">
        <f>COUNTIF(T14:U50,"I")</f>
        <v>0</v>
      </c>
      <c r="U52" s="812"/>
      <c r="V52" s="811">
        <f>COUNTIF(V14:W50,"I")</f>
        <v>0</v>
      </c>
      <c r="W52" s="812"/>
      <c r="X52" s="811">
        <f>COUNTIF(X14:Y50,"I")</f>
        <v>0</v>
      </c>
      <c r="Y52" s="812"/>
      <c r="Z52" s="811">
        <f>COUNTIF(Z14:AA50,"I")</f>
        <v>0</v>
      </c>
      <c r="AA52" s="812"/>
      <c r="AB52" s="811">
        <f>COUNTIF(AB14:AC50,"I")</f>
        <v>0</v>
      </c>
      <c r="AC52" s="812"/>
      <c r="AD52" s="811">
        <f>COUNTIF(AD14:AE50,"I")</f>
        <v>0</v>
      </c>
      <c r="AE52" s="812"/>
      <c r="AF52" s="811">
        <f>COUNTIF(AF14:AG50,"I")</f>
        <v>0</v>
      </c>
      <c r="AG52" s="812"/>
      <c r="AH52" s="811">
        <f>COUNTIF(AH14:AI50,"I")</f>
        <v>0</v>
      </c>
      <c r="AI52" s="812"/>
      <c r="AJ52" s="811">
        <f>COUNTIF(AJ14:AK50,"I")</f>
        <v>0</v>
      </c>
      <c r="AK52" s="812"/>
      <c r="AL52" s="811">
        <f>COUNTIF(AL14:AM50,"I")</f>
        <v>0</v>
      </c>
      <c r="AM52" s="828"/>
      <c r="AN52" s="324">
        <f>SUM(P52:AM52)</f>
        <v>0</v>
      </c>
      <c r="AO52" s="328"/>
      <c r="AP52" s="261"/>
    </row>
    <row r="53" spans="1:42" ht="23.25" customHeight="1" thickBot="1" x14ac:dyDescent="0.25">
      <c r="A53" s="227"/>
      <c r="B53" s="227"/>
      <c r="C53" s="227"/>
      <c r="D53" s="845" t="s">
        <v>1009</v>
      </c>
      <c r="E53" s="846"/>
      <c r="F53" s="846"/>
      <c r="G53" s="846"/>
      <c r="H53" s="846"/>
      <c r="I53" s="846"/>
      <c r="J53" s="847" t="s">
        <v>1010</v>
      </c>
      <c r="K53" s="847"/>
      <c r="L53" s="847"/>
      <c r="M53" s="847"/>
      <c r="N53" s="847"/>
      <c r="O53" s="847"/>
      <c r="P53" s="843">
        <f>IFERROR((ABS(P52/P51)),"")</f>
        <v>0</v>
      </c>
      <c r="Q53" s="844"/>
      <c r="R53" s="843">
        <f>IFERROR((ABS(R52/R51)),"")</f>
        <v>0</v>
      </c>
      <c r="S53" s="844"/>
      <c r="T53" s="843">
        <f>IFERROR((ABS(T52/T51)),"")</f>
        <v>0</v>
      </c>
      <c r="U53" s="844"/>
      <c r="V53" s="843">
        <f>IFERROR((ABS(V52/V51)),"")</f>
        <v>0</v>
      </c>
      <c r="W53" s="844"/>
      <c r="X53" s="843">
        <f>IFERROR((ABS(X52/X51)),"")</f>
        <v>0</v>
      </c>
      <c r="Y53" s="844"/>
      <c r="Z53" s="843">
        <f>IFERROR((ABS(Z52/Z51)),"")</f>
        <v>0</v>
      </c>
      <c r="AA53" s="844"/>
      <c r="AB53" s="843">
        <f>IFERROR((ABS(AB52/AB51)),"")</f>
        <v>0</v>
      </c>
      <c r="AC53" s="844"/>
      <c r="AD53" s="843">
        <f>IFERROR((ABS(AD52/AD51)),"")</f>
        <v>0</v>
      </c>
      <c r="AE53" s="844"/>
      <c r="AF53" s="843">
        <f>IFERROR((ABS(AF52/AF51)),"")</f>
        <v>0</v>
      </c>
      <c r="AG53" s="844"/>
      <c r="AH53" s="843">
        <f>IFERROR((ABS(AH52/AH51)),"")</f>
        <v>0</v>
      </c>
      <c r="AI53" s="844"/>
      <c r="AJ53" s="843">
        <f>IFERROR((ABS(AJ52/AJ51)),"")</f>
        <v>0</v>
      </c>
      <c r="AK53" s="844"/>
      <c r="AL53" s="843">
        <f>IFERROR((ABS(AL52/AL51)),"")</f>
        <v>0</v>
      </c>
      <c r="AM53" s="844"/>
      <c r="AN53" s="329">
        <f>IFERROR((AN52/AN51),"")</f>
        <v>0</v>
      </c>
      <c r="AO53" s="330" t="str">
        <f>IF(AN53&gt;=90%,"Meta Cumplida","Meta No Cumplida")</f>
        <v>Meta No Cumplida</v>
      </c>
      <c r="AP53" s="331"/>
    </row>
    <row r="54" spans="1:42" x14ac:dyDescent="0.2">
      <c r="A54" s="230"/>
      <c r="B54" s="230"/>
      <c r="C54" s="230"/>
      <c r="D54" s="230"/>
      <c r="E54" s="230"/>
      <c r="F54" s="230"/>
      <c r="G54" s="230"/>
      <c r="H54" s="230"/>
      <c r="I54" s="230"/>
      <c r="J54" s="230"/>
      <c r="K54" s="230"/>
      <c r="L54" s="230"/>
      <c r="M54" s="230"/>
      <c r="N54" s="230"/>
      <c r="O54" s="230"/>
      <c r="P54" s="230"/>
      <c r="Q54" s="230"/>
      <c r="R54" s="230"/>
      <c r="S54" s="230"/>
      <c r="T54" s="230"/>
      <c r="U54" s="230"/>
      <c r="V54" s="230"/>
      <c r="W54" s="230"/>
      <c r="X54" s="230"/>
      <c r="Y54" s="230"/>
      <c r="Z54" s="230"/>
      <c r="AA54" s="230"/>
      <c r="AB54" s="230"/>
      <c r="AC54" s="230"/>
      <c r="AD54" s="230"/>
      <c r="AE54" s="230"/>
      <c r="AF54" s="230"/>
      <c r="AG54" s="230"/>
      <c r="AH54" s="230"/>
      <c r="AI54" s="230"/>
      <c r="AJ54" s="230"/>
      <c r="AK54" s="230"/>
      <c r="AL54" s="230"/>
      <c r="AM54" s="230"/>
      <c r="AN54" s="230"/>
      <c r="AO54" s="230"/>
      <c r="AP54" s="230"/>
    </row>
    <row r="55" spans="1:42" x14ac:dyDescent="0.2">
      <c r="A55" s="230"/>
      <c r="B55" s="230"/>
      <c r="C55" s="230"/>
      <c r="D55" s="230"/>
      <c r="E55" s="230"/>
      <c r="F55" s="230"/>
      <c r="G55" s="230"/>
      <c r="H55" s="230"/>
      <c r="I55" s="230"/>
      <c r="J55" s="230"/>
      <c r="K55" s="230"/>
      <c r="L55" s="230"/>
      <c r="M55" s="230"/>
      <c r="N55" s="230"/>
      <c r="O55" s="230"/>
      <c r="P55" s="230"/>
      <c r="Q55" s="230"/>
      <c r="R55" s="230"/>
      <c r="S55" s="230"/>
      <c r="T55" s="230"/>
      <c r="U55" s="230"/>
      <c r="V55" s="230"/>
      <c r="W55" s="230"/>
      <c r="X55" s="230"/>
      <c r="Y55" s="230"/>
      <c r="Z55" s="230"/>
      <c r="AA55" s="230"/>
      <c r="AB55" s="230"/>
      <c r="AC55" s="230"/>
      <c r="AD55" s="230"/>
      <c r="AE55" s="230"/>
      <c r="AF55" s="230"/>
      <c r="AG55" s="230"/>
      <c r="AH55" s="230"/>
      <c r="AI55" s="230"/>
      <c r="AJ55" s="230"/>
      <c r="AK55" s="230"/>
      <c r="AL55" s="230"/>
      <c r="AM55" s="230"/>
      <c r="AN55" s="230"/>
      <c r="AO55" s="230"/>
      <c r="AP55" s="230"/>
    </row>
    <row r="56" spans="1:42" x14ac:dyDescent="0.2">
      <c r="A56" s="230"/>
      <c r="B56" s="230"/>
      <c r="C56" s="230"/>
      <c r="D56" s="230"/>
      <c r="E56" s="230"/>
      <c r="F56" s="230"/>
      <c r="G56" s="230"/>
      <c r="H56" s="230"/>
      <c r="I56" s="230"/>
      <c r="J56" s="230"/>
      <c r="K56" s="230"/>
      <c r="L56" s="230"/>
      <c r="M56" s="230"/>
      <c r="N56" s="230"/>
      <c r="O56" s="230"/>
      <c r="P56" s="230"/>
      <c r="Q56" s="230"/>
      <c r="R56" s="230"/>
      <c r="S56" s="230"/>
      <c r="T56" s="230"/>
      <c r="U56" s="230"/>
      <c r="V56" s="230"/>
      <c r="W56" s="230"/>
      <c r="X56" s="230"/>
      <c r="Y56" s="230"/>
      <c r="Z56" s="230"/>
      <c r="AA56" s="230"/>
      <c r="AB56" s="230"/>
      <c r="AC56" s="230"/>
      <c r="AD56" s="230"/>
      <c r="AE56" s="230"/>
      <c r="AF56" s="230"/>
      <c r="AG56" s="230"/>
      <c r="AH56" s="230"/>
      <c r="AI56" s="230"/>
      <c r="AJ56" s="230"/>
      <c r="AK56" s="230"/>
      <c r="AL56" s="230"/>
      <c r="AM56" s="230"/>
      <c r="AN56" s="230"/>
      <c r="AO56" s="230"/>
      <c r="AP56" s="230"/>
    </row>
    <row r="57" spans="1:42" x14ac:dyDescent="0.2">
      <c r="A57" s="230"/>
      <c r="B57" s="230"/>
      <c r="C57" s="230"/>
      <c r="D57" s="230"/>
      <c r="E57" s="230"/>
      <c r="F57" s="230"/>
      <c r="G57" s="230"/>
      <c r="H57" s="230"/>
      <c r="I57" s="230"/>
      <c r="J57" s="230"/>
      <c r="K57" s="230"/>
      <c r="L57" s="230"/>
      <c r="M57" s="230"/>
      <c r="N57" s="230"/>
      <c r="O57" s="230"/>
      <c r="P57" s="230"/>
      <c r="Q57" s="230"/>
      <c r="R57" s="230"/>
      <c r="S57" s="230"/>
      <c r="T57" s="230"/>
      <c r="U57" s="230"/>
      <c r="V57" s="230"/>
      <c r="W57" s="230"/>
      <c r="X57" s="230"/>
      <c r="Y57" s="230"/>
      <c r="Z57" s="230"/>
      <c r="AA57" s="230"/>
      <c r="AB57" s="230"/>
      <c r="AC57" s="230"/>
      <c r="AD57" s="230"/>
      <c r="AE57" s="230"/>
      <c r="AF57" s="230"/>
      <c r="AG57" s="230"/>
      <c r="AH57" s="230"/>
      <c r="AI57" s="230"/>
      <c r="AJ57" s="230"/>
      <c r="AK57" s="230"/>
      <c r="AL57" s="230"/>
      <c r="AM57" s="230"/>
      <c r="AN57" s="230"/>
      <c r="AO57" s="230"/>
      <c r="AP57" s="230"/>
    </row>
    <row r="58" spans="1:42" x14ac:dyDescent="0.2">
      <c r="A58" s="230"/>
      <c r="B58" s="230"/>
      <c r="C58" s="230"/>
      <c r="D58" s="230"/>
      <c r="E58" s="230"/>
      <c r="F58" s="230"/>
      <c r="G58" s="230"/>
      <c r="H58" s="230"/>
      <c r="I58" s="230"/>
      <c r="J58" s="230"/>
      <c r="K58" s="230"/>
      <c r="L58" s="230"/>
      <c r="M58" s="230"/>
      <c r="N58" s="230"/>
      <c r="O58" s="230"/>
      <c r="P58" s="230"/>
      <c r="Q58" s="230"/>
      <c r="R58" s="230"/>
      <c r="S58" s="230"/>
      <c r="T58" s="230"/>
      <c r="U58" s="230"/>
      <c r="V58" s="230"/>
      <c r="W58" s="230"/>
      <c r="X58" s="230"/>
      <c r="Y58" s="230"/>
      <c r="Z58" s="230"/>
      <c r="AA58" s="230"/>
      <c r="AB58" s="230"/>
      <c r="AC58" s="230"/>
      <c r="AD58" s="230"/>
      <c r="AE58" s="230"/>
      <c r="AF58" s="230"/>
      <c r="AG58" s="230"/>
      <c r="AH58" s="230"/>
      <c r="AI58" s="230"/>
      <c r="AJ58" s="230"/>
      <c r="AK58" s="230"/>
      <c r="AL58" s="230"/>
      <c r="AM58" s="230"/>
      <c r="AN58" s="230"/>
      <c r="AO58" s="230"/>
      <c r="AP58" s="230"/>
    </row>
    <row r="59" spans="1:42" x14ac:dyDescent="0.2">
      <c r="A59" s="230"/>
      <c r="B59" s="230"/>
      <c r="C59" s="230"/>
      <c r="D59" s="230"/>
      <c r="E59" s="230"/>
      <c r="F59" s="230"/>
      <c r="G59" s="230"/>
      <c r="H59" s="230"/>
      <c r="I59" s="230"/>
      <c r="J59" s="230"/>
      <c r="K59" s="230"/>
      <c r="L59" s="230"/>
      <c r="M59" s="230"/>
      <c r="N59" s="230"/>
      <c r="O59" s="230"/>
      <c r="P59" s="230"/>
      <c r="Q59" s="230"/>
      <c r="R59" s="230"/>
      <c r="S59" s="230"/>
      <c r="T59" s="230"/>
      <c r="U59" s="230"/>
      <c r="V59" s="230"/>
      <c r="W59" s="230"/>
      <c r="X59" s="230"/>
      <c r="Y59" s="230"/>
      <c r="Z59" s="230"/>
      <c r="AA59" s="230"/>
      <c r="AB59" s="230"/>
      <c r="AC59" s="230"/>
      <c r="AD59" s="230"/>
      <c r="AE59" s="230"/>
      <c r="AF59" s="230"/>
      <c r="AG59" s="230"/>
      <c r="AH59" s="230"/>
      <c r="AI59" s="230"/>
      <c r="AJ59" s="230"/>
      <c r="AK59" s="230"/>
      <c r="AL59" s="230"/>
      <c r="AM59" s="230"/>
      <c r="AN59" s="230"/>
      <c r="AO59" s="230"/>
      <c r="AP59" s="230"/>
    </row>
    <row r="60" spans="1:42" x14ac:dyDescent="0.2">
      <c r="A60" s="230"/>
      <c r="B60" s="230"/>
      <c r="C60" s="230"/>
      <c r="D60" s="230"/>
      <c r="E60" s="230"/>
      <c r="F60" s="230"/>
      <c r="G60" s="230"/>
      <c r="H60" s="230"/>
      <c r="I60" s="230"/>
      <c r="J60" s="230"/>
      <c r="K60" s="230"/>
      <c r="L60" s="230"/>
      <c r="M60" s="230"/>
      <c r="N60" s="230"/>
      <c r="O60" s="230"/>
      <c r="P60" s="230"/>
      <c r="Q60" s="230"/>
      <c r="R60" s="230"/>
      <c r="S60" s="230"/>
      <c r="T60" s="230"/>
      <c r="U60" s="230"/>
      <c r="V60" s="230"/>
      <c r="W60" s="230"/>
      <c r="X60" s="230"/>
      <c r="Y60" s="230"/>
      <c r="Z60" s="230"/>
      <c r="AA60" s="230"/>
      <c r="AB60" s="230"/>
      <c r="AC60" s="230"/>
      <c r="AD60" s="230"/>
      <c r="AE60" s="230"/>
      <c r="AF60" s="230"/>
      <c r="AG60" s="230"/>
      <c r="AH60" s="230"/>
      <c r="AI60" s="230"/>
      <c r="AJ60" s="230"/>
      <c r="AK60" s="230"/>
      <c r="AL60" s="230"/>
      <c r="AM60" s="230"/>
      <c r="AN60" s="230"/>
      <c r="AO60" s="230"/>
      <c r="AP60" s="230"/>
    </row>
    <row r="61" spans="1:42" x14ac:dyDescent="0.2">
      <c r="A61" s="230"/>
      <c r="B61" s="230"/>
      <c r="C61" s="230"/>
      <c r="D61" s="230"/>
      <c r="E61" s="230"/>
      <c r="F61" s="230"/>
      <c r="G61" s="230"/>
      <c r="H61" s="230"/>
      <c r="I61" s="230"/>
      <c r="J61" s="230"/>
      <c r="K61" s="230"/>
      <c r="L61" s="230"/>
      <c r="M61" s="230"/>
      <c r="N61" s="230"/>
      <c r="O61" s="230"/>
      <c r="P61" s="230"/>
      <c r="Q61" s="230"/>
      <c r="R61" s="230"/>
      <c r="S61" s="230"/>
      <c r="T61" s="230"/>
      <c r="U61" s="230"/>
      <c r="V61" s="230"/>
      <c r="W61" s="230"/>
      <c r="X61" s="230"/>
      <c r="Y61" s="230"/>
      <c r="Z61" s="230"/>
      <c r="AA61" s="230"/>
      <c r="AB61" s="230"/>
      <c r="AC61" s="230"/>
      <c r="AD61" s="230"/>
      <c r="AE61" s="230"/>
      <c r="AF61" s="230"/>
      <c r="AG61" s="230"/>
      <c r="AH61" s="230"/>
      <c r="AI61" s="230"/>
      <c r="AJ61" s="230"/>
      <c r="AK61" s="230"/>
      <c r="AL61" s="230"/>
      <c r="AM61" s="230"/>
      <c r="AN61" s="230"/>
      <c r="AO61" s="230"/>
      <c r="AP61" s="230"/>
    </row>
    <row r="62" spans="1:42" x14ac:dyDescent="0.2">
      <c r="A62" s="230"/>
      <c r="B62" s="230"/>
      <c r="C62" s="230"/>
      <c r="D62" s="230"/>
      <c r="E62" s="230"/>
      <c r="F62" s="230"/>
      <c r="G62" s="230"/>
      <c r="H62" s="230"/>
      <c r="I62" s="230"/>
      <c r="J62" s="230"/>
      <c r="K62" s="230"/>
      <c r="L62" s="230"/>
      <c r="M62" s="230"/>
      <c r="N62" s="230"/>
      <c r="O62" s="230"/>
      <c r="P62" s="230"/>
      <c r="Q62" s="230"/>
      <c r="R62" s="230"/>
      <c r="S62" s="230"/>
      <c r="T62" s="230"/>
      <c r="U62" s="230"/>
      <c r="V62" s="230"/>
      <c r="W62" s="230"/>
      <c r="X62" s="230"/>
      <c r="Y62" s="230"/>
      <c r="Z62" s="230"/>
      <c r="AA62" s="230"/>
      <c r="AB62" s="230"/>
      <c r="AC62" s="230"/>
      <c r="AD62" s="230"/>
      <c r="AE62" s="230"/>
      <c r="AF62" s="230"/>
      <c r="AG62" s="230"/>
      <c r="AH62" s="230"/>
      <c r="AI62" s="230"/>
      <c r="AJ62" s="230"/>
      <c r="AK62" s="230"/>
      <c r="AL62" s="230"/>
      <c r="AM62" s="230"/>
      <c r="AN62" s="230"/>
      <c r="AO62" s="230"/>
      <c r="AP62" s="230"/>
    </row>
    <row r="63" spans="1:42" x14ac:dyDescent="0.2">
      <c r="A63" s="230"/>
      <c r="B63" s="230"/>
      <c r="C63" s="230"/>
      <c r="D63" s="230"/>
      <c r="E63" s="230"/>
      <c r="F63" s="230"/>
      <c r="G63" s="230"/>
      <c r="H63" s="230"/>
      <c r="I63" s="230"/>
      <c r="J63" s="230"/>
      <c r="K63" s="230"/>
      <c r="L63" s="230"/>
      <c r="M63" s="230"/>
      <c r="N63" s="230"/>
      <c r="O63" s="230"/>
      <c r="P63" s="230"/>
      <c r="Q63" s="230"/>
      <c r="R63" s="230"/>
      <c r="S63" s="230"/>
      <c r="T63" s="230"/>
      <c r="U63" s="230"/>
      <c r="V63" s="230"/>
      <c r="W63" s="230"/>
      <c r="X63" s="230"/>
      <c r="Y63" s="230"/>
      <c r="Z63" s="230"/>
      <c r="AA63" s="230"/>
      <c r="AB63" s="230"/>
      <c r="AC63" s="230"/>
      <c r="AD63" s="230"/>
      <c r="AE63" s="230"/>
      <c r="AF63" s="230"/>
      <c r="AG63" s="230"/>
      <c r="AH63" s="230"/>
      <c r="AI63" s="230"/>
      <c r="AJ63" s="230"/>
      <c r="AK63" s="230"/>
      <c r="AL63" s="230"/>
      <c r="AM63" s="230"/>
      <c r="AN63" s="230"/>
      <c r="AO63" s="230"/>
      <c r="AP63" s="230"/>
    </row>
    <row r="64" spans="1:42" x14ac:dyDescent="0.2">
      <c r="A64" s="230"/>
      <c r="B64" s="230"/>
      <c r="C64" s="230"/>
      <c r="D64" s="230"/>
      <c r="E64" s="230"/>
      <c r="F64" s="230"/>
      <c r="G64" s="230"/>
      <c r="H64" s="230"/>
      <c r="I64" s="230"/>
      <c r="J64" s="230"/>
      <c r="K64" s="230"/>
      <c r="L64" s="230"/>
      <c r="M64" s="230"/>
      <c r="N64" s="230"/>
      <c r="O64" s="230"/>
      <c r="P64" s="230"/>
      <c r="Q64" s="230"/>
      <c r="R64" s="230"/>
      <c r="S64" s="230"/>
      <c r="T64" s="230"/>
      <c r="U64" s="230"/>
      <c r="V64" s="230"/>
      <c r="W64" s="230"/>
      <c r="X64" s="230"/>
      <c r="Y64" s="230"/>
      <c r="Z64" s="230"/>
      <c r="AA64" s="230"/>
      <c r="AB64" s="230"/>
      <c r="AC64" s="230"/>
      <c r="AD64" s="230"/>
      <c r="AE64" s="230"/>
      <c r="AF64" s="230"/>
      <c r="AG64" s="230"/>
      <c r="AH64" s="230"/>
      <c r="AI64" s="230"/>
      <c r="AJ64" s="230"/>
      <c r="AK64" s="230"/>
      <c r="AL64" s="230"/>
      <c r="AM64" s="230"/>
      <c r="AN64" s="230"/>
      <c r="AO64" s="230"/>
      <c r="AP64" s="230"/>
    </row>
    <row r="65" spans="1:42" x14ac:dyDescent="0.2">
      <c r="A65" s="230"/>
      <c r="B65" s="230"/>
      <c r="C65" s="230"/>
      <c r="D65" s="230"/>
      <c r="E65" s="230"/>
      <c r="F65" s="230"/>
      <c r="G65" s="230"/>
      <c r="H65" s="230"/>
      <c r="I65" s="230"/>
      <c r="J65" s="230"/>
      <c r="K65" s="230"/>
      <c r="L65" s="230"/>
      <c r="M65" s="230"/>
      <c r="N65" s="230"/>
      <c r="O65" s="230"/>
      <c r="P65" s="230"/>
      <c r="Q65" s="230"/>
      <c r="R65" s="230"/>
      <c r="S65" s="230"/>
      <c r="T65" s="230"/>
      <c r="U65" s="230"/>
      <c r="V65" s="230"/>
      <c r="W65" s="230"/>
      <c r="X65" s="230"/>
      <c r="Y65" s="230"/>
      <c r="Z65" s="230"/>
      <c r="AA65" s="230"/>
      <c r="AB65" s="230"/>
      <c r="AC65" s="230"/>
      <c r="AD65" s="230"/>
      <c r="AE65" s="230"/>
      <c r="AF65" s="230"/>
      <c r="AG65" s="230"/>
      <c r="AH65" s="230"/>
      <c r="AI65" s="230"/>
      <c r="AJ65" s="230"/>
      <c r="AK65" s="230"/>
      <c r="AL65" s="230"/>
      <c r="AM65" s="230"/>
      <c r="AN65" s="230"/>
      <c r="AO65" s="230"/>
      <c r="AP65" s="230"/>
    </row>
    <row r="66" spans="1:42" x14ac:dyDescent="0.2">
      <c r="A66" s="230"/>
      <c r="B66" s="230"/>
      <c r="C66" s="230"/>
      <c r="D66" s="230"/>
      <c r="E66" s="230"/>
      <c r="F66" s="230"/>
      <c r="G66" s="230"/>
      <c r="H66" s="230"/>
      <c r="I66" s="230"/>
      <c r="J66" s="230"/>
      <c r="K66" s="230"/>
      <c r="L66" s="230"/>
      <c r="M66" s="230"/>
      <c r="N66" s="230"/>
      <c r="O66" s="230"/>
      <c r="P66" s="230"/>
      <c r="Q66" s="230"/>
      <c r="R66" s="230"/>
      <c r="S66" s="230"/>
      <c r="T66" s="230"/>
      <c r="U66" s="230"/>
      <c r="V66" s="230"/>
      <c r="W66" s="230"/>
      <c r="X66" s="230"/>
      <c r="Y66" s="230"/>
      <c r="Z66" s="230"/>
      <c r="AA66" s="230"/>
      <c r="AB66" s="230"/>
      <c r="AC66" s="230"/>
      <c r="AD66" s="230"/>
      <c r="AE66" s="230"/>
      <c r="AF66" s="230"/>
      <c r="AG66" s="230"/>
      <c r="AH66" s="230"/>
      <c r="AI66" s="230"/>
      <c r="AJ66" s="230"/>
      <c r="AK66" s="230"/>
      <c r="AL66" s="230"/>
      <c r="AM66" s="230"/>
      <c r="AN66" s="230"/>
      <c r="AO66" s="230"/>
      <c r="AP66" s="230"/>
    </row>
    <row r="67" spans="1:42" x14ac:dyDescent="0.2">
      <c r="A67" s="230"/>
      <c r="B67" s="230"/>
      <c r="C67" s="230"/>
      <c r="D67" s="230"/>
      <c r="E67" s="230"/>
      <c r="F67" s="230"/>
      <c r="G67" s="230"/>
      <c r="H67" s="230"/>
      <c r="I67" s="230"/>
      <c r="J67" s="230"/>
      <c r="K67" s="230"/>
      <c r="L67" s="230"/>
      <c r="M67" s="230"/>
      <c r="N67" s="230"/>
      <c r="O67" s="230"/>
      <c r="P67" s="230"/>
      <c r="Q67" s="230"/>
      <c r="R67" s="230"/>
      <c r="S67" s="230"/>
      <c r="T67" s="230"/>
      <c r="U67" s="230"/>
      <c r="V67" s="230"/>
      <c r="W67" s="230"/>
      <c r="X67" s="230"/>
      <c r="Y67" s="230"/>
      <c r="Z67" s="230"/>
      <c r="AA67" s="230"/>
      <c r="AB67" s="230"/>
      <c r="AC67" s="230"/>
      <c r="AD67" s="230"/>
      <c r="AE67" s="230"/>
      <c r="AF67" s="230"/>
      <c r="AG67" s="230"/>
      <c r="AH67" s="230"/>
      <c r="AI67" s="230"/>
      <c r="AJ67" s="230"/>
      <c r="AK67" s="230"/>
      <c r="AL67" s="230"/>
      <c r="AM67" s="230"/>
      <c r="AN67" s="230"/>
      <c r="AO67" s="230"/>
      <c r="AP67" s="230"/>
    </row>
    <row r="68" spans="1:42" x14ac:dyDescent="0.2">
      <c r="A68" s="230"/>
      <c r="B68" s="230"/>
      <c r="C68" s="230"/>
      <c r="D68" s="230"/>
      <c r="E68" s="230"/>
      <c r="F68" s="230"/>
      <c r="G68" s="230"/>
      <c r="H68" s="230"/>
      <c r="I68" s="230"/>
      <c r="J68" s="230"/>
      <c r="K68" s="230"/>
      <c r="L68" s="230"/>
      <c r="M68" s="230"/>
      <c r="N68" s="230"/>
      <c r="O68" s="230"/>
      <c r="P68" s="230"/>
      <c r="Q68" s="230"/>
      <c r="R68" s="230"/>
      <c r="S68" s="230"/>
      <c r="T68" s="230"/>
      <c r="U68" s="230"/>
      <c r="V68" s="230"/>
      <c r="W68" s="230"/>
      <c r="X68" s="230"/>
      <c r="Y68" s="230"/>
      <c r="Z68" s="230"/>
      <c r="AA68" s="230"/>
      <c r="AB68" s="230"/>
      <c r="AC68" s="230"/>
      <c r="AD68" s="230"/>
      <c r="AE68" s="230"/>
      <c r="AF68" s="230"/>
      <c r="AG68" s="230"/>
      <c r="AH68" s="230"/>
      <c r="AI68" s="230"/>
      <c r="AJ68" s="230"/>
      <c r="AK68" s="230"/>
      <c r="AL68" s="230"/>
      <c r="AM68" s="230"/>
      <c r="AN68" s="230"/>
      <c r="AO68" s="230"/>
      <c r="AP68" s="230"/>
    </row>
    <row r="69" spans="1:42" x14ac:dyDescent="0.2">
      <c r="A69" s="230"/>
      <c r="B69" s="230"/>
      <c r="C69" s="230"/>
      <c r="D69" s="230"/>
      <c r="E69" s="230"/>
      <c r="F69" s="230"/>
      <c r="G69" s="230"/>
      <c r="H69" s="230"/>
      <c r="I69" s="230"/>
      <c r="J69" s="230"/>
      <c r="K69" s="230"/>
      <c r="L69" s="230"/>
      <c r="M69" s="230"/>
      <c r="N69" s="230"/>
      <c r="O69" s="230"/>
      <c r="P69" s="230"/>
      <c r="Q69" s="230"/>
      <c r="R69" s="230"/>
      <c r="S69" s="230"/>
      <c r="T69" s="230"/>
      <c r="U69" s="230"/>
      <c r="V69" s="230"/>
      <c r="W69" s="230"/>
      <c r="X69" s="230"/>
      <c r="Y69" s="230"/>
      <c r="Z69" s="230"/>
      <c r="AA69" s="230"/>
      <c r="AB69" s="230"/>
      <c r="AC69" s="230"/>
      <c r="AD69" s="230"/>
      <c r="AE69" s="230"/>
      <c r="AF69" s="230"/>
      <c r="AG69" s="230"/>
      <c r="AH69" s="230"/>
      <c r="AI69" s="230"/>
      <c r="AJ69" s="230"/>
      <c r="AK69" s="230"/>
      <c r="AL69" s="230"/>
      <c r="AM69" s="230"/>
      <c r="AN69" s="230"/>
      <c r="AO69" s="230"/>
      <c r="AP69" s="230"/>
    </row>
    <row r="70" spans="1:42" x14ac:dyDescent="0.2">
      <c r="A70" s="230"/>
      <c r="B70" s="230"/>
      <c r="C70" s="230"/>
      <c r="D70" s="230"/>
      <c r="E70" s="230"/>
      <c r="F70" s="230"/>
      <c r="G70" s="230"/>
      <c r="H70" s="230"/>
      <c r="I70" s="230"/>
      <c r="J70" s="230"/>
      <c r="K70" s="230"/>
      <c r="L70" s="230"/>
      <c r="M70" s="230"/>
      <c r="N70" s="230"/>
      <c r="O70" s="230"/>
      <c r="P70" s="230"/>
      <c r="Q70" s="230"/>
      <c r="R70" s="230"/>
      <c r="S70" s="230"/>
      <c r="T70" s="230"/>
      <c r="U70" s="230"/>
      <c r="V70" s="230"/>
      <c r="W70" s="230"/>
      <c r="X70" s="230"/>
      <c r="Y70" s="230"/>
      <c r="Z70" s="230"/>
      <c r="AA70" s="230"/>
      <c r="AB70" s="230"/>
      <c r="AC70" s="230"/>
      <c r="AD70" s="230"/>
      <c r="AE70" s="230"/>
      <c r="AF70" s="230"/>
      <c r="AG70" s="230"/>
      <c r="AH70" s="230"/>
      <c r="AI70" s="230"/>
      <c r="AJ70" s="230"/>
      <c r="AK70" s="230"/>
      <c r="AL70" s="230"/>
      <c r="AM70" s="230"/>
      <c r="AN70" s="230"/>
      <c r="AO70" s="230"/>
      <c r="AP70" s="230"/>
    </row>
    <row r="71" spans="1:42" x14ac:dyDescent="0.2">
      <c r="A71" s="230"/>
      <c r="B71" s="230"/>
      <c r="C71" s="230"/>
      <c r="D71" s="230"/>
      <c r="E71" s="230"/>
      <c r="F71" s="230"/>
      <c r="G71" s="230"/>
      <c r="H71" s="230"/>
      <c r="I71" s="230"/>
      <c r="J71" s="230"/>
      <c r="K71" s="230"/>
      <c r="L71" s="230"/>
      <c r="M71" s="230"/>
      <c r="N71" s="230"/>
      <c r="O71" s="230"/>
      <c r="P71" s="230"/>
      <c r="Q71" s="230"/>
      <c r="R71" s="230"/>
      <c r="S71" s="230"/>
      <c r="T71" s="230"/>
      <c r="U71" s="230"/>
      <c r="V71" s="230"/>
      <c r="W71" s="230"/>
      <c r="X71" s="230"/>
      <c r="Y71" s="230"/>
      <c r="Z71" s="230"/>
      <c r="AA71" s="230"/>
      <c r="AB71" s="230"/>
      <c r="AC71" s="230"/>
      <c r="AD71" s="230"/>
      <c r="AE71" s="230"/>
      <c r="AF71" s="230"/>
      <c r="AG71" s="230"/>
      <c r="AH71" s="230"/>
      <c r="AI71" s="230"/>
      <c r="AJ71" s="230"/>
      <c r="AK71" s="230"/>
      <c r="AL71" s="230"/>
      <c r="AM71" s="230"/>
      <c r="AN71" s="230"/>
      <c r="AO71" s="230"/>
      <c r="AP71" s="230"/>
    </row>
    <row r="72" spans="1:42" x14ac:dyDescent="0.2">
      <c r="A72" s="230"/>
      <c r="B72" s="230"/>
      <c r="C72" s="230"/>
      <c r="D72" s="230"/>
      <c r="E72" s="230"/>
      <c r="F72" s="230"/>
      <c r="G72" s="230"/>
      <c r="H72" s="230"/>
      <c r="I72" s="230"/>
      <c r="J72" s="230"/>
      <c r="K72" s="230"/>
      <c r="L72" s="230"/>
      <c r="M72" s="230"/>
      <c r="N72" s="230"/>
      <c r="O72" s="230"/>
      <c r="P72" s="230"/>
      <c r="Q72" s="230"/>
      <c r="R72" s="230"/>
      <c r="S72" s="230"/>
      <c r="T72" s="230"/>
      <c r="U72" s="230"/>
      <c r="V72" s="230"/>
      <c r="W72" s="230"/>
      <c r="X72" s="230"/>
      <c r="Y72" s="230"/>
      <c r="Z72" s="230"/>
      <c r="AA72" s="230"/>
      <c r="AB72" s="230"/>
      <c r="AC72" s="230"/>
      <c r="AD72" s="230"/>
      <c r="AE72" s="230"/>
      <c r="AF72" s="230"/>
      <c r="AG72" s="230"/>
      <c r="AH72" s="230"/>
      <c r="AI72" s="230"/>
      <c r="AJ72" s="230"/>
      <c r="AK72" s="230"/>
      <c r="AL72" s="230"/>
      <c r="AM72" s="230"/>
      <c r="AN72" s="230"/>
      <c r="AO72" s="230"/>
      <c r="AP72" s="230"/>
    </row>
    <row r="73" spans="1:42" x14ac:dyDescent="0.2">
      <c r="A73" s="230"/>
      <c r="B73" s="230"/>
      <c r="C73" s="230"/>
      <c r="D73" s="230"/>
      <c r="E73" s="230"/>
      <c r="F73" s="230"/>
      <c r="G73" s="230"/>
      <c r="H73" s="230"/>
      <c r="I73" s="230"/>
      <c r="J73" s="230"/>
      <c r="K73" s="230"/>
      <c r="L73" s="230"/>
      <c r="M73" s="230"/>
      <c r="N73" s="230"/>
      <c r="O73" s="230"/>
      <c r="P73" s="230"/>
      <c r="Q73" s="230"/>
      <c r="R73" s="230"/>
      <c r="S73" s="230"/>
      <c r="T73" s="230"/>
      <c r="U73" s="230"/>
      <c r="V73" s="230"/>
      <c r="W73" s="230"/>
      <c r="X73" s="230"/>
      <c r="Y73" s="230"/>
      <c r="Z73" s="230"/>
      <c r="AA73" s="230"/>
      <c r="AB73" s="230"/>
      <c r="AC73" s="230"/>
      <c r="AD73" s="230"/>
      <c r="AE73" s="230"/>
      <c r="AF73" s="230"/>
      <c r="AG73" s="230"/>
      <c r="AH73" s="230"/>
      <c r="AI73" s="230"/>
      <c r="AJ73" s="230"/>
      <c r="AK73" s="230"/>
      <c r="AL73" s="230"/>
      <c r="AM73" s="230"/>
      <c r="AN73" s="230"/>
      <c r="AO73" s="230"/>
      <c r="AP73" s="230"/>
    </row>
    <row r="74" spans="1:42" x14ac:dyDescent="0.2">
      <c r="A74" s="230"/>
      <c r="B74" s="230"/>
      <c r="C74" s="230"/>
      <c r="D74" s="230"/>
      <c r="E74" s="230"/>
      <c r="F74" s="230"/>
      <c r="G74" s="230"/>
      <c r="H74" s="230"/>
      <c r="I74" s="230"/>
      <c r="J74" s="230"/>
      <c r="K74" s="230"/>
      <c r="L74" s="230"/>
      <c r="M74" s="230"/>
      <c r="N74" s="230"/>
      <c r="O74" s="230"/>
      <c r="P74" s="230"/>
      <c r="Q74" s="230"/>
      <c r="R74" s="230"/>
      <c r="S74" s="230"/>
      <c r="T74" s="230"/>
      <c r="U74" s="230"/>
      <c r="V74" s="230"/>
      <c r="W74" s="230"/>
      <c r="X74" s="230"/>
      <c r="Y74" s="230"/>
      <c r="Z74" s="230"/>
      <c r="AA74" s="230"/>
      <c r="AB74" s="230"/>
      <c r="AC74" s="230"/>
      <c r="AD74" s="230"/>
      <c r="AE74" s="230"/>
      <c r="AF74" s="230"/>
      <c r="AG74" s="230"/>
      <c r="AH74" s="230"/>
      <c r="AI74" s="230"/>
      <c r="AJ74" s="230"/>
      <c r="AK74" s="230"/>
      <c r="AL74" s="230"/>
      <c r="AM74" s="230"/>
      <c r="AN74" s="230"/>
      <c r="AO74" s="230"/>
      <c r="AP74" s="230"/>
    </row>
    <row r="75" spans="1:42" x14ac:dyDescent="0.2">
      <c r="A75" s="230"/>
      <c r="B75" s="230"/>
      <c r="C75" s="230"/>
      <c r="D75" s="230"/>
      <c r="E75" s="230"/>
      <c r="F75" s="230"/>
      <c r="G75" s="230"/>
      <c r="H75" s="230"/>
      <c r="I75" s="230"/>
      <c r="J75" s="230"/>
      <c r="K75" s="230"/>
      <c r="L75" s="230"/>
      <c r="M75" s="230"/>
      <c r="N75" s="230"/>
      <c r="O75" s="230"/>
      <c r="P75" s="230"/>
      <c r="Q75" s="230"/>
      <c r="R75" s="230"/>
      <c r="S75" s="230"/>
      <c r="T75" s="230"/>
      <c r="U75" s="230"/>
      <c r="V75" s="230"/>
      <c r="W75" s="230"/>
      <c r="X75" s="230"/>
      <c r="Y75" s="230"/>
      <c r="Z75" s="230"/>
      <c r="AA75" s="230"/>
      <c r="AB75" s="230"/>
      <c r="AC75" s="230"/>
      <c r="AD75" s="230"/>
      <c r="AE75" s="230"/>
      <c r="AF75" s="230"/>
      <c r="AG75" s="230"/>
      <c r="AH75" s="230"/>
      <c r="AI75" s="230"/>
      <c r="AJ75" s="230"/>
      <c r="AK75" s="230"/>
      <c r="AL75" s="230"/>
      <c r="AM75" s="230"/>
      <c r="AN75" s="230"/>
      <c r="AO75" s="230"/>
      <c r="AP75" s="230"/>
    </row>
    <row r="76" spans="1:42" x14ac:dyDescent="0.2">
      <c r="A76" s="230"/>
      <c r="B76" s="230"/>
      <c r="C76" s="230"/>
      <c r="D76" s="230"/>
      <c r="E76" s="230"/>
      <c r="F76" s="230"/>
      <c r="G76" s="230"/>
      <c r="H76" s="230"/>
      <c r="I76" s="230"/>
      <c r="J76" s="230"/>
      <c r="K76" s="230"/>
      <c r="L76" s="230"/>
      <c r="M76" s="230"/>
      <c r="N76" s="230"/>
      <c r="O76" s="230"/>
      <c r="P76" s="230"/>
      <c r="Q76" s="230"/>
      <c r="R76" s="230"/>
      <c r="S76" s="230"/>
      <c r="T76" s="230"/>
      <c r="U76" s="230"/>
      <c r="V76" s="230"/>
      <c r="W76" s="230"/>
      <c r="X76" s="230"/>
      <c r="Y76" s="230"/>
      <c r="Z76" s="230"/>
      <c r="AA76" s="230"/>
      <c r="AB76" s="230"/>
      <c r="AC76" s="230"/>
      <c r="AD76" s="230"/>
      <c r="AE76" s="230"/>
      <c r="AF76" s="230"/>
      <c r="AG76" s="230"/>
      <c r="AH76" s="230"/>
      <c r="AI76" s="230"/>
      <c r="AJ76" s="230"/>
      <c r="AK76" s="230"/>
      <c r="AL76" s="230"/>
      <c r="AM76" s="230"/>
      <c r="AN76" s="230"/>
      <c r="AO76" s="230"/>
      <c r="AP76" s="230"/>
    </row>
    <row r="77" spans="1:42" x14ac:dyDescent="0.2">
      <c r="A77" s="230"/>
      <c r="B77" s="230"/>
      <c r="C77" s="230"/>
      <c r="D77" s="230"/>
      <c r="E77" s="230"/>
      <c r="F77" s="230"/>
      <c r="G77" s="230"/>
      <c r="H77" s="230"/>
      <c r="I77" s="230"/>
      <c r="J77" s="230"/>
      <c r="K77" s="230"/>
      <c r="L77" s="230"/>
      <c r="M77" s="230"/>
      <c r="N77" s="230"/>
      <c r="O77" s="230"/>
      <c r="P77" s="230"/>
      <c r="Q77" s="230"/>
      <c r="R77" s="230"/>
      <c r="S77" s="230"/>
      <c r="T77" s="230"/>
      <c r="U77" s="230"/>
      <c r="V77" s="230"/>
      <c r="W77" s="230"/>
      <c r="X77" s="230"/>
      <c r="Y77" s="230"/>
      <c r="Z77" s="230"/>
      <c r="AA77" s="230"/>
      <c r="AB77" s="230"/>
      <c r="AC77" s="230"/>
      <c r="AD77" s="230"/>
      <c r="AE77" s="230"/>
      <c r="AF77" s="230"/>
      <c r="AG77" s="230"/>
      <c r="AH77" s="230"/>
      <c r="AI77" s="230"/>
      <c r="AJ77" s="230"/>
      <c r="AK77" s="230"/>
      <c r="AL77" s="230"/>
      <c r="AM77" s="230"/>
      <c r="AN77" s="230"/>
      <c r="AO77" s="230"/>
      <c r="AP77" s="230"/>
    </row>
    <row r="78" spans="1:42" x14ac:dyDescent="0.2">
      <c r="A78" s="230"/>
      <c r="B78" s="230"/>
      <c r="C78" s="230"/>
      <c r="D78" s="230"/>
      <c r="E78" s="230"/>
      <c r="F78" s="230"/>
      <c r="G78" s="230"/>
      <c r="H78" s="230"/>
      <c r="I78" s="230"/>
      <c r="J78" s="230"/>
      <c r="K78" s="230"/>
      <c r="L78" s="230"/>
      <c r="M78" s="230"/>
      <c r="N78" s="230"/>
      <c r="O78" s="230"/>
      <c r="P78" s="230"/>
      <c r="Q78" s="230"/>
      <c r="R78" s="230"/>
      <c r="S78" s="230"/>
      <c r="T78" s="230"/>
      <c r="U78" s="230"/>
      <c r="V78" s="230"/>
      <c r="W78" s="230"/>
      <c r="X78" s="230"/>
      <c r="Y78" s="230"/>
      <c r="Z78" s="230"/>
      <c r="AA78" s="230"/>
      <c r="AB78" s="230"/>
      <c r="AC78" s="230"/>
      <c r="AD78" s="230"/>
      <c r="AE78" s="230"/>
      <c r="AF78" s="230"/>
      <c r="AG78" s="230"/>
      <c r="AH78" s="230"/>
      <c r="AI78" s="230"/>
      <c r="AJ78" s="230"/>
      <c r="AK78" s="230"/>
      <c r="AL78" s="230"/>
      <c r="AM78" s="230"/>
      <c r="AN78" s="230"/>
      <c r="AO78" s="230"/>
      <c r="AP78" s="230"/>
    </row>
    <row r="79" spans="1:42" x14ac:dyDescent="0.2">
      <c r="A79" s="230"/>
      <c r="B79" s="230"/>
      <c r="C79" s="230"/>
      <c r="D79" s="230"/>
      <c r="E79" s="230"/>
      <c r="F79" s="230"/>
      <c r="G79" s="230"/>
      <c r="H79" s="230"/>
      <c r="I79" s="230"/>
      <c r="J79" s="230"/>
      <c r="K79" s="230"/>
      <c r="L79" s="230"/>
      <c r="M79" s="230"/>
      <c r="N79" s="230"/>
      <c r="O79" s="230"/>
      <c r="P79" s="230"/>
      <c r="Q79" s="230"/>
      <c r="R79" s="230"/>
      <c r="S79" s="230"/>
      <c r="T79" s="230"/>
      <c r="U79" s="230"/>
      <c r="V79" s="230"/>
      <c r="W79" s="230"/>
      <c r="X79" s="230"/>
      <c r="Y79" s="230"/>
      <c r="Z79" s="230"/>
      <c r="AA79" s="230"/>
      <c r="AB79" s="230"/>
      <c r="AC79" s="230"/>
      <c r="AD79" s="230"/>
      <c r="AE79" s="230"/>
      <c r="AF79" s="230"/>
      <c r="AG79" s="230"/>
      <c r="AH79" s="230"/>
      <c r="AI79" s="230"/>
      <c r="AJ79" s="230"/>
      <c r="AK79" s="230"/>
      <c r="AL79" s="230"/>
      <c r="AM79" s="230"/>
      <c r="AN79" s="230"/>
      <c r="AO79" s="230"/>
      <c r="AP79" s="230"/>
    </row>
    <row r="80" spans="1:42" x14ac:dyDescent="0.2">
      <c r="A80" s="230"/>
      <c r="B80" s="230"/>
      <c r="C80" s="230"/>
      <c r="D80" s="230"/>
      <c r="E80" s="230"/>
      <c r="F80" s="230"/>
      <c r="G80" s="230"/>
      <c r="H80" s="230"/>
      <c r="I80" s="230"/>
      <c r="J80" s="230"/>
      <c r="K80" s="230"/>
      <c r="L80" s="230"/>
      <c r="M80" s="230"/>
      <c r="N80" s="230"/>
      <c r="O80" s="230"/>
      <c r="P80" s="230"/>
      <c r="Q80" s="230"/>
      <c r="R80" s="230"/>
      <c r="S80" s="230"/>
      <c r="T80" s="230"/>
      <c r="U80" s="230"/>
      <c r="V80" s="230"/>
      <c r="W80" s="230"/>
      <c r="X80" s="230"/>
      <c r="Y80" s="230"/>
      <c r="Z80" s="230"/>
      <c r="AA80" s="230"/>
      <c r="AB80" s="230"/>
      <c r="AC80" s="230"/>
      <c r="AD80" s="230"/>
      <c r="AE80" s="230"/>
      <c r="AF80" s="230"/>
      <c r="AG80" s="230"/>
      <c r="AH80" s="230"/>
      <c r="AI80" s="230"/>
      <c r="AJ80" s="230"/>
      <c r="AK80" s="230"/>
      <c r="AL80" s="230"/>
      <c r="AM80" s="230"/>
      <c r="AN80" s="230"/>
      <c r="AO80" s="230"/>
      <c r="AP80" s="230"/>
    </row>
    <row r="81" spans="1:42" x14ac:dyDescent="0.2">
      <c r="A81" s="230"/>
      <c r="B81" s="230"/>
      <c r="C81" s="230"/>
      <c r="D81" s="230"/>
      <c r="E81" s="230"/>
      <c r="F81" s="230"/>
      <c r="G81" s="230"/>
      <c r="H81" s="230"/>
      <c r="I81" s="230"/>
      <c r="J81" s="230"/>
      <c r="K81" s="230"/>
      <c r="L81" s="230"/>
      <c r="M81" s="230"/>
      <c r="N81" s="230"/>
      <c r="O81" s="230"/>
      <c r="P81" s="230"/>
      <c r="Q81" s="230"/>
      <c r="R81" s="230"/>
      <c r="S81" s="230"/>
      <c r="T81" s="230"/>
      <c r="U81" s="230"/>
      <c r="V81" s="230"/>
      <c r="W81" s="230"/>
      <c r="X81" s="230"/>
      <c r="Y81" s="230"/>
      <c r="Z81" s="230"/>
      <c r="AA81" s="230"/>
      <c r="AB81" s="230"/>
      <c r="AC81" s="230"/>
      <c r="AD81" s="230"/>
      <c r="AE81" s="230"/>
      <c r="AF81" s="230"/>
      <c r="AG81" s="230"/>
      <c r="AH81" s="230"/>
      <c r="AI81" s="230"/>
      <c r="AJ81" s="230"/>
      <c r="AK81" s="230"/>
      <c r="AL81" s="230"/>
      <c r="AM81" s="230"/>
      <c r="AN81" s="230"/>
      <c r="AO81" s="230"/>
      <c r="AP81" s="230"/>
    </row>
    <row r="82" spans="1:42" x14ac:dyDescent="0.2">
      <c r="A82" s="230"/>
      <c r="B82" s="230"/>
      <c r="C82" s="230"/>
      <c r="D82" s="230"/>
      <c r="E82" s="230"/>
      <c r="F82" s="230"/>
      <c r="G82" s="230"/>
      <c r="H82" s="230"/>
      <c r="I82" s="230"/>
      <c r="J82" s="230"/>
      <c r="K82" s="230"/>
      <c r="L82" s="230"/>
      <c r="M82" s="230"/>
      <c r="N82" s="230"/>
      <c r="O82" s="230"/>
      <c r="P82" s="230"/>
      <c r="Q82" s="230"/>
      <c r="R82" s="230"/>
      <c r="S82" s="230"/>
      <c r="T82" s="230"/>
      <c r="U82" s="230"/>
      <c r="V82" s="230"/>
      <c r="W82" s="230"/>
      <c r="X82" s="230"/>
      <c r="Y82" s="230"/>
      <c r="Z82" s="230"/>
      <c r="AA82" s="230"/>
      <c r="AB82" s="230"/>
      <c r="AC82" s="230"/>
      <c r="AD82" s="230"/>
      <c r="AE82" s="230"/>
      <c r="AF82" s="230"/>
      <c r="AG82" s="230"/>
      <c r="AH82" s="230"/>
      <c r="AI82" s="230"/>
      <c r="AJ82" s="230"/>
      <c r="AK82" s="230"/>
      <c r="AL82" s="230"/>
      <c r="AM82" s="230"/>
      <c r="AN82" s="230"/>
      <c r="AO82" s="230"/>
      <c r="AP82" s="230"/>
    </row>
    <row r="83" spans="1:42" x14ac:dyDescent="0.2">
      <c r="A83" s="230"/>
      <c r="B83" s="230"/>
      <c r="C83" s="230"/>
      <c r="D83" s="230"/>
      <c r="E83" s="230"/>
      <c r="F83" s="230"/>
      <c r="G83" s="230"/>
      <c r="H83" s="230"/>
      <c r="I83" s="230"/>
      <c r="J83" s="230"/>
      <c r="K83" s="230"/>
      <c r="L83" s="230"/>
      <c r="M83" s="230"/>
      <c r="N83" s="230"/>
      <c r="O83" s="230"/>
      <c r="P83" s="230"/>
      <c r="Q83" s="230"/>
      <c r="R83" s="230"/>
      <c r="S83" s="230"/>
      <c r="T83" s="230"/>
      <c r="U83" s="230"/>
      <c r="V83" s="230"/>
      <c r="W83" s="230"/>
      <c r="X83" s="230"/>
      <c r="Y83" s="230"/>
      <c r="Z83" s="230"/>
      <c r="AA83" s="230"/>
      <c r="AB83" s="230"/>
      <c r="AC83" s="230"/>
      <c r="AD83" s="230"/>
      <c r="AE83" s="230"/>
      <c r="AF83" s="230"/>
      <c r="AG83" s="230"/>
      <c r="AH83" s="230"/>
      <c r="AI83" s="230"/>
      <c r="AJ83" s="230"/>
      <c r="AK83" s="230"/>
      <c r="AL83" s="230"/>
      <c r="AM83" s="230"/>
      <c r="AN83" s="230"/>
      <c r="AO83" s="230"/>
      <c r="AP83" s="230"/>
    </row>
    <row r="84" spans="1:42" x14ac:dyDescent="0.2">
      <c r="A84" s="230"/>
      <c r="B84" s="230"/>
      <c r="C84" s="230"/>
      <c r="D84" s="230"/>
      <c r="E84" s="230"/>
      <c r="F84" s="230"/>
      <c r="G84" s="230"/>
      <c r="H84" s="230"/>
      <c r="I84" s="230"/>
      <c r="J84" s="230"/>
      <c r="K84" s="230"/>
      <c r="L84" s="230"/>
      <c r="M84" s="230"/>
      <c r="N84" s="230"/>
      <c r="O84" s="230"/>
      <c r="P84" s="230"/>
      <c r="Q84" s="230"/>
      <c r="R84" s="230"/>
      <c r="S84" s="230"/>
      <c r="T84" s="230"/>
      <c r="U84" s="230"/>
      <c r="V84" s="230"/>
      <c r="W84" s="230"/>
      <c r="X84" s="230"/>
      <c r="Y84" s="230"/>
      <c r="Z84" s="230"/>
      <c r="AA84" s="230"/>
      <c r="AB84" s="230"/>
      <c r="AC84" s="230"/>
      <c r="AD84" s="230"/>
      <c r="AE84" s="230"/>
      <c r="AF84" s="230"/>
      <c r="AG84" s="230"/>
      <c r="AH84" s="230"/>
      <c r="AI84" s="230"/>
      <c r="AJ84" s="230"/>
      <c r="AK84" s="230"/>
      <c r="AL84" s="230"/>
      <c r="AM84" s="230"/>
      <c r="AN84" s="230"/>
      <c r="AO84" s="230"/>
      <c r="AP84" s="230"/>
    </row>
    <row r="85" spans="1:42" x14ac:dyDescent="0.2">
      <c r="A85" s="230"/>
      <c r="B85" s="230"/>
      <c r="C85" s="230"/>
      <c r="D85" s="230"/>
      <c r="E85" s="230"/>
      <c r="F85" s="230"/>
      <c r="G85" s="230"/>
      <c r="H85" s="230"/>
      <c r="I85" s="230"/>
      <c r="J85" s="230"/>
      <c r="K85" s="230"/>
      <c r="L85" s="230"/>
      <c r="M85" s="230"/>
      <c r="N85" s="230"/>
      <c r="O85" s="230"/>
      <c r="P85" s="230"/>
      <c r="Q85" s="230"/>
      <c r="R85" s="230"/>
      <c r="S85" s="230"/>
      <c r="T85" s="230"/>
      <c r="U85" s="230"/>
      <c r="V85" s="230"/>
      <c r="W85" s="230"/>
      <c r="X85" s="230"/>
      <c r="Y85" s="230"/>
      <c r="Z85" s="230"/>
      <c r="AA85" s="230"/>
      <c r="AB85" s="230"/>
      <c r="AC85" s="230"/>
      <c r="AD85" s="230"/>
      <c r="AE85" s="230"/>
      <c r="AF85" s="230"/>
      <c r="AG85" s="230"/>
      <c r="AH85" s="230"/>
      <c r="AI85" s="230"/>
      <c r="AJ85" s="230"/>
      <c r="AK85" s="230"/>
      <c r="AL85" s="230"/>
      <c r="AM85" s="230"/>
      <c r="AN85" s="230"/>
      <c r="AO85" s="230"/>
      <c r="AP85" s="230"/>
    </row>
    <row r="86" spans="1:42" x14ac:dyDescent="0.2">
      <c r="A86" s="230"/>
      <c r="B86" s="230"/>
      <c r="C86" s="230"/>
      <c r="D86" s="230"/>
      <c r="E86" s="230"/>
      <c r="F86" s="230"/>
      <c r="G86" s="230"/>
      <c r="H86" s="230"/>
      <c r="I86" s="230"/>
      <c r="J86" s="230"/>
      <c r="K86" s="230"/>
      <c r="L86" s="230"/>
      <c r="M86" s="230"/>
      <c r="N86" s="230"/>
      <c r="O86" s="230"/>
      <c r="P86" s="230"/>
      <c r="Q86" s="230"/>
      <c r="R86" s="230"/>
      <c r="S86" s="230"/>
      <c r="T86" s="230"/>
      <c r="U86" s="230"/>
      <c r="V86" s="230"/>
      <c r="W86" s="230"/>
      <c r="X86" s="230"/>
      <c r="Y86" s="230"/>
      <c r="Z86" s="230"/>
      <c r="AA86" s="230"/>
      <c r="AB86" s="230"/>
      <c r="AC86" s="230"/>
      <c r="AD86" s="230"/>
      <c r="AE86" s="230"/>
      <c r="AF86" s="230"/>
      <c r="AG86" s="230"/>
      <c r="AH86" s="230"/>
      <c r="AI86" s="230"/>
      <c r="AJ86" s="230"/>
      <c r="AK86" s="230"/>
      <c r="AL86" s="230"/>
      <c r="AM86" s="230"/>
      <c r="AN86" s="230"/>
      <c r="AO86" s="230"/>
      <c r="AP86" s="230"/>
    </row>
    <row r="87" spans="1:42" x14ac:dyDescent="0.2">
      <c r="A87" s="230"/>
      <c r="B87" s="230"/>
      <c r="C87" s="230"/>
      <c r="D87" s="230"/>
      <c r="E87" s="230"/>
      <c r="F87" s="230"/>
      <c r="G87" s="230"/>
      <c r="H87" s="230"/>
      <c r="I87" s="230"/>
      <c r="J87" s="230"/>
      <c r="K87" s="230"/>
      <c r="L87" s="230"/>
      <c r="M87" s="230"/>
      <c r="N87" s="230"/>
      <c r="O87" s="230"/>
      <c r="P87" s="230"/>
      <c r="Q87" s="230"/>
      <c r="R87" s="230"/>
      <c r="S87" s="230"/>
      <c r="T87" s="230"/>
      <c r="U87" s="230"/>
      <c r="V87" s="230"/>
      <c r="W87" s="230"/>
      <c r="X87" s="230"/>
      <c r="Y87" s="230"/>
      <c r="Z87" s="230"/>
      <c r="AA87" s="230"/>
      <c r="AB87" s="230"/>
      <c r="AC87" s="230"/>
      <c r="AD87" s="230"/>
      <c r="AE87" s="230"/>
      <c r="AF87" s="230"/>
      <c r="AG87" s="230"/>
      <c r="AH87" s="230"/>
      <c r="AI87" s="230"/>
      <c r="AJ87" s="230"/>
      <c r="AK87" s="230"/>
      <c r="AL87" s="230"/>
      <c r="AM87" s="230"/>
      <c r="AN87" s="230"/>
      <c r="AO87" s="230"/>
      <c r="AP87" s="230"/>
    </row>
    <row r="88" spans="1:42" x14ac:dyDescent="0.2">
      <c r="A88" s="230"/>
      <c r="B88" s="230"/>
      <c r="C88" s="230"/>
      <c r="D88" s="230"/>
      <c r="E88" s="230"/>
      <c r="F88" s="230"/>
      <c r="G88" s="230"/>
      <c r="H88" s="230"/>
      <c r="I88" s="230"/>
      <c r="J88" s="230"/>
      <c r="K88" s="230"/>
      <c r="L88" s="230"/>
      <c r="M88" s="230"/>
      <c r="N88" s="230"/>
      <c r="O88" s="230"/>
      <c r="P88" s="230"/>
      <c r="Q88" s="230"/>
      <c r="R88" s="230"/>
      <c r="S88" s="230"/>
      <c r="T88" s="230"/>
      <c r="U88" s="230"/>
      <c r="V88" s="230"/>
      <c r="W88" s="230"/>
      <c r="X88" s="230"/>
      <c r="Y88" s="230"/>
      <c r="Z88" s="230"/>
      <c r="AA88" s="230"/>
      <c r="AB88" s="230"/>
      <c r="AC88" s="230"/>
      <c r="AD88" s="230"/>
      <c r="AE88" s="230"/>
      <c r="AF88" s="230"/>
      <c r="AG88" s="230"/>
      <c r="AH88" s="230"/>
      <c r="AI88" s="230"/>
      <c r="AJ88" s="230"/>
      <c r="AK88" s="230"/>
      <c r="AL88" s="230"/>
      <c r="AM88" s="230"/>
      <c r="AN88" s="230"/>
      <c r="AO88" s="230"/>
      <c r="AP88" s="230"/>
    </row>
    <row r="89" spans="1:42" x14ac:dyDescent="0.2">
      <c r="A89" s="230"/>
      <c r="B89" s="230"/>
      <c r="C89" s="230"/>
      <c r="D89" s="230"/>
      <c r="E89" s="230"/>
      <c r="F89" s="230"/>
      <c r="G89" s="230"/>
      <c r="H89" s="230"/>
      <c r="I89" s="230"/>
      <c r="J89" s="230"/>
      <c r="K89" s="230"/>
      <c r="L89" s="230"/>
      <c r="M89" s="230"/>
      <c r="N89" s="230"/>
      <c r="O89" s="230"/>
      <c r="P89" s="230"/>
      <c r="Q89" s="230"/>
      <c r="R89" s="230"/>
      <c r="S89" s="230"/>
      <c r="T89" s="230"/>
      <c r="U89" s="230"/>
      <c r="V89" s="230"/>
      <c r="W89" s="230"/>
      <c r="X89" s="230"/>
      <c r="Y89" s="230"/>
      <c r="Z89" s="230"/>
      <c r="AA89" s="230"/>
      <c r="AB89" s="230"/>
      <c r="AC89" s="230"/>
      <c r="AD89" s="230"/>
      <c r="AE89" s="230"/>
      <c r="AF89" s="230"/>
      <c r="AG89" s="230"/>
      <c r="AH89" s="230"/>
      <c r="AI89" s="230"/>
      <c r="AJ89" s="230"/>
      <c r="AK89" s="230"/>
      <c r="AL89" s="230"/>
      <c r="AM89" s="230"/>
      <c r="AN89" s="230"/>
      <c r="AO89" s="230"/>
      <c r="AP89" s="230"/>
    </row>
    <row r="90" spans="1:42" x14ac:dyDescent="0.2">
      <c r="A90" s="230"/>
      <c r="B90" s="230"/>
      <c r="C90" s="230"/>
      <c r="D90" s="230"/>
      <c r="E90" s="230"/>
      <c r="F90" s="230"/>
      <c r="G90" s="230"/>
      <c r="H90" s="230"/>
      <c r="I90" s="230"/>
      <c r="J90" s="230"/>
      <c r="K90" s="230"/>
      <c r="L90" s="230"/>
      <c r="M90" s="230"/>
      <c r="N90" s="230"/>
      <c r="O90" s="230"/>
      <c r="P90" s="230"/>
      <c r="Q90" s="230"/>
      <c r="R90" s="230"/>
      <c r="S90" s="230"/>
      <c r="T90" s="230"/>
      <c r="U90" s="230"/>
      <c r="V90" s="230"/>
      <c r="W90" s="230"/>
      <c r="X90" s="230"/>
      <c r="Y90" s="230"/>
      <c r="Z90" s="230"/>
      <c r="AA90" s="230"/>
      <c r="AB90" s="230"/>
      <c r="AC90" s="230"/>
      <c r="AD90" s="230"/>
      <c r="AE90" s="230"/>
      <c r="AF90" s="230"/>
      <c r="AG90" s="230"/>
      <c r="AH90" s="230"/>
      <c r="AI90" s="230"/>
      <c r="AJ90" s="230"/>
      <c r="AK90" s="230"/>
      <c r="AL90" s="230"/>
      <c r="AM90" s="230"/>
      <c r="AN90" s="230"/>
      <c r="AO90" s="230"/>
      <c r="AP90" s="230"/>
    </row>
    <row r="91" spans="1:42" x14ac:dyDescent="0.2">
      <c r="A91" s="230"/>
      <c r="B91" s="230"/>
      <c r="C91" s="230"/>
      <c r="D91" s="230"/>
      <c r="E91" s="230"/>
      <c r="F91" s="230"/>
      <c r="G91" s="230"/>
      <c r="H91" s="230"/>
      <c r="I91" s="230"/>
      <c r="J91" s="230"/>
      <c r="K91" s="230"/>
      <c r="L91" s="230"/>
      <c r="M91" s="230"/>
      <c r="N91" s="230"/>
      <c r="O91" s="230"/>
      <c r="P91" s="230"/>
      <c r="Q91" s="230"/>
      <c r="R91" s="230"/>
      <c r="S91" s="230"/>
      <c r="T91" s="230"/>
      <c r="U91" s="230"/>
      <c r="V91" s="230"/>
      <c r="W91" s="230"/>
      <c r="X91" s="230"/>
      <c r="Y91" s="230"/>
      <c r="Z91" s="230"/>
      <c r="AA91" s="230"/>
      <c r="AB91" s="230"/>
      <c r="AC91" s="230"/>
      <c r="AD91" s="230"/>
      <c r="AE91" s="230"/>
      <c r="AF91" s="230"/>
      <c r="AG91" s="230"/>
      <c r="AH91" s="230"/>
      <c r="AI91" s="230"/>
      <c r="AJ91" s="230"/>
      <c r="AK91" s="230"/>
      <c r="AL91" s="230"/>
      <c r="AM91" s="230"/>
      <c r="AN91" s="230"/>
      <c r="AO91" s="230"/>
      <c r="AP91" s="230"/>
    </row>
    <row r="92" spans="1:42" x14ac:dyDescent="0.2">
      <c r="A92" s="230"/>
      <c r="B92" s="230"/>
      <c r="C92" s="230"/>
      <c r="D92" s="230"/>
      <c r="E92" s="230"/>
      <c r="F92" s="230"/>
      <c r="G92" s="230"/>
      <c r="H92" s="230"/>
      <c r="I92" s="230"/>
      <c r="J92" s="230"/>
      <c r="K92" s="230"/>
      <c r="L92" s="230"/>
      <c r="M92" s="230"/>
      <c r="N92" s="230"/>
      <c r="O92" s="230"/>
      <c r="P92" s="230"/>
      <c r="Q92" s="230"/>
      <c r="R92" s="230"/>
      <c r="S92" s="230"/>
      <c r="T92" s="230"/>
      <c r="U92" s="230"/>
      <c r="V92" s="230"/>
      <c r="W92" s="230"/>
      <c r="X92" s="230"/>
      <c r="Y92" s="230"/>
      <c r="Z92" s="230"/>
      <c r="AA92" s="230"/>
      <c r="AB92" s="230"/>
      <c r="AC92" s="230"/>
      <c r="AD92" s="230"/>
      <c r="AE92" s="230"/>
      <c r="AF92" s="230"/>
      <c r="AG92" s="230"/>
      <c r="AH92" s="230"/>
      <c r="AI92" s="230"/>
      <c r="AJ92" s="230"/>
      <c r="AK92" s="230"/>
      <c r="AL92" s="230"/>
      <c r="AM92" s="230"/>
      <c r="AN92" s="230"/>
      <c r="AO92" s="230"/>
      <c r="AP92" s="230"/>
    </row>
    <row r="93" spans="1:42" x14ac:dyDescent="0.2">
      <c r="A93" s="230"/>
      <c r="B93" s="230"/>
      <c r="C93" s="230"/>
      <c r="D93" s="230"/>
      <c r="E93" s="230"/>
      <c r="F93" s="230"/>
      <c r="G93" s="230"/>
      <c r="H93" s="230"/>
      <c r="I93" s="230"/>
      <c r="J93" s="230"/>
      <c r="K93" s="230"/>
      <c r="L93" s="230"/>
      <c r="M93" s="230"/>
      <c r="N93" s="230"/>
      <c r="O93" s="230"/>
      <c r="P93" s="230"/>
      <c r="Q93" s="230"/>
      <c r="R93" s="230"/>
      <c r="S93" s="230"/>
      <c r="T93" s="230"/>
      <c r="U93" s="230"/>
      <c r="V93" s="230"/>
      <c r="W93" s="230"/>
      <c r="X93" s="230"/>
      <c r="Y93" s="230"/>
      <c r="Z93" s="230"/>
      <c r="AA93" s="230"/>
      <c r="AB93" s="230"/>
      <c r="AC93" s="230"/>
      <c r="AD93" s="230"/>
      <c r="AE93" s="230"/>
      <c r="AF93" s="230"/>
      <c r="AG93" s="230"/>
      <c r="AH93" s="230"/>
      <c r="AI93" s="230"/>
      <c r="AJ93" s="230"/>
      <c r="AK93" s="230"/>
      <c r="AL93" s="230"/>
      <c r="AM93" s="230"/>
      <c r="AN93" s="230"/>
      <c r="AO93" s="230"/>
      <c r="AP93" s="230"/>
    </row>
    <row r="94" spans="1:42" x14ac:dyDescent="0.2">
      <c r="A94" s="230"/>
      <c r="B94" s="230"/>
      <c r="C94" s="230"/>
      <c r="D94" s="230"/>
      <c r="E94" s="230"/>
      <c r="F94" s="230"/>
      <c r="G94" s="230"/>
      <c r="H94" s="230"/>
      <c r="I94" s="230"/>
      <c r="J94" s="230"/>
      <c r="K94" s="230"/>
      <c r="L94" s="230"/>
      <c r="M94" s="230"/>
      <c r="N94" s="230"/>
      <c r="O94" s="230"/>
      <c r="P94" s="230"/>
      <c r="Q94" s="230"/>
      <c r="R94" s="230"/>
      <c r="S94" s="230"/>
      <c r="T94" s="230"/>
      <c r="U94" s="230"/>
      <c r="V94" s="230"/>
      <c r="W94" s="230"/>
      <c r="X94" s="230"/>
      <c r="Y94" s="230"/>
      <c r="Z94" s="230"/>
      <c r="AA94" s="230"/>
      <c r="AB94" s="230"/>
      <c r="AC94" s="230"/>
      <c r="AD94" s="230"/>
      <c r="AE94" s="230"/>
      <c r="AF94" s="230"/>
      <c r="AG94" s="230"/>
      <c r="AH94" s="230"/>
      <c r="AI94" s="230"/>
      <c r="AJ94" s="230"/>
      <c r="AK94" s="230"/>
      <c r="AL94" s="230"/>
      <c r="AM94" s="230"/>
      <c r="AN94" s="230"/>
      <c r="AO94" s="230"/>
      <c r="AP94" s="230"/>
    </row>
    <row r="95" spans="1:42" x14ac:dyDescent="0.2">
      <c r="A95" s="230"/>
      <c r="B95" s="230"/>
      <c r="C95" s="230"/>
      <c r="D95" s="230"/>
      <c r="E95" s="230"/>
      <c r="F95" s="230"/>
      <c r="G95" s="230"/>
      <c r="H95" s="230"/>
      <c r="I95" s="230"/>
      <c r="J95" s="230"/>
      <c r="K95" s="230"/>
      <c r="L95" s="230"/>
      <c r="M95" s="230"/>
      <c r="N95" s="230"/>
      <c r="O95" s="230"/>
      <c r="P95" s="230"/>
      <c r="Q95" s="230"/>
      <c r="R95" s="230"/>
      <c r="S95" s="230"/>
      <c r="T95" s="230"/>
      <c r="U95" s="230"/>
      <c r="V95" s="230"/>
      <c r="W95" s="230"/>
      <c r="X95" s="230"/>
      <c r="Y95" s="230"/>
      <c r="Z95" s="230"/>
      <c r="AA95" s="230"/>
      <c r="AB95" s="230"/>
      <c r="AC95" s="230"/>
      <c r="AD95" s="230"/>
      <c r="AE95" s="230"/>
      <c r="AF95" s="230"/>
      <c r="AG95" s="230"/>
      <c r="AH95" s="230"/>
      <c r="AI95" s="230"/>
      <c r="AJ95" s="230"/>
      <c r="AK95" s="230"/>
      <c r="AL95" s="230"/>
      <c r="AM95" s="230"/>
      <c r="AN95" s="230"/>
      <c r="AO95" s="230"/>
      <c r="AP95" s="230"/>
    </row>
    <row r="96" spans="1:42" x14ac:dyDescent="0.2">
      <c r="A96" s="230"/>
      <c r="B96" s="230"/>
      <c r="C96" s="230"/>
      <c r="D96" s="230"/>
      <c r="E96" s="230"/>
      <c r="F96" s="230"/>
      <c r="G96" s="230"/>
      <c r="H96" s="230"/>
      <c r="I96" s="230"/>
      <c r="J96" s="230"/>
      <c r="K96" s="230"/>
      <c r="L96" s="230"/>
      <c r="M96" s="230"/>
      <c r="N96" s="230"/>
      <c r="O96" s="230"/>
      <c r="P96" s="230"/>
      <c r="Q96" s="230"/>
      <c r="R96" s="230"/>
      <c r="S96" s="230"/>
      <c r="T96" s="230"/>
      <c r="U96" s="230"/>
      <c r="V96" s="230"/>
      <c r="W96" s="230"/>
      <c r="X96" s="230"/>
      <c r="Y96" s="230"/>
      <c r="Z96" s="230"/>
      <c r="AA96" s="230"/>
      <c r="AB96" s="230"/>
      <c r="AC96" s="230"/>
      <c r="AD96" s="230"/>
      <c r="AE96" s="230"/>
      <c r="AF96" s="230"/>
      <c r="AG96" s="230"/>
      <c r="AH96" s="230"/>
      <c r="AI96" s="230"/>
      <c r="AJ96" s="230"/>
      <c r="AK96" s="230"/>
      <c r="AL96" s="230"/>
      <c r="AM96" s="230"/>
      <c r="AN96" s="230"/>
      <c r="AO96" s="230"/>
      <c r="AP96" s="230"/>
    </row>
    <row r="97" spans="1:42" x14ac:dyDescent="0.2">
      <c r="A97" s="230"/>
      <c r="B97" s="230"/>
      <c r="C97" s="230"/>
      <c r="D97" s="230"/>
      <c r="E97" s="230"/>
      <c r="F97" s="230"/>
      <c r="G97" s="230"/>
      <c r="H97" s="230"/>
      <c r="I97" s="230"/>
      <c r="J97" s="230"/>
      <c r="K97" s="230"/>
      <c r="L97" s="230"/>
      <c r="M97" s="230"/>
      <c r="N97" s="230"/>
      <c r="O97" s="230"/>
      <c r="P97" s="230"/>
      <c r="Q97" s="230"/>
      <c r="R97" s="230"/>
      <c r="S97" s="230"/>
      <c r="T97" s="230"/>
      <c r="U97" s="230"/>
      <c r="V97" s="230"/>
      <c r="W97" s="230"/>
      <c r="X97" s="230"/>
      <c r="Y97" s="230"/>
      <c r="Z97" s="230"/>
      <c r="AA97" s="230"/>
      <c r="AB97" s="230"/>
      <c r="AC97" s="230"/>
      <c r="AD97" s="230"/>
      <c r="AE97" s="230"/>
      <c r="AF97" s="230"/>
      <c r="AG97" s="230"/>
      <c r="AH97" s="230"/>
      <c r="AI97" s="230"/>
      <c r="AJ97" s="230"/>
      <c r="AK97" s="230"/>
      <c r="AL97" s="230"/>
      <c r="AM97" s="230"/>
      <c r="AN97" s="230"/>
      <c r="AO97" s="230"/>
      <c r="AP97" s="230"/>
    </row>
    <row r="98" spans="1:42" x14ac:dyDescent="0.2">
      <c r="A98" s="230"/>
      <c r="B98" s="230"/>
      <c r="C98" s="230"/>
      <c r="D98" s="230"/>
      <c r="E98" s="230"/>
      <c r="F98" s="230"/>
      <c r="G98" s="230"/>
      <c r="H98" s="230"/>
      <c r="I98" s="230"/>
      <c r="J98" s="230"/>
      <c r="K98" s="230"/>
      <c r="L98" s="230"/>
      <c r="M98" s="230"/>
      <c r="N98" s="230"/>
      <c r="O98" s="230"/>
      <c r="P98" s="230"/>
      <c r="Q98" s="230"/>
      <c r="R98" s="230"/>
      <c r="S98" s="230"/>
      <c r="T98" s="230"/>
      <c r="U98" s="230"/>
      <c r="V98" s="230"/>
      <c r="W98" s="230"/>
      <c r="X98" s="230"/>
      <c r="Y98" s="230"/>
      <c r="Z98" s="230"/>
      <c r="AA98" s="230"/>
      <c r="AB98" s="230"/>
      <c r="AC98" s="230"/>
      <c r="AD98" s="230"/>
      <c r="AE98" s="230"/>
      <c r="AF98" s="230"/>
      <c r="AG98" s="230"/>
      <c r="AH98" s="230"/>
      <c r="AI98" s="230"/>
      <c r="AJ98" s="230"/>
      <c r="AK98" s="230"/>
      <c r="AL98" s="230"/>
      <c r="AM98" s="230"/>
      <c r="AN98" s="230"/>
      <c r="AO98" s="230"/>
      <c r="AP98" s="230"/>
    </row>
    <row r="99" spans="1:42" x14ac:dyDescent="0.2">
      <c r="A99" s="230"/>
      <c r="B99" s="230"/>
      <c r="C99" s="230"/>
      <c r="D99" s="230"/>
      <c r="E99" s="230"/>
      <c r="F99" s="230"/>
      <c r="G99" s="230"/>
      <c r="H99" s="230"/>
      <c r="I99" s="230"/>
      <c r="J99" s="230"/>
      <c r="K99" s="230"/>
      <c r="L99" s="230"/>
      <c r="M99" s="230"/>
      <c r="N99" s="230"/>
      <c r="O99" s="230"/>
      <c r="P99" s="230"/>
      <c r="Q99" s="230"/>
      <c r="R99" s="230"/>
      <c r="S99" s="230"/>
      <c r="T99" s="230"/>
      <c r="U99" s="230"/>
      <c r="V99" s="230"/>
      <c r="W99" s="230"/>
      <c r="X99" s="230"/>
      <c r="Y99" s="230"/>
      <c r="Z99" s="230"/>
      <c r="AA99" s="230"/>
      <c r="AB99" s="230"/>
      <c r="AC99" s="230"/>
      <c r="AD99" s="230"/>
      <c r="AE99" s="230"/>
      <c r="AF99" s="230"/>
      <c r="AG99" s="230"/>
      <c r="AH99" s="230"/>
      <c r="AI99" s="230"/>
      <c r="AJ99" s="230"/>
      <c r="AK99" s="230"/>
      <c r="AL99" s="230"/>
      <c r="AM99" s="230"/>
      <c r="AN99" s="230"/>
      <c r="AO99" s="230"/>
      <c r="AP99" s="230"/>
    </row>
    <row r="100" spans="1:42" x14ac:dyDescent="0.2">
      <c r="A100" s="230"/>
      <c r="B100" s="230"/>
      <c r="C100" s="230"/>
      <c r="D100" s="230"/>
      <c r="E100" s="230"/>
      <c r="F100" s="230"/>
      <c r="G100" s="230"/>
      <c r="H100" s="230"/>
      <c r="I100" s="230"/>
      <c r="J100" s="230"/>
      <c r="K100" s="230"/>
      <c r="L100" s="230"/>
      <c r="M100" s="230"/>
      <c r="N100" s="230"/>
      <c r="O100" s="230"/>
      <c r="P100" s="230"/>
      <c r="Q100" s="230"/>
      <c r="R100" s="230"/>
      <c r="S100" s="230"/>
      <c r="T100" s="230"/>
      <c r="U100" s="230"/>
      <c r="V100" s="230"/>
      <c r="W100" s="230"/>
      <c r="X100" s="230"/>
      <c r="Y100" s="230"/>
      <c r="Z100" s="230"/>
      <c r="AA100" s="230"/>
      <c r="AB100" s="230"/>
      <c r="AC100" s="230"/>
      <c r="AD100" s="230"/>
      <c r="AE100" s="230"/>
      <c r="AF100" s="230"/>
      <c r="AG100" s="230"/>
      <c r="AH100" s="230"/>
      <c r="AI100" s="230"/>
      <c r="AJ100" s="230"/>
      <c r="AK100" s="230"/>
      <c r="AL100" s="230"/>
      <c r="AM100" s="230"/>
      <c r="AN100" s="230"/>
      <c r="AO100" s="230"/>
      <c r="AP100" s="230"/>
    </row>
    <row r="101" spans="1:42" x14ac:dyDescent="0.2">
      <c r="A101" s="230"/>
      <c r="B101" s="230"/>
      <c r="C101" s="230"/>
      <c r="D101" s="230"/>
      <c r="E101" s="230"/>
      <c r="F101" s="230"/>
      <c r="G101" s="230"/>
      <c r="H101" s="230"/>
      <c r="I101" s="230"/>
      <c r="J101" s="230"/>
      <c r="K101" s="230"/>
      <c r="L101" s="230"/>
      <c r="M101" s="230"/>
      <c r="N101" s="230"/>
      <c r="O101" s="230"/>
      <c r="P101" s="230"/>
      <c r="Q101" s="230"/>
      <c r="R101" s="230"/>
      <c r="S101" s="230"/>
      <c r="T101" s="230"/>
      <c r="U101" s="230"/>
      <c r="V101" s="230"/>
      <c r="W101" s="230"/>
      <c r="X101" s="230"/>
      <c r="Y101" s="230"/>
      <c r="Z101" s="230"/>
      <c r="AA101" s="230"/>
      <c r="AB101" s="230"/>
      <c r="AC101" s="230"/>
      <c r="AD101" s="230"/>
      <c r="AE101" s="230"/>
      <c r="AF101" s="230"/>
      <c r="AG101" s="230"/>
      <c r="AH101" s="230"/>
      <c r="AI101" s="230"/>
      <c r="AJ101" s="230"/>
      <c r="AK101" s="230"/>
      <c r="AL101" s="230"/>
      <c r="AM101" s="230"/>
      <c r="AN101" s="230"/>
      <c r="AO101" s="230"/>
      <c r="AP101" s="230"/>
    </row>
    <row r="102" spans="1:42" x14ac:dyDescent="0.2">
      <c r="A102" s="230"/>
      <c r="B102" s="230"/>
      <c r="C102" s="230"/>
      <c r="D102" s="230"/>
      <c r="E102" s="230"/>
      <c r="F102" s="230"/>
      <c r="G102" s="230"/>
      <c r="H102" s="230"/>
      <c r="I102" s="230"/>
      <c r="J102" s="230"/>
      <c r="K102" s="230"/>
      <c r="L102" s="230"/>
      <c r="M102" s="230"/>
      <c r="N102" s="230"/>
      <c r="O102" s="230"/>
      <c r="P102" s="230"/>
      <c r="Q102" s="230"/>
      <c r="R102" s="230"/>
      <c r="S102" s="230"/>
      <c r="T102" s="230"/>
      <c r="U102" s="230"/>
      <c r="V102" s="230"/>
      <c r="W102" s="230"/>
      <c r="X102" s="230"/>
      <c r="Y102" s="230"/>
      <c r="Z102" s="230"/>
      <c r="AA102" s="230"/>
      <c r="AB102" s="230"/>
      <c r="AC102" s="230"/>
      <c r="AD102" s="230"/>
      <c r="AE102" s="230"/>
      <c r="AF102" s="230"/>
      <c r="AG102" s="230"/>
      <c r="AH102" s="230"/>
      <c r="AI102" s="230"/>
      <c r="AJ102" s="230"/>
      <c r="AK102" s="230"/>
      <c r="AL102" s="230"/>
      <c r="AM102" s="230"/>
      <c r="AN102" s="230"/>
      <c r="AO102" s="230"/>
      <c r="AP102" s="230"/>
    </row>
    <row r="103" spans="1:42" x14ac:dyDescent="0.2">
      <c r="A103" s="230"/>
      <c r="B103" s="230"/>
      <c r="C103" s="230"/>
      <c r="D103" s="230"/>
      <c r="E103" s="230"/>
      <c r="F103" s="230"/>
      <c r="G103" s="230"/>
      <c r="H103" s="230"/>
      <c r="I103" s="230"/>
      <c r="J103" s="230"/>
      <c r="K103" s="230"/>
      <c r="L103" s="230"/>
      <c r="M103" s="230"/>
      <c r="N103" s="230"/>
      <c r="O103" s="230"/>
      <c r="P103" s="230"/>
      <c r="Q103" s="230"/>
      <c r="R103" s="230"/>
      <c r="S103" s="230"/>
      <c r="T103" s="230"/>
      <c r="U103" s="230"/>
      <c r="V103" s="230"/>
      <c r="W103" s="230"/>
      <c r="X103" s="230"/>
      <c r="Y103" s="230"/>
      <c r="Z103" s="230"/>
      <c r="AA103" s="230"/>
      <c r="AB103" s="230"/>
      <c r="AC103" s="230"/>
      <c r="AD103" s="230"/>
      <c r="AE103" s="230"/>
      <c r="AF103" s="230"/>
      <c r="AG103" s="230"/>
      <c r="AH103" s="230"/>
      <c r="AI103" s="230"/>
      <c r="AJ103" s="230"/>
      <c r="AK103" s="230"/>
      <c r="AL103" s="230"/>
      <c r="AM103" s="230"/>
      <c r="AN103" s="230"/>
      <c r="AO103" s="230"/>
      <c r="AP103" s="230"/>
    </row>
    <row r="104" spans="1:42" x14ac:dyDescent="0.2">
      <c r="A104" s="230"/>
      <c r="B104" s="230"/>
      <c r="C104" s="230"/>
      <c r="D104" s="230"/>
      <c r="E104" s="230"/>
      <c r="F104" s="230"/>
      <c r="G104" s="230"/>
      <c r="H104" s="230"/>
      <c r="I104" s="230"/>
      <c r="J104" s="230"/>
      <c r="K104" s="230"/>
      <c r="L104" s="230"/>
      <c r="M104" s="230"/>
      <c r="N104" s="230"/>
      <c r="O104" s="230"/>
      <c r="P104" s="230"/>
      <c r="Q104" s="230"/>
      <c r="R104" s="230"/>
      <c r="S104" s="230"/>
      <c r="T104" s="230"/>
      <c r="U104" s="230"/>
      <c r="V104" s="230"/>
      <c r="W104" s="230"/>
      <c r="X104" s="230"/>
      <c r="Y104" s="230"/>
      <c r="Z104" s="230"/>
      <c r="AA104" s="230"/>
      <c r="AB104" s="230"/>
      <c r="AC104" s="230"/>
      <c r="AD104" s="230"/>
      <c r="AE104" s="230"/>
      <c r="AF104" s="230"/>
      <c r="AG104" s="230"/>
      <c r="AH104" s="230"/>
      <c r="AI104" s="230"/>
      <c r="AJ104" s="230"/>
      <c r="AK104" s="230"/>
      <c r="AL104" s="230"/>
      <c r="AM104" s="230"/>
      <c r="AN104" s="230"/>
      <c r="AO104" s="230"/>
      <c r="AP104" s="230"/>
    </row>
    <row r="105" spans="1:42" x14ac:dyDescent="0.2">
      <c r="A105" s="230"/>
      <c r="B105" s="230"/>
      <c r="C105" s="230"/>
      <c r="D105" s="230"/>
      <c r="E105" s="230"/>
      <c r="F105" s="230"/>
      <c r="G105" s="230"/>
      <c r="H105" s="230"/>
      <c r="I105" s="230"/>
      <c r="J105" s="230"/>
      <c r="K105" s="230"/>
      <c r="L105" s="230"/>
      <c r="M105" s="230"/>
      <c r="N105" s="230"/>
      <c r="O105" s="230"/>
      <c r="P105" s="230"/>
      <c r="Q105" s="230"/>
      <c r="R105" s="230"/>
      <c r="S105" s="230"/>
      <c r="T105" s="230"/>
      <c r="U105" s="230"/>
      <c r="V105" s="230"/>
      <c r="W105" s="230"/>
      <c r="X105" s="230"/>
      <c r="Y105" s="230"/>
      <c r="Z105" s="230"/>
      <c r="AA105" s="230"/>
      <c r="AB105" s="230"/>
      <c r="AC105" s="230"/>
      <c r="AD105" s="230"/>
      <c r="AE105" s="230"/>
      <c r="AF105" s="230"/>
      <c r="AG105" s="230"/>
      <c r="AH105" s="230"/>
      <c r="AI105" s="230"/>
      <c r="AJ105" s="230"/>
      <c r="AK105" s="230"/>
      <c r="AL105" s="230"/>
      <c r="AM105" s="230"/>
      <c r="AN105" s="230"/>
      <c r="AO105" s="230"/>
      <c r="AP105" s="230"/>
    </row>
    <row r="106" spans="1:42" x14ac:dyDescent="0.2">
      <c r="A106" s="230"/>
      <c r="B106" s="230"/>
      <c r="C106" s="230"/>
      <c r="D106" s="230"/>
      <c r="E106" s="230"/>
      <c r="F106" s="230"/>
      <c r="G106" s="230"/>
      <c r="H106" s="230"/>
      <c r="I106" s="230"/>
      <c r="J106" s="230"/>
      <c r="K106" s="230"/>
      <c r="L106" s="230"/>
      <c r="M106" s="230"/>
      <c r="N106" s="230"/>
      <c r="O106" s="230"/>
      <c r="P106" s="230"/>
      <c r="Q106" s="230"/>
      <c r="R106" s="230"/>
      <c r="S106" s="230"/>
      <c r="T106" s="230"/>
      <c r="U106" s="230"/>
      <c r="V106" s="230"/>
      <c r="W106" s="230"/>
      <c r="X106" s="230"/>
      <c r="Y106" s="230"/>
      <c r="Z106" s="230"/>
      <c r="AA106" s="230"/>
      <c r="AB106" s="230"/>
      <c r="AC106" s="230"/>
      <c r="AD106" s="230"/>
      <c r="AE106" s="230"/>
      <c r="AF106" s="230"/>
      <c r="AG106" s="230"/>
      <c r="AH106" s="230"/>
      <c r="AI106" s="230"/>
      <c r="AJ106" s="230"/>
      <c r="AK106" s="230"/>
      <c r="AL106" s="230"/>
      <c r="AM106" s="230"/>
      <c r="AN106" s="230"/>
      <c r="AO106" s="230"/>
      <c r="AP106" s="230"/>
    </row>
    <row r="107" spans="1:42" x14ac:dyDescent="0.2">
      <c r="A107" s="230"/>
      <c r="B107" s="230"/>
      <c r="C107" s="230"/>
      <c r="D107" s="230"/>
      <c r="E107" s="230"/>
      <c r="F107" s="230"/>
      <c r="G107" s="230"/>
      <c r="H107" s="230"/>
      <c r="I107" s="230"/>
      <c r="J107" s="230"/>
      <c r="K107" s="230"/>
      <c r="L107" s="230"/>
      <c r="M107" s="230"/>
      <c r="N107" s="230"/>
      <c r="O107" s="230"/>
      <c r="P107" s="230"/>
      <c r="Q107" s="230"/>
      <c r="R107" s="230"/>
      <c r="S107" s="230"/>
      <c r="T107" s="230"/>
      <c r="U107" s="230"/>
      <c r="V107" s="230"/>
      <c r="W107" s="230"/>
      <c r="X107" s="230"/>
      <c r="Y107" s="230"/>
      <c r="Z107" s="230"/>
      <c r="AA107" s="230"/>
      <c r="AB107" s="230"/>
      <c r="AC107" s="230"/>
      <c r="AD107" s="230"/>
      <c r="AE107" s="230"/>
      <c r="AF107" s="230"/>
      <c r="AG107" s="230"/>
      <c r="AH107" s="230"/>
      <c r="AI107" s="230"/>
      <c r="AJ107" s="230"/>
      <c r="AK107" s="230"/>
      <c r="AL107" s="230"/>
      <c r="AM107" s="230"/>
      <c r="AN107" s="230"/>
      <c r="AO107" s="230"/>
      <c r="AP107" s="230"/>
    </row>
    <row r="108" spans="1:42" x14ac:dyDescent="0.2">
      <c r="A108" s="230"/>
      <c r="B108" s="230"/>
      <c r="C108" s="230"/>
      <c r="D108" s="230"/>
      <c r="E108" s="230"/>
      <c r="F108" s="230"/>
      <c r="G108" s="230"/>
      <c r="H108" s="230"/>
      <c r="I108" s="230"/>
      <c r="J108" s="230"/>
      <c r="K108" s="230"/>
      <c r="L108" s="230"/>
      <c r="M108" s="230"/>
      <c r="N108" s="230"/>
      <c r="O108" s="230"/>
      <c r="P108" s="230"/>
      <c r="Q108" s="230"/>
      <c r="R108" s="230"/>
      <c r="S108" s="230"/>
      <c r="T108" s="230"/>
      <c r="U108" s="230"/>
      <c r="V108" s="230"/>
      <c r="W108" s="230"/>
      <c r="X108" s="230"/>
      <c r="Y108" s="230"/>
      <c r="Z108" s="230"/>
      <c r="AA108" s="230"/>
      <c r="AB108" s="230"/>
      <c r="AC108" s="230"/>
      <c r="AD108" s="230"/>
      <c r="AE108" s="230"/>
      <c r="AF108" s="230"/>
      <c r="AG108" s="230"/>
      <c r="AH108" s="230"/>
      <c r="AI108" s="230"/>
      <c r="AJ108" s="230"/>
      <c r="AK108" s="230"/>
      <c r="AL108" s="230"/>
      <c r="AM108" s="230"/>
      <c r="AN108" s="230"/>
      <c r="AO108" s="230"/>
      <c r="AP108" s="230"/>
    </row>
    <row r="109" spans="1:42" x14ac:dyDescent="0.2">
      <c r="A109" s="230"/>
      <c r="B109" s="230"/>
      <c r="C109" s="230"/>
      <c r="D109" s="230"/>
      <c r="E109" s="230"/>
      <c r="F109" s="230"/>
      <c r="G109" s="230"/>
      <c r="H109" s="230"/>
      <c r="I109" s="230"/>
      <c r="J109" s="230"/>
      <c r="K109" s="230"/>
      <c r="L109" s="230"/>
      <c r="M109" s="230"/>
      <c r="N109" s="230"/>
      <c r="O109" s="230"/>
      <c r="P109" s="230"/>
      <c r="Q109" s="230"/>
      <c r="R109" s="230"/>
      <c r="S109" s="230"/>
      <c r="T109" s="230"/>
      <c r="U109" s="230"/>
      <c r="V109" s="230"/>
      <c r="W109" s="230"/>
      <c r="X109" s="230"/>
      <c r="Y109" s="230"/>
      <c r="Z109" s="230"/>
      <c r="AA109" s="230"/>
      <c r="AB109" s="230"/>
      <c r="AC109" s="230"/>
      <c r="AD109" s="230"/>
      <c r="AE109" s="230"/>
      <c r="AF109" s="230"/>
      <c r="AG109" s="230"/>
      <c r="AH109" s="230"/>
      <c r="AI109" s="230"/>
      <c r="AJ109" s="230"/>
      <c r="AK109" s="230"/>
      <c r="AL109" s="230"/>
      <c r="AM109" s="230"/>
      <c r="AN109" s="230"/>
      <c r="AO109" s="230"/>
      <c r="AP109" s="230"/>
    </row>
    <row r="110" spans="1:42" x14ac:dyDescent="0.2">
      <c r="A110" s="230"/>
      <c r="B110" s="230"/>
      <c r="C110" s="230"/>
      <c r="D110" s="230"/>
      <c r="E110" s="230"/>
      <c r="F110" s="230"/>
      <c r="G110" s="230"/>
      <c r="H110" s="230"/>
      <c r="I110" s="230"/>
      <c r="J110" s="230"/>
      <c r="K110" s="230"/>
      <c r="L110" s="230"/>
      <c r="M110" s="230"/>
      <c r="N110" s="230"/>
      <c r="O110" s="230"/>
      <c r="P110" s="230"/>
      <c r="Q110" s="230"/>
      <c r="R110" s="230"/>
      <c r="S110" s="230"/>
      <c r="T110" s="230"/>
      <c r="U110" s="230"/>
      <c r="V110" s="230"/>
      <c r="W110" s="230"/>
      <c r="X110" s="230"/>
      <c r="Y110" s="230"/>
      <c r="Z110" s="230"/>
      <c r="AA110" s="230"/>
      <c r="AB110" s="230"/>
      <c r="AC110" s="230"/>
      <c r="AD110" s="230"/>
      <c r="AE110" s="230"/>
      <c r="AF110" s="230"/>
      <c r="AG110" s="230"/>
      <c r="AH110" s="230"/>
      <c r="AI110" s="230"/>
      <c r="AJ110" s="230"/>
      <c r="AK110" s="230"/>
      <c r="AL110" s="230"/>
      <c r="AM110" s="230"/>
      <c r="AN110" s="230"/>
      <c r="AO110" s="230"/>
      <c r="AP110" s="230"/>
    </row>
    <row r="111" spans="1:42" x14ac:dyDescent="0.2">
      <c r="A111" s="230"/>
      <c r="B111" s="230"/>
      <c r="C111" s="230"/>
      <c r="D111" s="230"/>
      <c r="E111" s="230"/>
      <c r="F111" s="230"/>
      <c r="G111" s="230"/>
      <c r="H111" s="230"/>
      <c r="I111" s="230"/>
      <c r="J111" s="230"/>
      <c r="K111" s="230"/>
      <c r="L111" s="230"/>
      <c r="M111" s="230"/>
      <c r="N111" s="230"/>
      <c r="O111" s="230"/>
      <c r="P111" s="230"/>
      <c r="Q111" s="230"/>
      <c r="R111" s="230"/>
      <c r="S111" s="230"/>
      <c r="T111" s="230"/>
      <c r="U111" s="230"/>
      <c r="V111" s="230"/>
      <c r="W111" s="230"/>
      <c r="X111" s="230"/>
      <c r="Y111" s="230"/>
      <c r="Z111" s="230"/>
      <c r="AA111" s="230"/>
      <c r="AB111" s="230"/>
      <c r="AC111" s="230"/>
      <c r="AD111" s="230"/>
      <c r="AE111" s="230"/>
      <c r="AF111" s="230"/>
      <c r="AG111" s="230"/>
      <c r="AH111" s="230"/>
      <c r="AI111" s="230"/>
      <c r="AJ111" s="230"/>
      <c r="AK111" s="230"/>
      <c r="AL111" s="230"/>
      <c r="AM111" s="230"/>
      <c r="AN111" s="230"/>
      <c r="AO111" s="230"/>
      <c r="AP111" s="230"/>
    </row>
    <row r="112" spans="1:42" x14ac:dyDescent="0.2">
      <c r="A112" s="230"/>
      <c r="B112" s="230"/>
      <c r="C112" s="230"/>
      <c r="D112" s="230"/>
      <c r="E112" s="230"/>
      <c r="F112" s="230"/>
      <c r="G112" s="230"/>
      <c r="H112" s="230"/>
      <c r="I112" s="230"/>
      <c r="J112" s="230"/>
      <c r="K112" s="230"/>
      <c r="L112" s="230"/>
      <c r="M112" s="230"/>
      <c r="N112" s="230"/>
      <c r="O112" s="230"/>
      <c r="P112" s="230"/>
      <c r="Q112" s="230"/>
      <c r="R112" s="230"/>
      <c r="S112" s="230"/>
      <c r="T112" s="230"/>
      <c r="U112" s="230"/>
      <c r="V112" s="230"/>
      <c r="W112" s="230"/>
      <c r="X112" s="230"/>
      <c r="Y112" s="230"/>
      <c r="Z112" s="230"/>
      <c r="AA112" s="230"/>
      <c r="AB112" s="230"/>
      <c r="AC112" s="230"/>
      <c r="AD112" s="230"/>
      <c r="AE112" s="230"/>
      <c r="AF112" s="230"/>
      <c r="AG112" s="230"/>
      <c r="AH112" s="230"/>
      <c r="AI112" s="230"/>
      <c r="AJ112" s="230"/>
      <c r="AK112" s="230"/>
      <c r="AL112" s="230"/>
      <c r="AM112" s="230"/>
      <c r="AN112" s="230"/>
      <c r="AO112" s="230"/>
      <c r="AP112" s="230"/>
    </row>
    <row r="113" spans="1:42" x14ac:dyDescent="0.2">
      <c r="A113" s="230"/>
      <c r="B113" s="230"/>
      <c r="C113" s="230"/>
      <c r="D113" s="230"/>
      <c r="E113" s="230"/>
      <c r="F113" s="230"/>
      <c r="G113" s="230"/>
      <c r="H113" s="230"/>
      <c r="I113" s="230"/>
      <c r="J113" s="230"/>
      <c r="K113" s="230"/>
      <c r="L113" s="230"/>
      <c r="M113" s="230"/>
      <c r="N113" s="230"/>
      <c r="O113" s="230"/>
      <c r="P113" s="230"/>
      <c r="Q113" s="230"/>
      <c r="R113" s="230"/>
      <c r="S113" s="230"/>
      <c r="T113" s="230"/>
      <c r="U113" s="230"/>
      <c r="V113" s="230"/>
      <c r="W113" s="230"/>
      <c r="X113" s="230"/>
      <c r="Y113" s="230"/>
      <c r="Z113" s="230"/>
      <c r="AA113" s="230"/>
      <c r="AB113" s="230"/>
      <c r="AC113" s="230"/>
      <c r="AD113" s="230"/>
      <c r="AE113" s="230"/>
      <c r="AF113" s="230"/>
      <c r="AG113" s="230"/>
      <c r="AH113" s="230"/>
      <c r="AI113" s="230"/>
      <c r="AJ113" s="230"/>
      <c r="AK113" s="230"/>
      <c r="AL113" s="230"/>
      <c r="AM113" s="230"/>
      <c r="AN113" s="230"/>
      <c r="AO113" s="230"/>
      <c r="AP113" s="230"/>
    </row>
    <row r="114" spans="1:42" x14ac:dyDescent="0.2">
      <c r="A114" s="230"/>
      <c r="B114" s="230"/>
      <c r="C114" s="230"/>
      <c r="D114" s="230"/>
      <c r="E114" s="230"/>
      <c r="F114" s="230"/>
      <c r="G114" s="230"/>
      <c r="H114" s="230"/>
      <c r="I114" s="230"/>
      <c r="J114" s="230"/>
      <c r="K114" s="230"/>
      <c r="L114" s="230"/>
      <c r="M114" s="230"/>
      <c r="N114" s="230"/>
      <c r="O114" s="230"/>
      <c r="P114" s="230"/>
      <c r="Q114" s="230"/>
      <c r="R114" s="230"/>
      <c r="S114" s="230"/>
      <c r="T114" s="230"/>
      <c r="U114" s="230"/>
      <c r="V114" s="230"/>
      <c r="W114" s="230"/>
      <c r="X114" s="230"/>
      <c r="Y114" s="230"/>
      <c r="Z114" s="230"/>
      <c r="AA114" s="230"/>
      <c r="AB114" s="230"/>
      <c r="AC114" s="230"/>
      <c r="AD114" s="230"/>
      <c r="AE114" s="230"/>
      <c r="AF114" s="230"/>
      <c r="AG114" s="230"/>
      <c r="AH114" s="230"/>
      <c r="AI114" s="230"/>
      <c r="AJ114" s="230"/>
      <c r="AK114" s="230"/>
      <c r="AL114" s="230"/>
      <c r="AM114" s="230"/>
      <c r="AN114" s="230"/>
      <c r="AO114" s="230"/>
      <c r="AP114" s="230"/>
    </row>
    <row r="115" spans="1:42" x14ac:dyDescent="0.2">
      <c r="A115" s="230"/>
      <c r="B115" s="230"/>
      <c r="C115" s="230"/>
      <c r="D115" s="230"/>
      <c r="E115" s="230"/>
      <c r="F115" s="230"/>
      <c r="G115" s="230"/>
      <c r="H115" s="230"/>
      <c r="I115" s="230"/>
      <c r="J115" s="230"/>
      <c r="K115" s="230"/>
      <c r="L115" s="230"/>
      <c r="M115" s="230"/>
      <c r="N115" s="230"/>
      <c r="O115" s="230"/>
      <c r="P115" s="230"/>
      <c r="Q115" s="230"/>
      <c r="R115" s="230"/>
      <c r="S115" s="230"/>
      <c r="T115" s="230"/>
      <c r="U115" s="230"/>
      <c r="V115" s="230"/>
      <c r="W115" s="230"/>
      <c r="X115" s="230"/>
      <c r="Y115" s="230"/>
      <c r="Z115" s="230"/>
      <c r="AA115" s="230"/>
      <c r="AB115" s="230"/>
      <c r="AC115" s="230"/>
      <c r="AD115" s="230"/>
      <c r="AE115" s="230"/>
      <c r="AF115" s="230"/>
      <c r="AG115" s="230"/>
      <c r="AH115" s="230"/>
      <c r="AI115" s="230"/>
      <c r="AJ115" s="230"/>
      <c r="AK115" s="230"/>
      <c r="AL115" s="230"/>
      <c r="AM115" s="230"/>
      <c r="AN115" s="230"/>
      <c r="AO115" s="230"/>
      <c r="AP115" s="230"/>
    </row>
    <row r="116" spans="1:42" x14ac:dyDescent="0.2">
      <c r="A116" s="230"/>
      <c r="B116" s="230"/>
      <c r="C116" s="230"/>
      <c r="D116" s="230"/>
      <c r="E116" s="230"/>
      <c r="F116" s="230"/>
      <c r="G116" s="230"/>
      <c r="H116" s="230"/>
      <c r="I116" s="230"/>
      <c r="J116" s="230"/>
      <c r="K116" s="230"/>
      <c r="L116" s="230"/>
      <c r="M116" s="230"/>
      <c r="N116" s="230"/>
      <c r="O116" s="230"/>
      <c r="P116" s="230"/>
      <c r="Q116" s="230"/>
      <c r="R116" s="230"/>
      <c r="S116" s="230"/>
      <c r="T116" s="230"/>
      <c r="U116" s="230"/>
      <c r="V116" s="230"/>
      <c r="W116" s="230"/>
      <c r="X116" s="230"/>
      <c r="Y116" s="230"/>
      <c r="Z116" s="230"/>
      <c r="AA116" s="230"/>
      <c r="AB116" s="230"/>
      <c r="AC116" s="230"/>
      <c r="AD116" s="230"/>
      <c r="AE116" s="230"/>
      <c r="AF116" s="230"/>
      <c r="AG116" s="230"/>
      <c r="AH116" s="230"/>
      <c r="AI116" s="230"/>
      <c r="AJ116" s="230"/>
      <c r="AK116" s="230"/>
      <c r="AL116" s="230"/>
      <c r="AM116" s="230"/>
      <c r="AN116" s="230"/>
      <c r="AO116" s="230"/>
      <c r="AP116" s="230"/>
    </row>
    <row r="117" spans="1:42" x14ac:dyDescent="0.2">
      <c r="A117" s="230"/>
      <c r="B117" s="230"/>
      <c r="C117" s="230"/>
      <c r="D117" s="230"/>
      <c r="E117" s="230"/>
      <c r="F117" s="230"/>
      <c r="G117" s="230"/>
      <c r="H117" s="230"/>
      <c r="I117" s="230"/>
      <c r="J117" s="230"/>
      <c r="K117" s="230"/>
      <c r="L117" s="230"/>
      <c r="M117" s="230"/>
      <c r="N117" s="230"/>
      <c r="O117" s="230"/>
      <c r="P117" s="230"/>
      <c r="Q117" s="230"/>
      <c r="R117" s="230"/>
      <c r="S117" s="230"/>
      <c r="T117" s="230"/>
      <c r="U117" s="230"/>
      <c r="V117" s="230"/>
      <c r="W117" s="230"/>
      <c r="X117" s="230"/>
      <c r="Y117" s="230"/>
      <c r="Z117" s="230"/>
      <c r="AA117" s="230"/>
      <c r="AB117" s="230"/>
      <c r="AC117" s="230"/>
      <c r="AD117" s="230"/>
      <c r="AE117" s="230"/>
      <c r="AF117" s="230"/>
      <c r="AG117" s="230"/>
      <c r="AH117" s="230"/>
      <c r="AI117" s="230"/>
      <c r="AJ117" s="230"/>
      <c r="AK117" s="230"/>
      <c r="AL117" s="230"/>
      <c r="AM117" s="230"/>
      <c r="AN117" s="230"/>
      <c r="AO117" s="230"/>
      <c r="AP117" s="230"/>
    </row>
    <row r="118" spans="1:42" x14ac:dyDescent="0.2">
      <c r="A118" s="230"/>
      <c r="B118" s="230"/>
      <c r="C118" s="230"/>
      <c r="D118" s="230"/>
      <c r="E118" s="230"/>
      <c r="F118" s="230"/>
      <c r="G118" s="230"/>
      <c r="H118" s="230"/>
      <c r="I118" s="230"/>
      <c r="J118" s="230"/>
      <c r="K118" s="230"/>
      <c r="L118" s="230"/>
      <c r="M118" s="230"/>
      <c r="N118" s="230"/>
      <c r="O118" s="230"/>
      <c r="P118" s="230"/>
      <c r="Q118" s="230"/>
      <c r="R118" s="230"/>
      <c r="S118" s="230"/>
      <c r="T118" s="230"/>
      <c r="U118" s="230"/>
      <c r="V118" s="230"/>
      <c r="W118" s="230"/>
      <c r="X118" s="230"/>
      <c r="Y118" s="230"/>
      <c r="Z118" s="230"/>
      <c r="AA118" s="230"/>
      <c r="AB118" s="230"/>
      <c r="AC118" s="230"/>
      <c r="AD118" s="230"/>
      <c r="AE118" s="230"/>
      <c r="AF118" s="230"/>
      <c r="AG118" s="230"/>
      <c r="AH118" s="230"/>
      <c r="AI118" s="230"/>
      <c r="AJ118" s="230"/>
      <c r="AK118" s="230"/>
      <c r="AL118" s="230"/>
      <c r="AM118" s="230"/>
      <c r="AN118" s="230"/>
      <c r="AO118" s="230"/>
      <c r="AP118" s="230"/>
    </row>
    <row r="119" spans="1:42" x14ac:dyDescent="0.2">
      <c r="A119" s="230"/>
      <c r="B119" s="230"/>
      <c r="C119" s="230"/>
      <c r="D119" s="230"/>
      <c r="E119" s="230"/>
      <c r="F119" s="230"/>
      <c r="G119" s="230"/>
      <c r="H119" s="230"/>
      <c r="I119" s="230"/>
      <c r="J119" s="230"/>
      <c r="K119" s="230"/>
      <c r="L119" s="230"/>
      <c r="M119" s="230"/>
      <c r="N119" s="230"/>
      <c r="O119" s="230"/>
      <c r="P119" s="230"/>
      <c r="Q119" s="230"/>
      <c r="R119" s="230"/>
      <c r="S119" s="230"/>
      <c r="T119" s="230"/>
      <c r="U119" s="230"/>
      <c r="V119" s="230"/>
      <c r="W119" s="230"/>
      <c r="X119" s="230"/>
      <c r="Y119" s="230"/>
      <c r="Z119" s="230"/>
      <c r="AA119" s="230"/>
      <c r="AB119" s="230"/>
      <c r="AC119" s="230"/>
      <c r="AD119" s="230"/>
      <c r="AE119" s="230"/>
      <c r="AF119" s="230"/>
      <c r="AG119" s="230"/>
      <c r="AH119" s="230"/>
      <c r="AI119" s="230"/>
      <c r="AJ119" s="230"/>
      <c r="AK119" s="230"/>
      <c r="AL119" s="230"/>
      <c r="AM119" s="230"/>
      <c r="AN119" s="230"/>
      <c r="AO119" s="230"/>
      <c r="AP119" s="230"/>
    </row>
    <row r="120" spans="1:42" x14ac:dyDescent="0.2">
      <c r="A120" s="230"/>
      <c r="B120" s="230"/>
      <c r="C120" s="230"/>
      <c r="D120" s="230"/>
      <c r="E120" s="230"/>
      <c r="F120" s="230"/>
      <c r="G120" s="230"/>
      <c r="H120" s="230"/>
      <c r="I120" s="230"/>
      <c r="J120" s="230"/>
      <c r="K120" s="230"/>
      <c r="L120" s="230"/>
      <c r="M120" s="230"/>
      <c r="N120" s="230"/>
      <c r="O120" s="230"/>
      <c r="P120" s="230"/>
      <c r="Q120" s="230"/>
      <c r="R120" s="230"/>
      <c r="S120" s="230"/>
      <c r="T120" s="230"/>
      <c r="U120" s="230"/>
      <c r="V120" s="230"/>
      <c r="W120" s="230"/>
      <c r="X120" s="230"/>
      <c r="Y120" s="230"/>
      <c r="Z120" s="230"/>
      <c r="AA120" s="230"/>
      <c r="AB120" s="230"/>
      <c r="AC120" s="230"/>
      <c r="AD120" s="230"/>
      <c r="AE120" s="230"/>
      <c r="AF120" s="230"/>
      <c r="AG120" s="230"/>
      <c r="AH120" s="230"/>
      <c r="AI120" s="230"/>
      <c r="AJ120" s="230"/>
      <c r="AK120" s="230"/>
      <c r="AL120" s="230"/>
      <c r="AM120" s="230"/>
      <c r="AN120" s="230"/>
      <c r="AO120" s="230"/>
      <c r="AP120" s="230"/>
    </row>
    <row r="121" spans="1:42" x14ac:dyDescent="0.2">
      <c r="A121" s="230"/>
      <c r="B121" s="230"/>
      <c r="C121" s="230"/>
      <c r="D121" s="230"/>
      <c r="E121" s="230"/>
      <c r="F121" s="230"/>
      <c r="G121" s="230"/>
      <c r="H121" s="230"/>
      <c r="I121" s="230"/>
      <c r="J121" s="230"/>
      <c r="K121" s="230"/>
      <c r="L121" s="230"/>
      <c r="M121" s="230"/>
      <c r="N121" s="230"/>
      <c r="O121" s="230"/>
      <c r="P121" s="230"/>
      <c r="Q121" s="230"/>
      <c r="R121" s="230"/>
      <c r="S121" s="230"/>
      <c r="T121" s="230"/>
      <c r="U121" s="230"/>
      <c r="V121" s="230"/>
      <c r="W121" s="230"/>
      <c r="X121" s="230"/>
      <c r="Y121" s="230"/>
      <c r="Z121" s="230"/>
      <c r="AA121" s="230"/>
      <c r="AB121" s="230"/>
      <c r="AC121" s="230"/>
      <c r="AD121" s="230"/>
      <c r="AE121" s="230"/>
      <c r="AF121" s="230"/>
      <c r="AG121" s="230"/>
      <c r="AH121" s="230"/>
      <c r="AI121" s="230"/>
      <c r="AJ121" s="230"/>
      <c r="AK121" s="230"/>
      <c r="AL121" s="230"/>
      <c r="AM121" s="230"/>
      <c r="AN121" s="230"/>
      <c r="AO121" s="230"/>
      <c r="AP121" s="230"/>
    </row>
    <row r="122" spans="1:42" x14ac:dyDescent="0.2">
      <c r="A122" s="230"/>
      <c r="B122" s="230"/>
      <c r="C122" s="230"/>
      <c r="D122" s="230"/>
      <c r="E122" s="230"/>
      <c r="F122" s="230"/>
      <c r="G122" s="230"/>
      <c r="H122" s="230"/>
      <c r="I122" s="230"/>
      <c r="J122" s="230"/>
      <c r="K122" s="230"/>
      <c r="L122" s="230"/>
      <c r="M122" s="230"/>
      <c r="N122" s="230"/>
      <c r="O122" s="230"/>
      <c r="P122" s="230"/>
      <c r="Q122" s="230"/>
      <c r="R122" s="230"/>
      <c r="S122" s="230"/>
      <c r="T122" s="230"/>
      <c r="U122" s="230"/>
      <c r="V122" s="230"/>
      <c r="W122" s="230"/>
      <c r="X122" s="230"/>
      <c r="Y122" s="230"/>
      <c r="Z122" s="230"/>
      <c r="AA122" s="230"/>
      <c r="AB122" s="230"/>
      <c r="AC122" s="230"/>
      <c r="AD122" s="230"/>
      <c r="AE122" s="230"/>
      <c r="AF122" s="230"/>
      <c r="AG122" s="230"/>
      <c r="AH122" s="230"/>
      <c r="AI122" s="230"/>
      <c r="AJ122" s="230"/>
      <c r="AK122" s="230"/>
      <c r="AL122" s="230"/>
      <c r="AM122" s="230"/>
      <c r="AN122" s="230"/>
      <c r="AO122" s="230"/>
      <c r="AP122" s="230"/>
    </row>
    <row r="123" spans="1:42" x14ac:dyDescent="0.2">
      <c r="A123" s="230"/>
      <c r="B123" s="230"/>
      <c r="C123" s="230"/>
      <c r="D123" s="230"/>
      <c r="E123" s="230"/>
      <c r="F123" s="230"/>
      <c r="G123" s="230"/>
      <c r="H123" s="230"/>
      <c r="I123" s="230"/>
      <c r="J123" s="230"/>
      <c r="K123" s="230"/>
      <c r="L123" s="230"/>
      <c r="M123" s="230"/>
      <c r="N123" s="230"/>
      <c r="O123" s="230"/>
      <c r="P123" s="230"/>
      <c r="Q123" s="230"/>
      <c r="R123" s="230"/>
      <c r="S123" s="230"/>
      <c r="T123" s="230"/>
      <c r="U123" s="230"/>
      <c r="V123" s="230"/>
      <c r="W123" s="230"/>
      <c r="X123" s="230"/>
      <c r="Y123" s="230"/>
      <c r="Z123" s="230"/>
      <c r="AA123" s="230"/>
      <c r="AB123" s="230"/>
      <c r="AC123" s="230"/>
      <c r="AD123" s="230"/>
      <c r="AE123" s="230"/>
      <c r="AF123" s="230"/>
      <c r="AG123" s="230"/>
      <c r="AH123" s="230"/>
      <c r="AI123" s="230"/>
      <c r="AJ123" s="230"/>
      <c r="AK123" s="230"/>
      <c r="AL123" s="230"/>
      <c r="AM123" s="230"/>
      <c r="AN123" s="230"/>
      <c r="AO123" s="230"/>
      <c r="AP123" s="230"/>
    </row>
    <row r="124" spans="1:42" x14ac:dyDescent="0.2">
      <c r="A124" s="230"/>
      <c r="B124" s="230"/>
      <c r="C124" s="230"/>
      <c r="D124" s="230"/>
      <c r="E124" s="230"/>
      <c r="F124" s="230"/>
      <c r="G124" s="230"/>
      <c r="H124" s="230"/>
      <c r="I124" s="230"/>
      <c r="J124" s="230"/>
      <c r="K124" s="230"/>
      <c r="L124" s="230"/>
      <c r="M124" s="230"/>
      <c r="N124" s="230"/>
      <c r="O124" s="230"/>
      <c r="P124" s="230"/>
      <c r="Q124" s="230"/>
      <c r="R124" s="230"/>
      <c r="S124" s="230"/>
      <c r="T124" s="230"/>
      <c r="U124" s="230"/>
      <c r="V124" s="230"/>
      <c r="W124" s="230"/>
      <c r="X124" s="230"/>
      <c r="Y124" s="230"/>
      <c r="Z124" s="230"/>
      <c r="AA124" s="230"/>
      <c r="AB124" s="230"/>
      <c r="AC124" s="230"/>
      <c r="AD124" s="230"/>
      <c r="AE124" s="230"/>
      <c r="AF124" s="230"/>
      <c r="AG124" s="230"/>
      <c r="AH124" s="230"/>
      <c r="AI124" s="230"/>
      <c r="AJ124" s="230"/>
      <c r="AK124" s="230"/>
      <c r="AL124" s="230"/>
      <c r="AM124" s="230"/>
      <c r="AN124" s="230"/>
      <c r="AO124" s="230"/>
      <c r="AP124" s="230"/>
    </row>
    <row r="125" spans="1:42" ht="13.5" thickBot="1" x14ac:dyDescent="0.25">
      <c r="A125" s="230"/>
      <c r="B125" s="230"/>
      <c r="C125" s="230"/>
      <c r="D125" s="230"/>
      <c r="E125" s="230"/>
      <c r="F125" s="230"/>
      <c r="G125" s="230"/>
      <c r="H125" s="230"/>
      <c r="I125" s="230"/>
      <c r="J125" s="230"/>
      <c r="K125" s="230"/>
      <c r="L125" s="230"/>
      <c r="M125" s="230"/>
      <c r="N125" s="230"/>
      <c r="O125" s="230"/>
      <c r="P125" s="230"/>
      <c r="Q125" s="230"/>
      <c r="R125" s="230"/>
      <c r="S125" s="230"/>
      <c r="T125" s="230"/>
      <c r="U125" s="230"/>
      <c r="V125" s="230"/>
      <c r="W125" s="230"/>
      <c r="X125" s="230"/>
      <c r="Y125" s="230"/>
      <c r="Z125" s="230"/>
      <c r="AA125" s="230"/>
      <c r="AB125" s="230"/>
      <c r="AC125" s="230"/>
      <c r="AD125" s="230"/>
      <c r="AE125" s="230"/>
      <c r="AF125" s="230"/>
      <c r="AG125" s="230"/>
      <c r="AH125" s="230"/>
      <c r="AI125" s="230"/>
      <c r="AJ125" s="230"/>
      <c r="AK125" s="230"/>
      <c r="AL125" s="230"/>
      <c r="AM125" s="230"/>
      <c r="AN125" s="230"/>
      <c r="AO125" s="230"/>
      <c r="AP125" s="230"/>
    </row>
    <row r="126" spans="1:42" ht="13.5" thickBot="1" x14ac:dyDescent="0.25">
      <c r="A126" s="727" t="s">
        <v>1011</v>
      </c>
      <c r="B126" s="728"/>
      <c r="C126" s="728"/>
      <c r="D126" s="728"/>
      <c r="E126" s="728"/>
      <c r="F126" s="728"/>
      <c r="G126" s="728"/>
      <c r="H126" s="728"/>
      <c r="I126" s="728"/>
      <c r="J126" s="728"/>
      <c r="K126" s="728"/>
      <c r="L126" s="728"/>
      <c r="M126" s="728"/>
      <c r="N126" s="728"/>
      <c r="O126" s="728"/>
      <c r="P126" s="728"/>
      <c r="Q126" s="728"/>
      <c r="R126" s="728"/>
      <c r="S126" s="728"/>
      <c r="T126" s="728"/>
      <c r="U126" s="728"/>
      <c r="V126" s="728"/>
      <c r="W126" s="728"/>
      <c r="X126" s="728"/>
      <c r="Y126" s="728"/>
      <c r="Z126" s="728"/>
      <c r="AA126" s="728"/>
      <c r="AB126" s="728"/>
      <c r="AC126" s="728"/>
      <c r="AD126" s="728"/>
      <c r="AE126" s="728"/>
      <c r="AF126" s="728"/>
      <c r="AG126" s="728"/>
      <c r="AH126" s="728"/>
      <c r="AI126" s="728"/>
      <c r="AJ126" s="728"/>
      <c r="AK126" s="728"/>
      <c r="AL126" s="728"/>
      <c r="AM126" s="728"/>
      <c r="AN126" s="728"/>
      <c r="AO126" s="728"/>
      <c r="AP126" s="729"/>
    </row>
    <row r="127" spans="1:42" ht="19.5" customHeight="1" thickBot="1" x14ac:dyDescent="0.25">
      <c r="A127" s="730"/>
      <c r="B127" s="835"/>
      <c r="C127" s="731"/>
      <c r="D127" s="731"/>
      <c r="E127" s="731"/>
      <c r="F127" s="731"/>
      <c r="G127" s="731"/>
      <c r="H127" s="731"/>
      <c r="I127" s="731"/>
      <c r="J127" s="731"/>
      <c r="K127" s="731"/>
      <c r="L127" s="731"/>
      <c r="M127" s="731"/>
      <c r="N127" s="731"/>
      <c r="O127" s="731"/>
      <c r="P127" s="731"/>
      <c r="Q127" s="836" t="s">
        <v>698</v>
      </c>
      <c r="R127" s="837"/>
      <c r="S127" s="837"/>
      <c r="T127" s="837"/>
      <c r="U127" s="837"/>
      <c r="V127" s="837"/>
      <c r="W127" s="837"/>
      <c r="X127" s="837"/>
      <c r="Y127" s="837"/>
      <c r="Z127" s="837"/>
      <c r="AA127" s="837"/>
      <c r="AB127" s="837"/>
      <c r="AC127" s="837"/>
      <c r="AD127" s="837"/>
      <c r="AE127" s="837"/>
      <c r="AF127" s="838"/>
      <c r="AG127" s="839"/>
      <c r="AH127" s="731"/>
      <c r="AI127" s="731"/>
      <c r="AJ127" s="731"/>
      <c r="AK127" s="731"/>
      <c r="AL127" s="731"/>
      <c r="AM127" s="731"/>
      <c r="AN127" s="731"/>
      <c r="AO127" s="731"/>
      <c r="AP127" s="731"/>
    </row>
    <row r="128" spans="1:42" ht="25.5" customHeight="1" x14ac:dyDescent="0.2">
      <c r="A128" s="840" t="s">
        <v>776</v>
      </c>
      <c r="B128" s="842"/>
      <c r="C128" s="842"/>
      <c r="D128" s="842"/>
      <c r="E128" s="842"/>
      <c r="F128" s="842"/>
      <c r="G128" s="842"/>
      <c r="H128" s="842"/>
      <c r="I128" s="842"/>
      <c r="J128" s="842"/>
      <c r="K128" s="842"/>
      <c r="L128" s="842"/>
      <c r="M128" s="842"/>
      <c r="N128" s="842"/>
      <c r="O128" s="842"/>
      <c r="P128" s="842"/>
      <c r="Q128" s="795"/>
      <c r="R128" s="795"/>
      <c r="S128" s="795"/>
      <c r="T128" s="795"/>
      <c r="U128" s="795"/>
      <c r="V128" s="795"/>
      <c r="W128" s="795"/>
      <c r="X128" s="795"/>
      <c r="Y128" s="795"/>
      <c r="Z128" s="795"/>
      <c r="AA128" s="795"/>
      <c r="AB128" s="795"/>
      <c r="AC128" s="795"/>
      <c r="AD128" s="795"/>
      <c r="AE128" s="795"/>
      <c r="AF128" s="795"/>
      <c r="AG128" s="842"/>
      <c r="AH128" s="842"/>
      <c r="AI128" s="842"/>
      <c r="AJ128" s="842"/>
      <c r="AK128" s="842"/>
      <c r="AL128" s="842"/>
      <c r="AM128" s="842"/>
      <c r="AN128" s="842"/>
      <c r="AO128" s="842"/>
      <c r="AP128" s="842"/>
    </row>
    <row r="129" spans="1:42" ht="25.5" customHeight="1" x14ac:dyDescent="0.2">
      <c r="A129" s="841"/>
      <c r="B129" s="842"/>
      <c r="C129" s="842"/>
      <c r="D129" s="842"/>
      <c r="E129" s="842"/>
      <c r="F129" s="842"/>
      <c r="G129" s="842"/>
      <c r="H129" s="842"/>
      <c r="I129" s="842"/>
      <c r="J129" s="842"/>
      <c r="K129" s="842"/>
      <c r="L129" s="842"/>
      <c r="M129" s="842"/>
      <c r="N129" s="842"/>
      <c r="O129" s="842"/>
      <c r="P129" s="842"/>
      <c r="Q129" s="842"/>
      <c r="R129" s="842"/>
      <c r="S129" s="842"/>
      <c r="T129" s="842"/>
      <c r="U129" s="842"/>
      <c r="V129" s="842"/>
      <c r="W129" s="842"/>
      <c r="X129" s="842"/>
      <c r="Y129" s="842"/>
      <c r="Z129" s="842"/>
      <c r="AA129" s="842"/>
      <c r="AB129" s="842"/>
      <c r="AC129" s="842"/>
      <c r="AD129" s="842"/>
      <c r="AE129" s="842"/>
      <c r="AF129" s="842"/>
      <c r="AG129" s="842"/>
      <c r="AH129" s="842"/>
      <c r="AI129" s="842"/>
      <c r="AJ129" s="842"/>
      <c r="AK129" s="842"/>
      <c r="AL129" s="842"/>
      <c r="AM129" s="842"/>
      <c r="AN129" s="842"/>
      <c r="AO129" s="842"/>
      <c r="AP129" s="842"/>
    </row>
    <row r="130" spans="1:42" ht="28.5" customHeight="1" thickBot="1" x14ac:dyDescent="0.25">
      <c r="A130" s="332" t="s">
        <v>700</v>
      </c>
      <c r="B130" s="853"/>
      <c r="C130" s="854"/>
      <c r="D130" s="854"/>
      <c r="E130" s="854"/>
      <c r="F130" s="854"/>
      <c r="G130" s="854"/>
      <c r="H130" s="854"/>
      <c r="I130" s="854"/>
      <c r="J130" s="855"/>
      <c r="K130" s="856" t="s">
        <v>170</v>
      </c>
      <c r="L130" s="857"/>
      <c r="M130" s="842"/>
      <c r="N130" s="842"/>
      <c r="O130" s="842"/>
      <c r="P130" s="842"/>
      <c r="Q130" s="794"/>
      <c r="R130" s="794"/>
      <c r="S130" s="794"/>
      <c r="T130" s="794"/>
      <c r="U130" s="858" t="s">
        <v>1012</v>
      </c>
      <c r="V130" s="858"/>
      <c r="W130" s="858"/>
      <c r="X130" s="858"/>
      <c r="Y130" s="858"/>
      <c r="Z130" s="859"/>
      <c r="AA130" s="859"/>
      <c r="AB130" s="859"/>
      <c r="AC130" s="859"/>
      <c r="AD130" s="859"/>
      <c r="AE130" s="859"/>
      <c r="AF130" s="859"/>
      <c r="AG130" s="860"/>
      <c r="AH130" s="860"/>
      <c r="AI130" s="860"/>
      <c r="AJ130" s="861" t="s">
        <v>702</v>
      </c>
      <c r="AK130" s="861"/>
      <c r="AL130" s="861"/>
      <c r="AM130" s="861"/>
      <c r="AN130" s="861"/>
      <c r="AO130" s="848"/>
      <c r="AP130" s="849"/>
    </row>
    <row r="131" spans="1:42" ht="19.5" customHeight="1" thickBot="1" x14ac:dyDescent="0.25">
      <c r="A131" s="730"/>
      <c r="B131" s="835"/>
      <c r="C131" s="731"/>
      <c r="D131" s="731"/>
      <c r="E131" s="731"/>
      <c r="F131" s="731"/>
      <c r="G131" s="731"/>
      <c r="H131" s="731"/>
      <c r="I131" s="731"/>
      <c r="J131" s="731"/>
      <c r="K131" s="731"/>
      <c r="L131" s="731"/>
      <c r="M131" s="731"/>
      <c r="N131" s="731"/>
      <c r="O131" s="731"/>
      <c r="P131" s="731"/>
      <c r="Q131" s="850" t="s">
        <v>703</v>
      </c>
      <c r="R131" s="851"/>
      <c r="S131" s="851"/>
      <c r="T131" s="851"/>
      <c r="U131" s="851"/>
      <c r="V131" s="851"/>
      <c r="W131" s="851"/>
      <c r="X131" s="851"/>
      <c r="Y131" s="851"/>
      <c r="Z131" s="851"/>
      <c r="AA131" s="851"/>
      <c r="AB131" s="851"/>
      <c r="AC131" s="851"/>
      <c r="AD131" s="851"/>
      <c r="AE131" s="851"/>
      <c r="AF131" s="852"/>
      <c r="AG131" s="731"/>
      <c r="AH131" s="731"/>
      <c r="AI131" s="731"/>
      <c r="AJ131" s="731"/>
      <c r="AK131" s="731"/>
      <c r="AL131" s="731"/>
      <c r="AM131" s="731"/>
      <c r="AN131" s="731"/>
      <c r="AO131" s="731"/>
      <c r="AP131" s="731"/>
    </row>
    <row r="132" spans="1:42" ht="25.5" customHeight="1" x14ac:dyDescent="0.2">
      <c r="A132" s="840" t="s">
        <v>1013</v>
      </c>
      <c r="B132" s="842"/>
      <c r="C132" s="842"/>
      <c r="D132" s="842"/>
      <c r="E132" s="842"/>
      <c r="F132" s="842"/>
      <c r="G132" s="842"/>
      <c r="H132" s="842"/>
      <c r="I132" s="842"/>
      <c r="J132" s="842"/>
      <c r="K132" s="842"/>
      <c r="L132" s="842"/>
      <c r="M132" s="842"/>
      <c r="N132" s="842"/>
      <c r="O132" s="842"/>
      <c r="P132" s="842"/>
      <c r="Q132" s="795"/>
      <c r="R132" s="795"/>
      <c r="S132" s="795"/>
      <c r="T132" s="795"/>
      <c r="U132" s="795"/>
      <c r="V132" s="795"/>
      <c r="W132" s="795"/>
      <c r="X132" s="795"/>
      <c r="Y132" s="795"/>
      <c r="Z132" s="795"/>
      <c r="AA132" s="795"/>
      <c r="AB132" s="795"/>
      <c r="AC132" s="795"/>
      <c r="AD132" s="795"/>
      <c r="AE132" s="795"/>
      <c r="AF132" s="795"/>
      <c r="AG132" s="842"/>
      <c r="AH132" s="842"/>
      <c r="AI132" s="842"/>
      <c r="AJ132" s="842"/>
      <c r="AK132" s="842"/>
      <c r="AL132" s="842"/>
      <c r="AM132" s="842"/>
      <c r="AN132" s="842"/>
      <c r="AO132" s="842"/>
      <c r="AP132" s="842"/>
    </row>
    <row r="133" spans="1:42" ht="25.5" customHeight="1" x14ac:dyDescent="0.2">
      <c r="A133" s="841"/>
      <c r="B133" s="842"/>
      <c r="C133" s="842"/>
      <c r="D133" s="842"/>
      <c r="E133" s="842"/>
      <c r="F133" s="842"/>
      <c r="G133" s="842"/>
      <c r="H133" s="842"/>
      <c r="I133" s="842"/>
      <c r="J133" s="842"/>
      <c r="K133" s="842"/>
      <c r="L133" s="842"/>
      <c r="M133" s="842"/>
      <c r="N133" s="842"/>
      <c r="O133" s="842"/>
      <c r="P133" s="842"/>
      <c r="Q133" s="842"/>
      <c r="R133" s="842"/>
      <c r="S133" s="842"/>
      <c r="T133" s="842"/>
      <c r="U133" s="842"/>
      <c r="V133" s="842"/>
      <c r="W133" s="842"/>
      <c r="X133" s="842"/>
      <c r="Y133" s="842"/>
      <c r="Z133" s="842"/>
      <c r="AA133" s="842"/>
      <c r="AB133" s="842"/>
      <c r="AC133" s="842"/>
      <c r="AD133" s="842"/>
      <c r="AE133" s="842"/>
      <c r="AF133" s="842"/>
      <c r="AG133" s="842"/>
      <c r="AH133" s="842"/>
      <c r="AI133" s="842"/>
      <c r="AJ133" s="842"/>
      <c r="AK133" s="842"/>
      <c r="AL133" s="842"/>
      <c r="AM133" s="842"/>
      <c r="AN133" s="842"/>
      <c r="AO133" s="842"/>
      <c r="AP133" s="842"/>
    </row>
    <row r="134" spans="1:42" ht="28.5" customHeight="1" thickBot="1" x14ac:dyDescent="0.25">
      <c r="A134" s="332" t="s">
        <v>700</v>
      </c>
      <c r="B134" s="853"/>
      <c r="C134" s="854"/>
      <c r="D134" s="854"/>
      <c r="E134" s="854"/>
      <c r="F134" s="854"/>
      <c r="G134" s="854"/>
      <c r="H134" s="854"/>
      <c r="I134" s="854"/>
      <c r="J134" s="855"/>
      <c r="K134" s="856" t="s">
        <v>170</v>
      </c>
      <c r="L134" s="857"/>
      <c r="M134" s="842"/>
      <c r="N134" s="842"/>
      <c r="O134" s="842"/>
      <c r="P134" s="842"/>
      <c r="Q134" s="794"/>
      <c r="R134" s="794"/>
      <c r="S134" s="794"/>
      <c r="T134" s="794"/>
      <c r="U134" s="858" t="s">
        <v>1012</v>
      </c>
      <c r="V134" s="858"/>
      <c r="W134" s="858"/>
      <c r="X134" s="858"/>
      <c r="Y134" s="858"/>
      <c r="Z134" s="859"/>
      <c r="AA134" s="859"/>
      <c r="AB134" s="859"/>
      <c r="AC134" s="859"/>
      <c r="AD134" s="859"/>
      <c r="AE134" s="859"/>
      <c r="AF134" s="859"/>
      <c r="AG134" s="860"/>
      <c r="AH134" s="860"/>
      <c r="AI134" s="860"/>
      <c r="AJ134" s="861" t="s">
        <v>702</v>
      </c>
      <c r="AK134" s="861"/>
      <c r="AL134" s="861"/>
      <c r="AM134" s="861"/>
      <c r="AN134" s="861"/>
      <c r="AO134" s="848"/>
      <c r="AP134" s="849"/>
    </row>
    <row r="135" spans="1:42" ht="19.5" customHeight="1" thickBot="1" x14ac:dyDescent="0.25">
      <c r="A135" s="730"/>
      <c r="B135" s="835"/>
      <c r="C135" s="731"/>
      <c r="D135" s="731"/>
      <c r="E135" s="731"/>
      <c r="F135" s="731"/>
      <c r="G135" s="731"/>
      <c r="H135" s="731"/>
      <c r="I135" s="731"/>
      <c r="J135" s="731"/>
      <c r="K135" s="731"/>
      <c r="L135" s="731"/>
      <c r="M135" s="731"/>
      <c r="N135" s="731"/>
      <c r="O135" s="731"/>
      <c r="P135" s="731"/>
      <c r="Q135" s="836" t="s">
        <v>705</v>
      </c>
      <c r="R135" s="837"/>
      <c r="S135" s="837"/>
      <c r="T135" s="837"/>
      <c r="U135" s="837"/>
      <c r="V135" s="837"/>
      <c r="W135" s="837"/>
      <c r="X135" s="837"/>
      <c r="Y135" s="837"/>
      <c r="Z135" s="837"/>
      <c r="AA135" s="837"/>
      <c r="AB135" s="837"/>
      <c r="AC135" s="837"/>
      <c r="AD135" s="837"/>
      <c r="AE135" s="837"/>
      <c r="AF135" s="838"/>
      <c r="AG135" s="839"/>
      <c r="AH135" s="731"/>
      <c r="AI135" s="731"/>
      <c r="AJ135" s="731"/>
      <c r="AK135" s="731"/>
      <c r="AL135" s="731"/>
      <c r="AM135" s="731"/>
      <c r="AN135" s="731"/>
      <c r="AO135" s="731"/>
      <c r="AP135" s="731"/>
    </row>
    <row r="136" spans="1:42" ht="25.5" customHeight="1" x14ac:dyDescent="0.2">
      <c r="A136" s="840" t="s">
        <v>706</v>
      </c>
      <c r="B136" s="842"/>
      <c r="C136" s="842"/>
      <c r="D136" s="842"/>
      <c r="E136" s="842"/>
      <c r="F136" s="842"/>
      <c r="G136" s="842"/>
      <c r="H136" s="842"/>
      <c r="I136" s="842"/>
      <c r="J136" s="842"/>
      <c r="K136" s="842"/>
      <c r="L136" s="842"/>
      <c r="M136" s="842"/>
      <c r="N136" s="842"/>
      <c r="O136" s="842"/>
      <c r="P136" s="842"/>
      <c r="Q136" s="795"/>
      <c r="R136" s="795"/>
      <c r="S136" s="795"/>
      <c r="T136" s="795"/>
      <c r="U136" s="795"/>
      <c r="V136" s="795"/>
      <c r="W136" s="795"/>
      <c r="X136" s="795"/>
      <c r="Y136" s="795"/>
      <c r="Z136" s="795"/>
      <c r="AA136" s="795"/>
      <c r="AB136" s="795"/>
      <c r="AC136" s="795"/>
      <c r="AD136" s="795"/>
      <c r="AE136" s="795"/>
      <c r="AF136" s="795"/>
      <c r="AG136" s="842"/>
      <c r="AH136" s="842"/>
      <c r="AI136" s="842"/>
      <c r="AJ136" s="842"/>
      <c r="AK136" s="842"/>
      <c r="AL136" s="842"/>
      <c r="AM136" s="842"/>
      <c r="AN136" s="842"/>
      <c r="AO136" s="842"/>
      <c r="AP136" s="842"/>
    </row>
    <row r="137" spans="1:42" ht="25.5" customHeight="1" x14ac:dyDescent="0.2">
      <c r="A137" s="841"/>
      <c r="B137" s="842"/>
      <c r="C137" s="842"/>
      <c r="D137" s="842"/>
      <c r="E137" s="842"/>
      <c r="F137" s="842"/>
      <c r="G137" s="842"/>
      <c r="H137" s="842"/>
      <c r="I137" s="842"/>
      <c r="J137" s="842"/>
      <c r="K137" s="842"/>
      <c r="L137" s="842"/>
      <c r="M137" s="842"/>
      <c r="N137" s="842"/>
      <c r="O137" s="842"/>
      <c r="P137" s="842"/>
      <c r="Q137" s="842"/>
      <c r="R137" s="842"/>
      <c r="S137" s="842"/>
      <c r="T137" s="842"/>
      <c r="U137" s="842"/>
      <c r="V137" s="842"/>
      <c r="W137" s="842"/>
      <c r="X137" s="842"/>
      <c r="Y137" s="842"/>
      <c r="Z137" s="842"/>
      <c r="AA137" s="842"/>
      <c r="AB137" s="842"/>
      <c r="AC137" s="842"/>
      <c r="AD137" s="842"/>
      <c r="AE137" s="842"/>
      <c r="AF137" s="842"/>
      <c r="AG137" s="842"/>
      <c r="AH137" s="842"/>
      <c r="AI137" s="842"/>
      <c r="AJ137" s="842"/>
      <c r="AK137" s="842"/>
      <c r="AL137" s="842"/>
      <c r="AM137" s="842"/>
      <c r="AN137" s="842"/>
      <c r="AO137" s="842"/>
      <c r="AP137" s="842"/>
    </row>
    <row r="138" spans="1:42" ht="28.5" customHeight="1" thickBot="1" x14ac:dyDescent="0.25">
      <c r="A138" s="332" t="s">
        <v>700</v>
      </c>
      <c r="B138" s="853"/>
      <c r="C138" s="854"/>
      <c r="D138" s="854"/>
      <c r="E138" s="854"/>
      <c r="F138" s="854"/>
      <c r="G138" s="854"/>
      <c r="H138" s="854"/>
      <c r="I138" s="854"/>
      <c r="J138" s="855"/>
      <c r="K138" s="856" t="s">
        <v>170</v>
      </c>
      <c r="L138" s="857"/>
      <c r="M138" s="842"/>
      <c r="N138" s="842"/>
      <c r="O138" s="842"/>
      <c r="P138" s="842"/>
      <c r="Q138" s="794"/>
      <c r="R138" s="794"/>
      <c r="S138" s="794"/>
      <c r="T138" s="794"/>
      <c r="U138" s="858" t="s">
        <v>1012</v>
      </c>
      <c r="V138" s="858"/>
      <c r="W138" s="858"/>
      <c r="X138" s="858"/>
      <c r="Y138" s="858"/>
      <c r="Z138" s="859"/>
      <c r="AA138" s="859"/>
      <c r="AB138" s="859"/>
      <c r="AC138" s="859"/>
      <c r="AD138" s="859"/>
      <c r="AE138" s="859"/>
      <c r="AF138" s="859"/>
      <c r="AG138" s="860"/>
      <c r="AH138" s="860"/>
      <c r="AI138" s="860"/>
      <c r="AJ138" s="861" t="s">
        <v>702</v>
      </c>
      <c r="AK138" s="861"/>
      <c r="AL138" s="861"/>
      <c r="AM138" s="861"/>
      <c r="AN138" s="861"/>
      <c r="AO138" s="848"/>
      <c r="AP138" s="849"/>
    </row>
    <row r="139" spans="1:42" ht="19.5" customHeight="1" thickBot="1" x14ac:dyDescent="0.25">
      <c r="A139" s="730"/>
      <c r="B139" s="835"/>
      <c r="C139" s="731"/>
      <c r="D139" s="731"/>
      <c r="E139" s="731"/>
      <c r="F139" s="731"/>
      <c r="G139" s="731"/>
      <c r="H139" s="731"/>
      <c r="I139" s="731"/>
      <c r="J139" s="731"/>
      <c r="K139" s="731"/>
      <c r="L139" s="731"/>
      <c r="M139" s="731"/>
      <c r="N139" s="731"/>
      <c r="O139" s="731"/>
      <c r="P139" s="731"/>
      <c r="Q139" s="836" t="s">
        <v>707</v>
      </c>
      <c r="R139" s="837"/>
      <c r="S139" s="837"/>
      <c r="T139" s="837"/>
      <c r="U139" s="837"/>
      <c r="V139" s="837"/>
      <c r="W139" s="837"/>
      <c r="X139" s="837"/>
      <c r="Y139" s="837"/>
      <c r="Z139" s="837"/>
      <c r="AA139" s="837"/>
      <c r="AB139" s="837"/>
      <c r="AC139" s="837"/>
      <c r="AD139" s="837"/>
      <c r="AE139" s="837"/>
      <c r="AF139" s="838"/>
      <c r="AG139" s="839"/>
      <c r="AH139" s="731"/>
      <c r="AI139" s="731"/>
      <c r="AJ139" s="731"/>
      <c r="AK139" s="731"/>
      <c r="AL139" s="731"/>
      <c r="AM139" s="731"/>
      <c r="AN139" s="731"/>
      <c r="AO139" s="731"/>
      <c r="AP139" s="731"/>
    </row>
    <row r="140" spans="1:42" ht="25.5" customHeight="1" x14ac:dyDescent="0.2">
      <c r="A140" s="840" t="s">
        <v>1014</v>
      </c>
      <c r="B140" s="842"/>
      <c r="C140" s="842"/>
      <c r="D140" s="842"/>
      <c r="E140" s="842"/>
      <c r="F140" s="842"/>
      <c r="G140" s="842"/>
      <c r="H140" s="842"/>
      <c r="I140" s="842"/>
      <c r="J140" s="842"/>
      <c r="K140" s="842"/>
      <c r="L140" s="842"/>
      <c r="M140" s="842"/>
      <c r="N140" s="842"/>
      <c r="O140" s="842"/>
      <c r="P140" s="842"/>
      <c r="Q140" s="795"/>
      <c r="R140" s="795"/>
      <c r="S140" s="795"/>
      <c r="T140" s="795"/>
      <c r="U140" s="795"/>
      <c r="V140" s="795"/>
      <c r="W140" s="795"/>
      <c r="X140" s="795"/>
      <c r="Y140" s="795"/>
      <c r="Z140" s="795"/>
      <c r="AA140" s="795"/>
      <c r="AB140" s="795"/>
      <c r="AC140" s="795"/>
      <c r="AD140" s="795"/>
      <c r="AE140" s="795"/>
      <c r="AF140" s="795"/>
      <c r="AG140" s="842"/>
      <c r="AH140" s="842"/>
      <c r="AI140" s="842"/>
      <c r="AJ140" s="842"/>
      <c r="AK140" s="842"/>
      <c r="AL140" s="842"/>
      <c r="AM140" s="842"/>
      <c r="AN140" s="842"/>
      <c r="AO140" s="842"/>
      <c r="AP140" s="842"/>
    </row>
    <row r="141" spans="1:42" ht="25.5" customHeight="1" x14ac:dyDescent="0.2">
      <c r="A141" s="841"/>
      <c r="B141" s="842"/>
      <c r="C141" s="842"/>
      <c r="D141" s="842"/>
      <c r="E141" s="842"/>
      <c r="F141" s="842"/>
      <c r="G141" s="842"/>
      <c r="H141" s="842"/>
      <c r="I141" s="842"/>
      <c r="J141" s="842"/>
      <c r="K141" s="842"/>
      <c r="L141" s="842"/>
      <c r="M141" s="842"/>
      <c r="N141" s="842"/>
      <c r="O141" s="842"/>
      <c r="P141" s="842"/>
      <c r="Q141" s="842"/>
      <c r="R141" s="842"/>
      <c r="S141" s="842"/>
      <c r="T141" s="842"/>
      <c r="U141" s="842"/>
      <c r="V141" s="842"/>
      <c r="W141" s="842"/>
      <c r="X141" s="842"/>
      <c r="Y141" s="842"/>
      <c r="Z141" s="842"/>
      <c r="AA141" s="842"/>
      <c r="AB141" s="842"/>
      <c r="AC141" s="842"/>
      <c r="AD141" s="842"/>
      <c r="AE141" s="842"/>
      <c r="AF141" s="842"/>
      <c r="AG141" s="842"/>
      <c r="AH141" s="842"/>
      <c r="AI141" s="842"/>
      <c r="AJ141" s="842"/>
      <c r="AK141" s="842"/>
      <c r="AL141" s="842"/>
      <c r="AM141" s="842"/>
      <c r="AN141" s="842"/>
      <c r="AO141" s="842"/>
      <c r="AP141" s="842"/>
    </row>
    <row r="142" spans="1:42" ht="28.5" customHeight="1" thickBot="1" x14ac:dyDescent="0.25">
      <c r="A142" s="332" t="s">
        <v>700</v>
      </c>
      <c r="B142" s="853"/>
      <c r="C142" s="854"/>
      <c r="D142" s="854"/>
      <c r="E142" s="854"/>
      <c r="F142" s="854"/>
      <c r="G142" s="854"/>
      <c r="H142" s="854"/>
      <c r="I142" s="854"/>
      <c r="J142" s="855"/>
      <c r="K142" s="856" t="s">
        <v>170</v>
      </c>
      <c r="L142" s="857"/>
      <c r="M142" s="842"/>
      <c r="N142" s="842"/>
      <c r="O142" s="842"/>
      <c r="P142" s="842"/>
      <c r="Q142" s="794"/>
      <c r="R142" s="794"/>
      <c r="S142" s="794"/>
      <c r="T142" s="794"/>
      <c r="U142" s="858" t="s">
        <v>1012</v>
      </c>
      <c r="V142" s="858"/>
      <c r="W142" s="858"/>
      <c r="X142" s="858"/>
      <c r="Y142" s="858"/>
      <c r="Z142" s="859"/>
      <c r="AA142" s="859"/>
      <c r="AB142" s="859"/>
      <c r="AC142" s="859"/>
      <c r="AD142" s="859"/>
      <c r="AE142" s="859"/>
      <c r="AF142" s="859"/>
      <c r="AG142" s="860"/>
      <c r="AH142" s="860"/>
      <c r="AI142" s="860"/>
      <c r="AJ142" s="861" t="s">
        <v>702</v>
      </c>
      <c r="AK142" s="861"/>
      <c r="AL142" s="861"/>
      <c r="AM142" s="861"/>
      <c r="AN142" s="861"/>
      <c r="AO142" s="848"/>
      <c r="AP142" s="849"/>
    </row>
    <row r="143" spans="1:42" ht="19.5" customHeight="1" thickBot="1" x14ac:dyDescent="0.25">
      <c r="A143" s="730"/>
      <c r="B143" s="835"/>
      <c r="C143" s="731"/>
      <c r="D143" s="731"/>
      <c r="E143" s="731"/>
      <c r="F143" s="731"/>
      <c r="G143" s="731"/>
      <c r="H143" s="731"/>
      <c r="I143" s="731"/>
      <c r="J143" s="731"/>
      <c r="K143" s="731"/>
      <c r="L143" s="731"/>
      <c r="M143" s="731"/>
      <c r="N143" s="731"/>
      <c r="O143" s="731"/>
      <c r="P143" s="731"/>
      <c r="Q143" s="836" t="s">
        <v>709</v>
      </c>
      <c r="R143" s="837"/>
      <c r="S143" s="837"/>
      <c r="T143" s="837"/>
      <c r="U143" s="837"/>
      <c r="V143" s="837"/>
      <c r="W143" s="837"/>
      <c r="X143" s="837"/>
      <c r="Y143" s="837"/>
      <c r="Z143" s="837"/>
      <c r="AA143" s="837"/>
      <c r="AB143" s="837"/>
      <c r="AC143" s="837"/>
      <c r="AD143" s="837"/>
      <c r="AE143" s="837"/>
      <c r="AF143" s="838"/>
      <c r="AG143" s="839"/>
      <c r="AH143" s="731"/>
      <c r="AI143" s="731"/>
      <c r="AJ143" s="731"/>
      <c r="AK143" s="731"/>
      <c r="AL143" s="731"/>
      <c r="AM143" s="731"/>
      <c r="AN143" s="731"/>
      <c r="AO143" s="731"/>
      <c r="AP143" s="731"/>
    </row>
    <row r="144" spans="1:42" ht="25.5" customHeight="1" x14ac:dyDescent="0.2">
      <c r="A144" s="840" t="s">
        <v>777</v>
      </c>
      <c r="B144" s="842"/>
      <c r="C144" s="842"/>
      <c r="D144" s="842"/>
      <c r="E144" s="842"/>
      <c r="F144" s="842"/>
      <c r="G144" s="842"/>
      <c r="H144" s="842"/>
      <c r="I144" s="842"/>
      <c r="J144" s="842"/>
      <c r="K144" s="842"/>
      <c r="L144" s="842"/>
      <c r="M144" s="842"/>
      <c r="N144" s="842"/>
      <c r="O144" s="842"/>
      <c r="P144" s="842"/>
      <c r="Q144" s="795"/>
      <c r="R144" s="795"/>
      <c r="S144" s="795"/>
      <c r="T144" s="795"/>
      <c r="U144" s="795"/>
      <c r="V144" s="795"/>
      <c r="W144" s="795"/>
      <c r="X144" s="795"/>
      <c r="Y144" s="795"/>
      <c r="Z144" s="795"/>
      <c r="AA144" s="795"/>
      <c r="AB144" s="795"/>
      <c r="AC144" s="795"/>
      <c r="AD144" s="795"/>
      <c r="AE144" s="795"/>
      <c r="AF144" s="795"/>
      <c r="AG144" s="842"/>
      <c r="AH144" s="842"/>
      <c r="AI144" s="842"/>
      <c r="AJ144" s="842"/>
      <c r="AK144" s="842"/>
      <c r="AL144" s="842"/>
      <c r="AM144" s="842"/>
      <c r="AN144" s="842"/>
      <c r="AO144" s="842"/>
      <c r="AP144" s="842"/>
    </row>
    <row r="145" spans="1:42" ht="25.5" customHeight="1" x14ac:dyDescent="0.2">
      <c r="A145" s="841"/>
      <c r="B145" s="842"/>
      <c r="C145" s="842"/>
      <c r="D145" s="842"/>
      <c r="E145" s="842"/>
      <c r="F145" s="842"/>
      <c r="G145" s="842"/>
      <c r="H145" s="842"/>
      <c r="I145" s="842"/>
      <c r="J145" s="842"/>
      <c r="K145" s="842"/>
      <c r="L145" s="842"/>
      <c r="M145" s="842"/>
      <c r="N145" s="842"/>
      <c r="O145" s="842"/>
      <c r="P145" s="842"/>
      <c r="Q145" s="842"/>
      <c r="R145" s="842"/>
      <c r="S145" s="842"/>
      <c r="T145" s="842"/>
      <c r="U145" s="842"/>
      <c r="V145" s="842"/>
      <c r="W145" s="842"/>
      <c r="X145" s="842"/>
      <c r="Y145" s="842"/>
      <c r="Z145" s="842"/>
      <c r="AA145" s="842"/>
      <c r="AB145" s="842"/>
      <c r="AC145" s="842"/>
      <c r="AD145" s="842"/>
      <c r="AE145" s="842"/>
      <c r="AF145" s="842"/>
      <c r="AG145" s="842"/>
      <c r="AH145" s="842"/>
      <c r="AI145" s="842"/>
      <c r="AJ145" s="842"/>
      <c r="AK145" s="842"/>
      <c r="AL145" s="842"/>
      <c r="AM145" s="842"/>
      <c r="AN145" s="842"/>
      <c r="AO145" s="842"/>
      <c r="AP145" s="842"/>
    </row>
    <row r="146" spans="1:42" ht="28.5" customHeight="1" x14ac:dyDescent="0.2">
      <c r="A146" s="332" t="s">
        <v>700</v>
      </c>
      <c r="B146" s="853"/>
      <c r="C146" s="854"/>
      <c r="D146" s="854"/>
      <c r="E146" s="854"/>
      <c r="F146" s="854"/>
      <c r="G146" s="854"/>
      <c r="H146" s="854"/>
      <c r="I146" s="854"/>
      <c r="J146" s="855"/>
      <c r="K146" s="856" t="s">
        <v>170</v>
      </c>
      <c r="L146" s="857"/>
      <c r="M146" s="842"/>
      <c r="N146" s="842"/>
      <c r="O146" s="842"/>
      <c r="P146" s="842"/>
      <c r="Q146" s="794"/>
      <c r="R146" s="794"/>
      <c r="S146" s="794"/>
      <c r="T146" s="794"/>
      <c r="U146" s="858" t="s">
        <v>1012</v>
      </c>
      <c r="V146" s="858"/>
      <c r="W146" s="858"/>
      <c r="X146" s="858"/>
      <c r="Y146" s="858"/>
      <c r="Z146" s="859"/>
      <c r="AA146" s="859"/>
      <c r="AB146" s="859"/>
      <c r="AC146" s="859"/>
      <c r="AD146" s="859"/>
      <c r="AE146" s="859"/>
      <c r="AF146" s="859"/>
      <c r="AG146" s="860"/>
      <c r="AH146" s="860"/>
      <c r="AI146" s="860"/>
      <c r="AJ146" s="861" t="s">
        <v>702</v>
      </c>
      <c r="AK146" s="861"/>
      <c r="AL146" s="861"/>
      <c r="AM146" s="861"/>
      <c r="AN146" s="861"/>
      <c r="AO146" s="848"/>
      <c r="AP146" s="849"/>
    </row>
    <row r="147" spans="1:42" x14ac:dyDescent="0.2">
      <c r="A147" s="235"/>
      <c r="B147" s="235"/>
      <c r="C147" s="235"/>
      <c r="D147" s="235"/>
      <c r="E147" s="333"/>
      <c r="F147" s="333"/>
      <c r="G147" s="333"/>
      <c r="H147" s="333"/>
      <c r="I147" s="333"/>
      <c r="J147" s="333"/>
      <c r="K147" s="333"/>
      <c r="L147" s="333"/>
      <c r="M147" s="333"/>
      <c r="N147" s="236"/>
      <c r="O147" s="236"/>
      <c r="P147" s="237"/>
      <c r="Q147" s="237"/>
      <c r="R147" s="237"/>
      <c r="S147" s="237"/>
      <c r="T147" s="237"/>
      <c r="U147" s="237"/>
      <c r="V147" s="237"/>
      <c r="W147" s="237"/>
      <c r="X147" s="237"/>
      <c r="Y147" s="237"/>
      <c r="Z147" s="237"/>
      <c r="AA147" s="237"/>
      <c r="AB147" s="237"/>
      <c r="AC147" s="237"/>
      <c r="AD147" s="237"/>
      <c r="AE147" s="237"/>
      <c r="AF147" s="237"/>
      <c r="AG147" s="237"/>
      <c r="AH147" s="237"/>
      <c r="AI147" s="237"/>
      <c r="AJ147" s="237"/>
      <c r="AK147" s="237"/>
      <c r="AL147" s="237"/>
      <c r="AM147" s="237"/>
      <c r="AN147" s="236"/>
      <c r="AO147" s="236"/>
      <c r="AP147" s="264"/>
    </row>
    <row r="148" spans="1:42" ht="15.75" x14ac:dyDescent="0.25">
      <c r="A148" s="862" t="s">
        <v>1015</v>
      </c>
      <c r="B148" s="863"/>
      <c r="C148" s="863"/>
      <c r="D148" s="863"/>
      <c r="E148" s="334"/>
      <c r="F148" s="335"/>
      <c r="G148" s="335"/>
      <c r="H148" s="335"/>
      <c r="I148" s="335"/>
      <c r="J148" s="335"/>
      <c r="K148" s="335"/>
      <c r="L148" s="335"/>
      <c r="M148" s="335"/>
      <c r="N148" s="335"/>
      <c r="O148" s="335"/>
      <c r="P148" s="335"/>
      <c r="Q148" s="335"/>
      <c r="R148" s="335"/>
      <c r="S148" s="335"/>
      <c r="T148" s="335"/>
      <c r="U148" s="335"/>
      <c r="V148" s="335"/>
      <c r="W148" s="335"/>
      <c r="X148" s="335"/>
      <c r="Y148" s="335"/>
      <c r="Z148" s="335"/>
      <c r="AA148" s="335"/>
      <c r="AB148" s="335"/>
      <c r="AC148" s="335"/>
      <c r="AD148" s="335"/>
      <c r="AE148" s="335"/>
      <c r="AF148" s="335"/>
      <c r="AG148" s="335"/>
      <c r="AH148" s="335"/>
      <c r="AI148" s="335"/>
      <c r="AJ148" s="335"/>
      <c r="AK148" s="335"/>
      <c r="AL148" s="335"/>
      <c r="AM148" s="335"/>
      <c r="AN148" s="335"/>
      <c r="AO148" s="336"/>
      <c r="AP148" s="264"/>
    </row>
    <row r="149" spans="1:42" ht="15.75" x14ac:dyDescent="0.25">
      <c r="A149" s="864" t="s">
        <v>1016</v>
      </c>
      <c r="B149" s="865"/>
      <c r="C149" s="865"/>
      <c r="D149" s="865"/>
      <c r="E149" s="337"/>
      <c r="F149" s="333"/>
      <c r="G149" s="333"/>
      <c r="H149" s="333"/>
      <c r="I149" s="333"/>
      <c r="J149" s="333"/>
      <c r="K149" s="333"/>
      <c r="L149" s="333"/>
      <c r="M149" s="333"/>
      <c r="N149" s="333"/>
      <c r="O149" s="333"/>
      <c r="P149" s="333"/>
      <c r="Q149" s="333"/>
      <c r="R149" s="333"/>
      <c r="S149" s="333"/>
      <c r="T149" s="333"/>
      <c r="U149" s="333"/>
      <c r="V149" s="333"/>
      <c r="W149" s="333"/>
      <c r="X149" s="333"/>
      <c r="Y149" s="333"/>
      <c r="Z149" s="333"/>
      <c r="AA149" s="333"/>
      <c r="AB149" s="333"/>
      <c r="AC149" s="333"/>
      <c r="AD149" s="333"/>
      <c r="AE149" s="333"/>
      <c r="AF149" s="333"/>
      <c r="AG149" s="333"/>
      <c r="AH149" s="333"/>
      <c r="AI149" s="333"/>
      <c r="AJ149" s="333"/>
      <c r="AK149" s="333"/>
      <c r="AL149" s="333"/>
      <c r="AM149" s="333"/>
      <c r="AN149" s="333"/>
      <c r="AO149" s="338"/>
      <c r="AP149" s="264"/>
    </row>
    <row r="150" spans="1:42" ht="15.75" x14ac:dyDescent="0.25">
      <c r="A150" s="339" t="s">
        <v>1017</v>
      </c>
      <c r="B150" s="340"/>
      <c r="C150" s="340"/>
      <c r="D150" s="340"/>
      <c r="E150" s="341"/>
      <c r="F150" s="342"/>
      <c r="G150" s="342"/>
      <c r="H150" s="342"/>
      <c r="I150" s="342"/>
      <c r="J150" s="342"/>
      <c r="K150" s="342"/>
      <c r="L150" s="342"/>
      <c r="M150" s="342"/>
      <c r="N150" s="342"/>
      <c r="O150" s="342"/>
      <c r="P150" s="342"/>
      <c r="Q150" s="342"/>
      <c r="R150" s="342"/>
      <c r="S150" s="342"/>
      <c r="T150" s="342"/>
      <c r="U150" s="342"/>
      <c r="V150" s="342"/>
      <c r="W150" s="342"/>
      <c r="X150" s="342"/>
      <c r="Y150" s="342"/>
      <c r="Z150" s="342"/>
      <c r="AA150" s="342"/>
      <c r="AB150" s="342"/>
      <c r="AC150" s="342"/>
      <c r="AD150" s="342"/>
      <c r="AE150" s="342"/>
      <c r="AF150" s="342"/>
      <c r="AG150" s="342"/>
      <c r="AH150" s="342"/>
      <c r="AI150" s="342"/>
      <c r="AJ150" s="342"/>
      <c r="AK150" s="342"/>
      <c r="AL150" s="342"/>
      <c r="AM150" s="342"/>
      <c r="AN150" s="342"/>
      <c r="AO150" s="343"/>
      <c r="AP150" s="264"/>
    </row>
  </sheetData>
  <autoFilter ref="A13:AP53" xr:uid="{00000000-0009-0000-0000-000002000000}">
    <filterColumn colId="15" showButton="0"/>
    <filterColumn colId="17" showButton="0"/>
    <filterColumn colId="19" showButton="0"/>
    <filterColumn colId="21" showButton="0"/>
    <filterColumn colId="23" showButton="0"/>
    <filterColumn colId="25" showButton="0"/>
    <filterColumn colId="27" showButton="0"/>
    <filterColumn colId="29" showButton="0"/>
    <filterColumn colId="31" showButton="0"/>
    <filterColumn colId="33" showButton="0"/>
    <filterColumn colId="35" showButton="0"/>
    <filterColumn colId="37" showButton="0"/>
    <filterColumn colId="40" showButton="0"/>
  </autoFilter>
  <mergeCells count="653">
    <mergeCell ref="AO146:AP146"/>
    <mergeCell ref="A148:D148"/>
    <mergeCell ref="A149:D149"/>
    <mergeCell ref="B146:J146"/>
    <mergeCell ref="K146:L146"/>
    <mergeCell ref="M146:T146"/>
    <mergeCell ref="U146:Y146"/>
    <mergeCell ref="Z146:AI146"/>
    <mergeCell ref="AJ146:AN146"/>
    <mergeCell ref="AO142:AP142"/>
    <mergeCell ref="A143:P143"/>
    <mergeCell ref="Q143:AF143"/>
    <mergeCell ref="AG143:AP143"/>
    <mergeCell ref="A144:A145"/>
    <mergeCell ref="B144:AP145"/>
    <mergeCell ref="B142:J142"/>
    <mergeCell ref="K142:L142"/>
    <mergeCell ref="M142:T142"/>
    <mergeCell ref="U142:Y142"/>
    <mergeCell ref="Z142:AI142"/>
    <mergeCell ref="AJ142:AN142"/>
    <mergeCell ref="AO138:AP138"/>
    <mergeCell ref="A139:P139"/>
    <mergeCell ref="Q139:AF139"/>
    <mergeCell ref="AG139:AP139"/>
    <mergeCell ref="A140:A141"/>
    <mergeCell ref="B140:AP141"/>
    <mergeCell ref="B138:J138"/>
    <mergeCell ref="K138:L138"/>
    <mergeCell ref="M138:T138"/>
    <mergeCell ref="U138:Y138"/>
    <mergeCell ref="Z138:AI138"/>
    <mergeCell ref="AJ138:AN138"/>
    <mergeCell ref="AO134:AP134"/>
    <mergeCell ref="A135:P135"/>
    <mergeCell ref="Q135:AF135"/>
    <mergeCell ref="AG135:AP135"/>
    <mergeCell ref="A136:A137"/>
    <mergeCell ref="B136:AP137"/>
    <mergeCell ref="B134:J134"/>
    <mergeCell ref="K134:L134"/>
    <mergeCell ref="M134:T134"/>
    <mergeCell ref="U134:Y134"/>
    <mergeCell ref="Z134:AI134"/>
    <mergeCell ref="AJ134:AN134"/>
    <mergeCell ref="AO130:AP130"/>
    <mergeCell ref="A131:P131"/>
    <mergeCell ref="Q131:AF131"/>
    <mergeCell ref="AG131:AP131"/>
    <mergeCell ref="A132:A133"/>
    <mergeCell ref="B132:AP133"/>
    <mergeCell ref="B130:J130"/>
    <mergeCell ref="K130:L130"/>
    <mergeCell ref="M130:T130"/>
    <mergeCell ref="U130:Y130"/>
    <mergeCell ref="Z130:AI130"/>
    <mergeCell ref="AJ130:AN130"/>
    <mergeCell ref="A128:A129"/>
    <mergeCell ref="B128:AP129"/>
    <mergeCell ref="AB53:AC53"/>
    <mergeCell ref="AD53:AE53"/>
    <mergeCell ref="AF53:AG53"/>
    <mergeCell ref="AH53:AI53"/>
    <mergeCell ref="AJ53:AK53"/>
    <mergeCell ref="AL53:AM53"/>
    <mergeCell ref="D53:I53"/>
    <mergeCell ref="J53:O53"/>
    <mergeCell ref="P53:Q53"/>
    <mergeCell ref="R53:S53"/>
    <mergeCell ref="T53:U53"/>
    <mergeCell ref="V53:W53"/>
    <mergeCell ref="X53:Y53"/>
    <mergeCell ref="Z53:AA53"/>
    <mergeCell ref="AL52:AM52"/>
    <mergeCell ref="AF52:AG52"/>
    <mergeCell ref="AH52:AI52"/>
    <mergeCell ref="D51:E52"/>
    <mergeCell ref="F51:I52"/>
    <mergeCell ref="A126:AP126"/>
    <mergeCell ref="A127:P127"/>
    <mergeCell ref="Q127:AF127"/>
    <mergeCell ref="AG127:AP127"/>
    <mergeCell ref="J52:K52"/>
    <mergeCell ref="M52:O52"/>
    <mergeCell ref="P52:Q52"/>
    <mergeCell ref="R52:S52"/>
    <mergeCell ref="T52:U52"/>
    <mergeCell ref="V52:W52"/>
    <mergeCell ref="T51:U51"/>
    <mergeCell ref="V51:W51"/>
    <mergeCell ref="X51:Y51"/>
    <mergeCell ref="J51:K51"/>
    <mergeCell ref="M51:O51"/>
    <mergeCell ref="P51:Q51"/>
    <mergeCell ref="R51:S51"/>
    <mergeCell ref="AB52:AC52"/>
    <mergeCell ref="AD52:AE52"/>
    <mergeCell ref="AB50:AC50"/>
    <mergeCell ref="AD50:AE50"/>
    <mergeCell ref="AF50:AG50"/>
    <mergeCell ref="AH50:AI50"/>
    <mergeCell ref="AJ50:AK50"/>
    <mergeCell ref="AL50:AM50"/>
    <mergeCell ref="P50:Q50"/>
    <mergeCell ref="R50:S50"/>
    <mergeCell ref="T50:U50"/>
    <mergeCell ref="V50:W50"/>
    <mergeCell ref="X50:Y50"/>
    <mergeCell ref="Z50:AA50"/>
    <mergeCell ref="X52:Y52"/>
    <mergeCell ref="Z52:AA52"/>
    <mergeCell ref="AF51:AG51"/>
    <mergeCell ref="AH51:AI51"/>
    <mergeCell ref="AJ51:AK51"/>
    <mergeCell ref="AL51:AM51"/>
    <mergeCell ref="Z51:AA51"/>
    <mergeCell ref="AB51:AC51"/>
    <mergeCell ref="AD51:AE51"/>
    <mergeCell ref="AJ52:AK52"/>
    <mergeCell ref="AB49:AC49"/>
    <mergeCell ref="AD49:AE49"/>
    <mergeCell ref="AF49:AG49"/>
    <mergeCell ref="AH49:AI49"/>
    <mergeCell ref="AJ49:AK49"/>
    <mergeCell ref="AL49:AM49"/>
    <mergeCell ref="P49:Q49"/>
    <mergeCell ref="R49:S49"/>
    <mergeCell ref="T49:U49"/>
    <mergeCell ref="V49:W49"/>
    <mergeCell ref="X49:Y49"/>
    <mergeCell ref="Z49:AA49"/>
    <mergeCell ref="AB48:AC48"/>
    <mergeCell ref="AD48:AE48"/>
    <mergeCell ref="AF48:AG48"/>
    <mergeCell ref="AH48:AI48"/>
    <mergeCell ref="AJ48:AK48"/>
    <mergeCell ref="AL48:AM48"/>
    <mergeCell ref="P48:Q48"/>
    <mergeCell ref="R48:S48"/>
    <mergeCell ref="T48:U48"/>
    <mergeCell ref="V48:W48"/>
    <mergeCell ref="X48:Y48"/>
    <mergeCell ref="Z48:AA48"/>
    <mergeCell ref="AB47:AC47"/>
    <mergeCell ref="AD47:AE47"/>
    <mergeCell ref="AF47:AG47"/>
    <mergeCell ref="AH47:AI47"/>
    <mergeCell ref="AJ47:AK47"/>
    <mergeCell ref="AL47:AM47"/>
    <mergeCell ref="P47:Q47"/>
    <mergeCell ref="R47:S47"/>
    <mergeCell ref="T47:U47"/>
    <mergeCell ref="V47:W47"/>
    <mergeCell ref="X47:Y47"/>
    <mergeCell ref="Z47:AA47"/>
    <mergeCell ref="AB46:AC46"/>
    <mergeCell ref="AD46:AE46"/>
    <mergeCell ref="AF46:AG46"/>
    <mergeCell ref="AH46:AI46"/>
    <mergeCell ref="AJ46:AK46"/>
    <mergeCell ref="AL46:AM46"/>
    <mergeCell ref="P46:Q46"/>
    <mergeCell ref="R46:S46"/>
    <mergeCell ref="T46:U46"/>
    <mergeCell ref="V46:W46"/>
    <mergeCell ref="X46:Y46"/>
    <mergeCell ref="Z46:AA46"/>
    <mergeCell ref="AB45:AC45"/>
    <mergeCell ref="AD45:AE45"/>
    <mergeCell ref="AF45:AG45"/>
    <mergeCell ref="AH45:AI45"/>
    <mergeCell ref="AJ45:AK45"/>
    <mergeCell ref="AL45:AM45"/>
    <mergeCell ref="P45:Q45"/>
    <mergeCell ref="R45:S45"/>
    <mergeCell ref="T45:U45"/>
    <mergeCell ref="V45:W45"/>
    <mergeCell ref="X45:Y45"/>
    <mergeCell ref="Z45:AA45"/>
    <mergeCell ref="AB44:AC44"/>
    <mergeCell ref="AD44:AE44"/>
    <mergeCell ref="AF44:AG44"/>
    <mergeCell ref="AH44:AI44"/>
    <mergeCell ref="AJ44:AK44"/>
    <mergeCell ref="AL44:AM44"/>
    <mergeCell ref="P44:Q44"/>
    <mergeCell ref="R44:S44"/>
    <mergeCell ref="T44:U44"/>
    <mergeCell ref="V44:W44"/>
    <mergeCell ref="X44:Y44"/>
    <mergeCell ref="Z44:AA44"/>
    <mergeCell ref="AB43:AC43"/>
    <mergeCell ref="AD43:AE43"/>
    <mergeCell ref="AF43:AG43"/>
    <mergeCell ref="AH43:AI43"/>
    <mergeCell ref="AJ43:AK43"/>
    <mergeCell ref="AL43:AM43"/>
    <mergeCell ref="P43:Q43"/>
    <mergeCell ref="R43:S43"/>
    <mergeCell ref="T43:U43"/>
    <mergeCell ref="V43:W43"/>
    <mergeCell ref="X43:Y43"/>
    <mergeCell ref="Z43:AA43"/>
    <mergeCell ref="AB42:AC42"/>
    <mergeCell ref="AD42:AE42"/>
    <mergeCell ref="AF42:AG42"/>
    <mergeCell ref="AH42:AI42"/>
    <mergeCell ref="AJ42:AK42"/>
    <mergeCell ref="AL42:AM42"/>
    <mergeCell ref="P42:Q42"/>
    <mergeCell ref="R42:S42"/>
    <mergeCell ref="T42:U42"/>
    <mergeCell ref="V42:W42"/>
    <mergeCell ref="X42:Y42"/>
    <mergeCell ref="Z42:AA42"/>
    <mergeCell ref="AB41:AC41"/>
    <mergeCell ref="AD41:AE41"/>
    <mergeCell ref="AF41:AG41"/>
    <mergeCell ref="AH41:AI41"/>
    <mergeCell ref="AJ41:AK41"/>
    <mergeCell ref="AL41:AM41"/>
    <mergeCell ref="P41:Q41"/>
    <mergeCell ref="R41:S41"/>
    <mergeCell ref="T41:U41"/>
    <mergeCell ref="V41:W41"/>
    <mergeCell ref="X41:Y41"/>
    <mergeCell ref="Z41:AA41"/>
    <mergeCell ref="AB40:AC40"/>
    <mergeCell ref="AD40:AE40"/>
    <mergeCell ref="AF40:AG40"/>
    <mergeCell ref="AH40:AI40"/>
    <mergeCell ref="AJ40:AK40"/>
    <mergeCell ref="AL40:AM40"/>
    <mergeCell ref="P40:Q40"/>
    <mergeCell ref="R40:S40"/>
    <mergeCell ref="T40:U40"/>
    <mergeCell ref="V40:W40"/>
    <mergeCell ref="X40:Y40"/>
    <mergeCell ref="Z40:AA40"/>
    <mergeCell ref="AB39:AC39"/>
    <mergeCell ref="AD39:AE39"/>
    <mergeCell ref="AF39:AG39"/>
    <mergeCell ref="AH39:AI39"/>
    <mergeCell ref="AJ39:AK39"/>
    <mergeCell ref="AL39:AM39"/>
    <mergeCell ref="P39:Q39"/>
    <mergeCell ref="R39:S39"/>
    <mergeCell ref="T39:U39"/>
    <mergeCell ref="V39:W39"/>
    <mergeCell ref="X39:Y39"/>
    <mergeCell ref="Z39:AA39"/>
    <mergeCell ref="AB38:AC38"/>
    <mergeCell ref="AD38:AE38"/>
    <mergeCell ref="AF38:AG38"/>
    <mergeCell ref="AH38:AI38"/>
    <mergeCell ref="AJ38:AK38"/>
    <mergeCell ref="AL38:AM38"/>
    <mergeCell ref="P38:Q38"/>
    <mergeCell ref="R38:S38"/>
    <mergeCell ref="T38:U38"/>
    <mergeCell ref="V38:W38"/>
    <mergeCell ref="X38:Y38"/>
    <mergeCell ref="Z38:AA38"/>
    <mergeCell ref="AB37:AC37"/>
    <mergeCell ref="AD37:AE37"/>
    <mergeCell ref="AF37:AG37"/>
    <mergeCell ref="AH37:AI37"/>
    <mergeCell ref="AJ37:AK37"/>
    <mergeCell ref="AL37:AM37"/>
    <mergeCell ref="P37:Q37"/>
    <mergeCell ref="R37:S37"/>
    <mergeCell ref="T37:U37"/>
    <mergeCell ref="V37:W37"/>
    <mergeCell ref="X37:Y37"/>
    <mergeCell ref="Z37:AA37"/>
    <mergeCell ref="AB36:AC36"/>
    <mergeCell ref="AD36:AE36"/>
    <mergeCell ref="AF36:AG36"/>
    <mergeCell ref="AH36:AI36"/>
    <mergeCell ref="AJ36:AK36"/>
    <mergeCell ref="AL36:AM36"/>
    <mergeCell ref="P36:Q36"/>
    <mergeCell ref="R36:S36"/>
    <mergeCell ref="T36:U36"/>
    <mergeCell ref="V36:W36"/>
    <mergeCell ref="X36:Y36"/>
    <mergeCell ref="Z36:AA36"/>
    <mergeCell ref="AB35:AC35"/>
    <mergeCell ref="AD35:AE35"/>
    <mergeCell ref="AF35:AG35"/>
    <mergeCell ref="AH35:AI35"/>
    <mergeCell ref="AJ35:AK35"/>
    <mergeCell ref="AL35:AM35"/>
    <mergeCell ref="P35:Q35"/>
    <mergeCell ref="R35:S35"/>
    <mergeCell ref="T35:U35"/>
    <mergeCell ref="V35:W35"/>
    <mergeCell ref="X35:Y35"/>
    <mergeCell ref="Z35:AA35"/>
    <mergeCell ref="AB34:AC34"/>
    <mergeCell ref="AD34:AE34"/>
    <mergeCell ref="AF34:AG34"/>
    <mergeCell ref="AH34:AI34"/>
    <mergeCell ref="AJ34:AK34"/>
    <mergeCell ref="AL34:AM34"/>
    <mergeCell ref="P34:Q34"/>
    <mergeCell ref="R34:S34"/>
    <mergeCell ref="T34:U34"/>
    <mergeCell ref="V34:W34"/>
    <mergeCell ref="X34:Y34"/>
    <mergeCell ref="Z34:AA34"/>
    <mergeCell ref="AB33:AC33"/>
    <mergeCell ref="AD33:AE33"/>
    <mergeCell ref="AF33:AG33"/>
    <mergeCell ref="AH33:AI33"/>
    <mergeCell ref="AJ33:AK33"/>
    <mergeCell ref="AL33:AM33"/>
    <mergeCell ref="P33:Q33"/>
    <mergeCell ref="R33:S33"/>
    <mergeCell ref="T33:U33"/>
    <mergeCell ref="V33:W33"/>
    <mergeCell ref="X33:Y33"/>
    <mergeCell ref="Z33:AA33"/>
    <mergeCell ref="AB32:AC32"/>
    <mergeCell ref="AD32:AE32"/>
    <mergeCell ref="AF32:AG32"/>
    <mergeCell ref="AH32:AI32"/>
    <mergeCell ref="AJ32:AK32"/>
    <mergeCell ref="AL32:AM32"/>
    <mergeCell ref="P32:Q32"/>
    <mergeCell ref="R32:S32"/>
    <mergeCell ref="T32:U32"/>
    <mergeCell ref="V32:W32"/>
    <mergeCell ref="X32:Y32"/>
    <mergeCell ref="Z32:AA32"/>
    <mergeCell ref="AB31:AC31"/>
    <mergeCell ref="AD31:AE31"/>
    <mergeCell ref="AF31:AG31"/>
    <mergeCell ref="AH31:AI31"/>
    <mergeCell ref="AJ31:AK31"/>
    <mergeCell ref="AL31:AM31"/>
    <mergeCell ref="P31:Q31"/>
    <mergeCell ref="R31:S31"/>
    <mergeCell ref="T31:U31"/>
    <mergeCell ref="V31:W31"/>
    <mergeCell ref="X31:Y31"/>
    <mergeCell ref="Z31:AA31"/>
    <mergeCell ref="AB30:AC30"/>
    <mergeCell ref="AD30:AE30"/>
    <mergeCell ref="AF30:AG30"/>
    <mergeCell ref="AH30:AI30"/>
    <mergeCell ref="AJ30:AK30"/>
    <mergeCell ref="AL30:AM30"/>
    <mergeCell ref="P30:Q30"/>
    <mergeCell ref="R30:S30"/>
    <mergeCell ref="T30:U30"/>
    <mergeCell ref="V30:W30"/>
    <mergeCell ref="X30:Y30"/>
    <mergeCell ref="Z30:AA30"/>
    <mergeCell ref="AB29:AC29"/>
    <mergeCell ref="AD29:AE29"/>
    <mergeCell ref="AF29:AG29"/>
    <mergeCell ref="AH29:AI29"/>
    <mergeCell ref="AJ29:AK29"/>
    <mergeCell ref="AL29:AM29"/>
    <mergeCell ref="P29:Q29"/>
    <mergeCell ref="R29:S29"/>
    <mergeCell ref="T29:U29"/>
    <mergeCell ref="V29:W29"/>
    <mergeCell ref="X29:Y29"/>
    <mergeCell ref="Z29:AA29"/>
    <mergeCell ref="AB28:AC28"/>
    <mergeCell ref="AD28:AE28"/>
    <mergeCell ref="AF28:AG28"/>
    <mergeCell ref="AH28:AI28"/>
    <mergeCell ref="AJ28:AK28"/>
    <mergeCell ref="AL28:AM28"/>
    <mergeCell ref="P28:Q28"/>
    <mergeCell ref="R28:S28"/>
    <mergeCell ref="T28:U28"/>
    <mergeCell ref="V28:W28"/>
    <mergeCell ref="X28:Y28"/>
    <mergeCell ref="Z28:AA28"/>
    <mergeCell ref="AB27:AC27"/>
    <mergeCell ref="AD27:AE27"/>
    <mergeCell ref="AF27:AG27"/>
    <mergeCell ref="AH27:AI27"/>
    <mergeCell ref="AJ27:AK27"/>
    <mergeCell ref="AL27:AM27"/>
    <mergeCell ref="P27:Q27"/>
    <mergeCell ref="R27:S27"/>
    <mergeCell ref="T27:U27"/>
    <mergeCell ref="V27:W27"/>
    <mergeCell ref="X27:Y27"/>
    <mergeCell ref="Z27:AA27"/>
    <mergeCell ref="AB26:AC26"/>
    <mergeCell ref="AD26:AE26"/>
    <mergeCell ref="AF26:AG26"/>
    <mergeCell ref="AH26:AI26"/>
    <mergeCell ref="AJ26:AK26"/>
    <mergeCell ref="AL26:AM26"/>
    <mergeCell ref="P26:Q26"/>
    <mergeCell ref="R26:S26"/>
    <mergeCell ref="T26:U26"/>
    <mergeCell ref="V26:W26"/>
    <mergeCell ref="X26:Y26"/>
    <mergeCell ref="Z26:AA26"/>
    <mergeCell ref="AB25:AC25"/>
    <mergeCell ref="AD25:AE25"/>
    <mergeCell ref="AF25:AG25"/>
    <mergeCell ref="AH25:AI25"/>
    <mergeCell ref="AJ25:AK25"/>
    <mergeCell ref="AL25:AM25"/>
    <mergeCell ref="P25:Q25"/>
    <mergeCell ref="R25:S25"/>
    <mergeCell ref="T25:U25"/>
    <mergeCell ref="V25:W25"/>
    <mergeCell ref="X25:Y25"/>
    <mergeCell ref="Z25:AA25"/>
    <mergeCell ref="AB24:AC24"/>
    <mergeCell ref="AD24:AE24"/>
    <mergeCell ref="AF24:AG24"/>
    <mergeCell ref="AH24:AI24"/>
    <mergeCell ref="AJ24:AK24"/>
    <mergeCell ref="AL24:AM24"/>
    <mergeCell ref="P24:Q24"/>
    <mergeCell ref="R24:S24"/>
    <mergeCell ref="T24:U24"/>
    <mergeCell ref="V24:W24"/>
    <mergeCell ref="X24:Y24"/>
    <mergeCell ref="Z24:AA24"/>
    <mergeCell ref="AB23:AC23"/>
    <mergeCell ref="AD23:AE23"/>
    <mergeCell ref="AF23:AG23"/>
    <mergeCell ref="AH23:AI23"/>
    <mergeCell ref="AJ23:AK23"/>
    <mergeCell ref="AL23:AM23"/>
    <mergeCell ref="P23:Q23"/>
    <mergeCell ref="R23:S23"/>
    <mergeCell ref="T23:U23"/>
    <mergeCell ref="V23:W23"/>
    <mergeCell ref="X23:Y23"/>
    <mergeCell ref="Z23:AA23"/>
    <mergeCell ref="AB22:AC22"/>
    <mergeCell ref="AD22:AE22"/>
    <mergeCell ref="AF22:AG22"/>
    <mergeCell ref="AH22:AI22"/>
    <mergeCell ref="AJ22:AK22"/>
    <mergeCell ref="AL22:AM22"/>
    <mergeCell ref="P22:Q22"/>
    <mergeCell ref="R22:S22"/>
    <mergeCell ref="T22:U22"/>
    <mergeCell ref="V22:W22"/>
    <mergeCell ref="X22:Y22"/>
    <mergeCell ref="Z22:AA22"/>
    <mergeCell ref="AB21:AC21"/>
    <mergeCell ref="AD21:AE21"/>
    <mergeCell ref="AF21:AG21"/>
    <mergeCell ref="AH21:AI21"/>
    <mergeCell ref="AJ21:AK21"/>
    <mergeCell ref="AL21:AM21"/>
    <mergeCell ref="P21:Q21"/>
    <mergeCell ref="R21:S21"/>
    <mergeCell ref="T21:U21"/>
    <mergeCell ref="V21:W21"/>
    <mergeCell ref="X21:Y21"/>
    <mergeCell ref="Z21:AA21"/>
    <mergeCell ref="AB20:AC20"/>
    <mergeCell ref="AD20:AE20"/>
    <mergeCell ref="AF20:AG20"/>
    <mergeCell ref="AH20:AI20"/>
    <mergeCell ref="AJ20:AK20"/>
    <mergeCell ref="AL20:AM20"/>
    <mergeCell ref="P20:Q20"/>
    <mergeCell ref="R20:S20"/>
    <mergeCell ref="T20:U20"/>
    <mergeCell ref="V20:W20"/>
    <mergeCell ref="X20:Y20"/>
    <mergeCell ref="Z20:AA20"/>
    <mergeCell ref="AB19:AC19"/>
    <mergeCell ref="AD19:AE19"/>
    <mergeCell ref="AF19:AG19"/>
    <mergeCell ref="AH19:AI19"/>
    <mergeCell ref="AJ19:AK19"/>
    <mergeCell ref="AL19:AM19"/>
    <mergeCell ref="P19:Q19"/>
    <mergeCell ref="R19:S19"/>
    <mergeCell ref="T19:U19"/>
    <mergeCell ref="V19:W19"/>
    <mergeCell ref="X19:Y19"/>
    <mergeCell ref="Z19:AA19"/>
    <mergeCell ref="AH16:AI16"/>
    <mergeCell ref="AJ16:AK16"/>
    <mergeCell ref="AB18:AC18"/>
    <mergeCell ref="AD18:AE18"/>
    <mergeCell ref="AF18:AG18"/>
    <mergeCell ref="AH18:AI18"/>
    <mergeCell ref="AJ18:AK18"/>
    <mergeCell ref="AL18:AM18"/>
    <mergeCell ref="P18:Q18"/>
    <mergeCell ref="R18:S18"/>
    <mergeCell ref="T18:U18"/>
    <mergeCell ref="V18:W18"/>
    <mergeCell ref="X18:Y18"/>
    <mergeCell ref="Z18:AA18"/>
    <mergeCell ref="H16:H17"/>
    <mergeCell ref="I16:I17"/>
    <mergeCell ref="J16:J17"/>
    <mergeCell ref="K16:K17"/>
    <mergeCell ref="AL16:AM16"/>
    <mergeCell ref="AO16:AO17"/>
    <mergeCell ref="AP16:AP17"/>
    <mergeCell ref="AF17:AG17"/>
    <mergeCell ref="AH17:AI17"/>
    <mergeCell ref="AJ17:AK17"/>
    <mergeCell ref="AL17:AM17"/>
    <mergeCell ref="T16:U16"/>
    <mergeCell ref="V16:W16"/>
    <mergeCell ref="X16:Y16"/>
    <mergeCell ref="Z16:AA16"/>
    <mergeCell ref="AB16:AC16"/>
    <mergeCell ref="AD16:AE16"/>
    <mergeCell ref="T17:U17"/>
    <mergeCell ref="V17:W17"/>
    <mergeCell ref="X17:Y17"/>
    <mergeCell ref="Z17:AA17"/>
    <mergeCell ref="AB17:AC17"/>
    <mergeCell ref="AD17:AE17"/>
    <mergeCell ref="AF16:AG16"/>
    <mergeCell ref="AJ15:AK15"/>
    <mergeCell ref="AL15:AM15"/>
    <mergeCell ref="A16:A17"/>
    <mergeCell ref="B16:B17"/>
    <mergeCell ref="C16:C17"/>
    <mergeCell ref="D16:D17"/>
    <mergeCell ref="E16:E17"/>
    <mergeCell ref="O14:O15"/>
    <mergeCell ref="I14:I15"/>
    <mergeCell ref="J14:J15"/>
    <mergeCell ref="K14:K15"/>
    <mergeCell ref="L14:L15"/>
    <mergeCell ref="M14:M15"/>
    <mergeCell ref="N14:N15"/>
    <mergeCell ref="L16:L17"/>
    <mergeCell ref="M16:M17"/>
    <mergeCell ref="N16:N17"/>
    <mergeCell ref="O16:O17"/>
    <mergeCell ref="P16:Q16"/>
    <mergeCell ref="R16:S16"/>
    <mergeCell ref="P17:Q17"/>
    <mergeCell ref="R17:S17"/>
    <mergeCell ref="F16:F17"/>
    <mergeCell ref="G16:G17"/>
    <mergeCell ref="AL14:AM14"/>
    <mergeCell ref="AO14:AO15"/>
    <mergeCell ref="AP14:AP15"/>
    <mergeCell ref="P15:Q15"/>
    <mergeCell ref="R15:S15"/>
    <mergeCell ref="T15:U15"/>
    <mergeCell ref="V15:W15"/>
    <mergeCell ref="X15:Y15"/>
    <mergeCell ref="Z15:AA15"/>
    <mergeCell ref="AB15:AC15"/>
    <mergeCell ref="Z14:AA14"/>
    <mergeCell ref="AB14:AC14"/>
    <mergeCell ref="AD14:AE14"/>
    <mergeCell ref="AF14:AG14"/>
    <mergeCell ref="AH14:AI14"/>
    <mergeCell ref="AJ14:AK14"/>
    <mergeCell ref="P14:Q14"/>
    <mergeCell ref="R14:S14"/>
    <mergeCell ref="T14:U14"/>
    <mergeCell ref="V14:W14"/>
    <mergeCell ref="X14:Y14"/>
    <mergeCell ref="AD15:AE15"/>
    <mergeCell ref="AF15:AG15"/>
    <mergeCell ref="AH15:AI15"/>
    <mergeCell ref="A14:A15"/>
    <mergeCell ref="B14:B15"/>
    <mergeCell ref="C14:C15"/>
    <mergeCell ref="D14:D15"/>
    <mergeCell ref="E14:E15"/>
    <mergeCell ref="F14:F15"/>
    <mergeCell ref="G14:G15"/>
    <mergeCell ref="H14:H15"/>
    <mergeCell ref="X12:Y13"/>
    <mergeCell ref="I12:I13"/>
    <mergeCell ref="J12:J13"/>
    <mergeCell ref="K12:L12"/>
    <mergeCell ref="M12:M13"/>
    <mergeCell ref="N12:N13"/>
    <mergeCell ref="O12:O13"/>
    <mergeCell ref="AO8:AP13"/>
    <mergeCell ref="N11:O11"/>
    <mergeCell ref="A12:A13"/>
    <mergeCell ref="B12:B13"/>
    <mergeCell ref="C12:C13"/>
    <mergeCell ref="D12:D13"/>
    <mergeCell ref="E12:E13"/>
    <mergeCell ref="F12:F13"/>
    <mergeCell ref="G12:G13"/>
    <mergeCell ref="H12:H13"/>
    <mergeCell ref="AJ12:AK13"/>
    <mergeCell ref="AL12:AM13"/>
    <mergeCell ref="Z12:AA13"/>
    <mergeCell ref="AB12:AC13"/>
    <mergeCell ref="AD12:AE13"/>
    <mergeCell ref="AF12:AG13"/>
    <mergeCell ref="AH12:AI13"/>
    <mergeCell ref="AH7:AI7"/>
    <mergeCell ref="AJ7:AK7"/>
    <mergeCell ref="AL7:AM7"/>
    <mergeCell ref="M8:M11"/>
    <mergeCell ref="P8:AM11"/>
    <mergeCell ref="AN8:AN13"/>
    <mergeCell ref="P12:Q13"/>
    <mergeCell ref="R12:S13"/>
    <mergeCell ref="T12:U13"/>
    <mergeCell ref="V12:W13"/>
    <mergeCell ref="P7:Q7"/>
    <mergeCell ref="R7:S7"/>
    <mergeCell ref="T7:U7"/>
    <mergeCell ref="V7:W7"/>
    <mergeCell ref="X7:Y7"/>
    <mergeCell ref="Z7:AA7"/>
    <mergeCell ref="AB7:AC7"/>
    <mergeCell ref="AD7:AE7"/>
    <mergeCell ref="AF7:AG7"/>
    <mergeCell ref="A6:B6"/>
    <mergeCell ref="C6:D6"/>
    <mergeCell ref="F6:H6"/>
    <mergeCell ref="J6:N6"/>
    <mergeCell ref="O6:R6"/>
    <mergeCell ref="S6:AA6"/>
    <mergeCell ref="AN4:AO4"/>
    <mergeCell ref="A5:B5"/>
    <mergeCell ref="C5:D5"/>
    <mergeCell ref="F5:H5"/>
    <mergeCell ref="J5:N5"/>
    <mergeCell ref="O5:R5"/>
    <mergeCell ref="S5:AA5"/>
    <mergeCell ref="AN5:AO5"/>
    <mergeCell ref="AN6:AO6"/>
    <mergeCell ref="A1:C2"/>
    <mergeCell ref="D1:AM1"/>
    <mergeCell ref="AN1:AO1"/>
    <mergeCell ref="D2:AO2"/>
    <mergeCell ref="A4:B4"/>
    <mergeCell ref="C4:D4"/>
    <mergeCell ref="F4:H4"/>
    <mergeCell ref="J4:N4"/>
    <mergeCell ref="O4:R4"/>
    <mergeCell ref="S4:AA4"/>
  </mergeCells>
  <conditionalFormatting sqref="P15 R15 T15 V15 X15 Z15 AB15 AD15 AF15 AH15 AJ15 AL15">
    <cfRule type="containsText" dxfId="13" priority="11" operator="containsText" text="R">
      <formula>NOT(ISERROR(SEARCH("R",#REF!)))</formula>
    </cfRule>
    <cfRule type="containsText" dxfId="12" priority="12" operator="containsText" text="NC">
      <formula>NOT(ISERROR(SEARCH("NC",#REF!)))</formula>
    </cfRule>
    <cfRule type="containsText" dxfId="11" priority="13" operator="containsText" text="I">
      <formula>NOT(ISERROR(SEARCH("I",#REF!)))</formula>
    </cfRule>
    <cfRule type="containsText" dxfId="10" priority="14" operator="containsText" text="P">
      <formula>NOT(ISERROR(SEARCH("P",#REF!)))</formula>
    </cfRule>
  </conditionalFormatting>
  <conditionalFormatting sqref="P17 R17 T17 V17 X17 Z17 AB17 AD17 AF17 AH17 AJ17 AL17">
    <cfRule type="containsText" dxfId="9" priority="7" operator="containsText" text="R">
      <formula>NOT(ISERROR(SEARCH("R",#REF!)))</formula>
    </cfRule>
    <cfRule type="containsText" dxfId="8" priority="8" operator="containsText" text="NC">
      <formula>NOT(ISERROR(SEARCH("NC",#REF!)))</formula>
    </cfRule>
    <cfRule type="containsText" dxfId="7" priority="9" operator="containsText" text="I">
      <formula>NOT(ISERROR(SEARCH("I",#REF!)))</formula>
    </cfRule>
    <cfRule type="containsText" dxfId="6" priority="10" operator="containsText" text="P">
      <formula>NOT(ISERROR(SEARCH("P",#REF!)))</formula>
    </cfRule>
  </conditionalFormatting>
  <conditionalFormatting sqref="P14:AM50">
    <cfRule type="containsText" dxfId="5" priority="3" operator="containsText" text="R">
      <formula>NOT(ISERROR(SEARCH("R",P14)))</formula>
    </cfRule>
    <cfRule type="containsText" dxfId="4" priority="4" operator="containsText" text="NC">
      <formula>NOT(ISERROR(SEARCH("NC",P14)))</formula>
    </cfRule>
    <cfRule type="containsText" dxfId="3" priority="5" operator="containsText" text="I">
      <formula>NOT(ISERROR(SEARCH("I",P14)))</formula>
    </cfRule>
    <cfRule type="containsText" dxfId="2" priority="6" operator="containsText" text="P">
      <formula>NOT(ISERROR(SEARCH("P",P14)))</formula>
    </cfRule>
  </conditionalFormatting>
  <conditionalFormatting sqref="AP14:AP50">
    <cfRule type="containsText" dxfId="1" priority="1" operator="containsText" text="Cobertura No Cumplida">
      <formula>NOT(ISERROR(SEARCH("Cobertura No Cumplida",AP14)))</formula>
    </cfRule>
    <cfRule type="containsText" dxfId="0" priority="2" operator="containsText" text="Cobertura Cumplida">
      <formula>NOT(ISERROR(SEARCH("Cobertura Cumplida",AP14)))</formula>
    </cfRule>
  </conditionalFormatting>
  <dataValidations count="4">
    <dataValidation type="list" allowBlank="1" showInputMessage="1" showErrorMessage="1" sqref="K14:K50" xr:uid="{4BC399D2-0128-448B-B845-E8BAEE9D4293}">
      <formula1>"SI,NO"</formula1>
    </dataValidation>
    <dataValidation type="list" allowBlank="1" showInputMessage="1" showErrorMessage="1" sqref="P14 R14 T14 V14 X14 Z14 AB14 AD14 AF14 AH14 AJ14 AL14 P16 R16 T16 V16 X16 Z16 AB16 AD16 AF16 AH16 AJ16 AL16 AJ18:AJ50 AH18:AH50 AB18:AB50 AL18:AL50 Z18:Z50 X18:X50 V18:V50 T18:T50 R18:R50 AD18:AD50 P18:P50 AF18:AF50" xr:uid="{EA2A6CE3-7B12-48D8-BC16-E7C7C68BB2C7}">
      <formula1>"P,I,NC,R"</formula1>
    </dataValidation>
    <dataValidation type="list" allowBlank="1" showInputMessage="1" showErrorMessage="1" sqref="AO142 AO134 AO138 AO130 AO146" xr:uid="{950CEC7B-1D05-4FC4-AB2E-B422DCBCFAAC}">
      <formula1>"Cumplido,No Cumplido,N/A"</formula1>
    </dataValidation>
    <dataValidation type="list" allowBlank="1" showInputMessage="1" showErrorMessage="1" sqref="J14 J16 J18:J50" xr:uid="{8820BB71-08EE-4E27-97A5-8FE6634E6F6B}">
      <formula1>"Eficaz,No Eficaz,Eficacia No Evaluada"</formula1>
    </dataValidation>
  </dataValidations>
  <printOptions horizontalCentered="1"/>
  <pageMargins left="0.39370078740157483" right="0.39370078740157483" top="0.39370078740157483" bottom="0.39370078740157483" header="0.31496062992125984" footer="0.31496062992125984"/>
  <pageSetup scale="22" orientation="landscape" r:id="rId1"/>
  <rowBreaks count="2" manualBreakCount="2">
    <brk id="31" max="41" man="1"/>
    <brk id="53" max="41"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5B7737-E85C-4F6B-9371-00BF865177FA}">
  <dimension ref="A1:O126"/>
  <sheetViews>
    <sheetView view="pageBreakPreview" zoomScale="60" zoomScaleNormal="120" workbookViewId="0">
      <selection activeCell="F30" sqref="F30"/>
    </sheetView>
  </sheetViews>
  <sheetFormatPr baseColWidth="10" defaultColWidth="11.42578125" defaultRowHeight="15" x14ac:dyDescent="0.25"/>
  <cols>
    <col min="1" max="1" width="4.140625" customWidth="1"/>
    <col min="2" max="2" width="37.42578125" style="56" customWidth="1"/>
    <col min="3" max="3" width="43.42578125" style="56" customWidth="1"/>
    <col min="4" max="4" width="33" style="56" customWidth="1"/>
    <col min="5" max="5" width="3.42578125" style="56" customWidth="1"/>
    <col min="6" max="6" width="7.85546875" style="56" customWidth="1"/>
    <col min="7" max="7" width="1.7109375" style="56" customWidth="1"/>
    <col min="8" max="8" width="6.85546875" style="56" hidden="1" customWidth="1"/>
    <col min="9" max="9" width="12.5703125" style="56" hidden="1" customWidth="1"/>
    <col min="10" max="12" width="11.42578125" style="56" hidden="1" customWidth="1"/>
    <col min="13" max="16384" width="11.42578125" style="56"/>
  </cols>
  <sheetData>
    <row r="1" spans="1:15" ht="15.75" thickBot="1" x14ac:dyDescent="0.3"/>
    <row r="2" spans="1:15" x14ac:dyDescent="0.25">
      <c r="A2" s="866"/>
      <c r="B2" s="57"/>
      <c r="C2" s="58"/>
      <c r="D2" s="868" t="s">
        <v>241</v>
      </c>
    </row>
    <row r="3" spans="1:15" x14ac:dyDescent="0.25">
      <c r="A3" s="866"/>
      <c r="B3" s="59"/>
      <c r="C3" s="60"/>
      <c r="D3" s="869"/>
    </row>
    <row r="4" spans="1:15" x14ac:dyDescent="0.25">
      <c r="A4" s="866"/>
      <c r="B4" s="59"/>
      <c r="C4" s="60"/>
      <c r="D4" s="869"/>
    </row>
    <row r="5" spans="1:15" x14ac:dyDescent="0.25">
      <c r="A5" s="866"/>
      <c r="B5" s="59"/>
      <c r="C5" s="60"/>
      <c r="D5" s="869"/>
    </row>
    <row r="6" spans="1:15" x14ac:dyDescent="0.25">
      <c r="A6" s="866"/>
      <c r="B6" s="61"/>
      <c r="C6" s="62"/>
      <c r="D6" s="869"/>
    </row>
    <row r="7" spans="1:15" x14ac:dyDescent="0.25">
      <c r="A7" s="866"/>
      <c r="B7" s="63" t="s">
        <v>242</v>
      </c>
      <c r="C7" s="64" t="s">
        <v>243</v>
      </c>
      <c r="D7" s="869"/>
    </row>
    <row r="8" spans="1:15" x14ac:dyDescent="0.25">
      <c r="A8" s="866"/>
      <c r="B8" s="59"/>
      <c r="C8" s="60"/>
      <c r="D8" s="65"/>
    </row>
    <row r="9" spans="1:15" x14ac:dyDescent="0.25">
      <c r="A9" s="866"/>
      <c r="B9" s="59"/>
      <c r="C9" s="60"/>
      <c r="D9" s="65"/>
    </row>
    <row r="10" spans="1:15" ht="9.75" customHeight="1" x14ac:dyDescent="0.25">
      <c r="A10" s="866"/>
      <c r="B10" s="59"/>
      <c r="C10" s="60"/>
      <c r="D10" s="65"/>
    </row>
    <row r="11" spans="1:15" ht="15" hidden="1" customHeight="1" x14ac:dyDescent="0.25">
      <c r="A11" s="866"/>
      <c r="B11" s="59"/>
      <c r="C11" s="60"/>
      <c r="D11" s="65"/>
    </row>
    <row r="12" spans="1:15" s="69" customFormat="1" x14ac:dyDescent="0.25">
      <c r="A12" s="866"/>
      <c r="B12" s="66" t="s">
        <v>244</v>
      </c>
      <c r="C12" s="67" t="s">
        <v>245</v>
      </c>
      <c r="D12" s="68" t="s">
        <v>246</v>
      </c>
    </row>
    <row r="13" spans="1:15" ht="30" customHeight="1" x14ac:dyDescent="0.25">
      <c r="A13" s="866"/>
      <c r="B13" s="70" t="s">
        <v>247</v>
      </c>
      <c r="C13" s="71" t="s">
        <v>248</v>
      </c>
      <c r="D13" s="72" t="s">
        <v>249</v>
      </c>
      <c r="E13" s="73"/>
      <c r="F13" s="73"/>
      <c r="G13" s="73"/>
      <c r="H13" s="73"/>
      <c r="I13" s="73"/>
      <c r="J13" s="73"/>
      <c r="K13" s="73"/>
      <c r="L13" s="73"/>
      <c r="M13" s="73"/>
      <c r="N13" s="73"/>
      <c r="O13" s="73"/>
    </row>
    <row r="14" spans="1:15" ht="30" customHeight="1" x14ac:dyDescent="0.25">
      <c r="A14" s="866"/>
      <c r="B14" s="70" t="s">
        <v>250</v>
      </c>
      <c r="C14" s="71" t="s">
        <v>251</v>
      </c>
      <c r="D14" s="72" t="s">
        <v>252</v>
      </c>
      <c r="E14" s="73"/>
      <c r="F14" s="73"/>
      <c r="G14" s="73"/>
      <c r="H14" s="73"/>
      <c r="I14" s="73"/>
      <c r="J14" s="73"/>
      <c r="K14" s="73"/>
      <c r="L14" s="73"/>
      <c r="M14" s="73"/>
      <c r="N14" s="73"/>
      <c r="O14" s="73"/>
    </row>
    <row r="15" spans="1:15" ht="30" customHeight="1" x14ac:dyDescent="0.25">
      <c r="A15" s="866"/>
      <c r="B15" s="70" t="s">
        <v>253</v>
      </c>
      <c r="C15" s="71" t="s">
        <v>254</v>
      </c>
      <c r="D15" s="72" t="s">
        <v>249</v>
      </c>
      <c r="E15" s="73"/>
      <c r="F15" s="73"/>
      <c r="G15" s="73"/>
      <c r="H15" s="73"/>
      <c r="I15" s="73"/>
      <c r="J15" s="73"/>
      <c r="K15" s="73"/>
      <c r="L15" s="73"/>
      <c r="M15" s="73"/>
      <c r="N15" s="73"/>
      <c r="O15" s="73"/>
    </row>
    <row r="16" spans="1:15" ht="30" customHeight="1" x14ac:dyDescent="0.25">
      <c r="A16" s="866"/>
      <c r="B16" s="74" t="s">
        <v>255</v>
      </c>
      <c r="C16" s="71" t="s">
        <v>256</v>
      </c>
      <c r="D16" s="72" t="s">
        <v>252</v>
      </c>
      <c r="E16" s="73"/>
      <c r="F16" s="73"/>
      <c r="G16" s="73"/>
      <c r="H16" s="73"/>
      <c r="I16" s="73"/>
      <c r="J16" s="73"/>
      <c r="K16" s="73"/>
      <c r="L16" s="73"/>
      <c r="M16" s="73"/>
      <c r="N16" s="73"/>
      <c r="O16" s="73"/>
    </row>
    <row r="17" spans="1:15" ht="45" customHeight="1" x14ac:dyDescent="0.25">
      <c r="A17" s="866"/>
      <c r="B17" s="74" t="s">
        <v>257</v>
      </c>
      <c r="C17" s="71" t="s">
        <v>256</v>
      </c>
      <c r="D17" s="72" t="s">
        <v>252</v>
      </c>
      <c r="E17" s="73"/>
      <c r="F17" s="73"/>
      <c r="G17" s="73"/>
      <c r="H17" s="73"/>
      <c r="I17" s="73"/>
      <c r="J17" s="73"/>
      <c r="K17" s="73"/>
      <c r="L17" s="73"/>
      <c r="M17" s="73"/>
      <c r="N17" s="73"/>
      <c r="O17" s="73"/>
    </row>
    <row r="18" spans="1:15" ht="26.25" customHeight="1" x14ac:dyDescent="0.25">
      <c r="A18" s="866"/>
      <c r="B18" s="75" t="s">
        <v>258</v>
      </c>
      <c r="C18" s="71" t="s">
        <v>259</v>
      </c>
      <c r="D18" s="72" t="s">
        <v>249</v>
      </c>
      <c r="E18" s="73"/>
      <c r="F18" s="73"/>
      <c r="G18" s="73"/>
      <c r="H18" s="73"/>
      <c r="I18" s="73"/>
      <c r="J18" s="73"/>
      <c r="K18" s="73"/>
      <c r="L18" s="73"/>
      <c r="M18" s="73"/>
      <c r="N18" s="73"/>
      <c r="O18" s="73"/>
    </row>
    <row r="19" spans="1:15" ht="24" x14ac:dyDescent="0.25">
      <c r="A19" s="866"/>
      <c r="B19" s="75" t="s">
        <v>260</v>
      </c>
      <c r="C19" s="71" t="s">
        <v>261</v>
      </c>
      <c r="D19" s="72" t="s">
        <v>262</v>
      </c>
      <c r="F19" s="76"/>
      <c r="G19" s="76"/>
      <c r="H19" s="76"/>
      <c r="I19" s="76"/>
      <c r="J19" s="76"/>
    </row>
    <row r="20" spans="1:15" ht="30.75" customHeight="1" x14ac:dyDescent="0.25">
      <c r="A20" s="866"/>
      <c r="B20" s="75" t="s">
        <v>263</v>
      </c>
      <c r="C20" s="71" t="s">
        <v>264</v>
      </c>
      <c r="D20" s="72" t="s">
        <v>265</v>
      </c>
      <c r="E20" s="73"/>
      <c r="F20" s="73"/>
      <c r="G20" s="73"/>
      <c r="H20" s="73"/>
      <c r="I20" s="73"/>
      <c r="J20" s="73"/>
      <c r="K20" s="73"/>
      <c r="L20" s="73"/>
      <c r="M20" s="73"/>
      <c r="N20" s="73"/>
      <c r="O20" s="73"/>
    </row>
    <row r="21" spans="1:15" ht="34.5" customHeight="1" x14ac:dyDescent="0.25">
      <c r="A21" s="866"/>
      <c r="B21" s="70" t="s">
        <v>266</v>
      </c>
      <c r="C21" s="71" t="s">
        <v>267</v>
      </c>
      <c r="D21" s="72" t="s">
        <v>268</v>
      </c>
    </row>
    <row r="22" spans="1:15" ht="34.5" customHeight="1" x14ac:dyDescent="0.25">
      <c r="A22" s="866"/>
      <c r="B22" s="70" t="s">
        <v>269</v>
      </c>
      <c r="C22" s="71" t="s">
        <v>270</v>
      </c>
      <c r="D22" s="72" t="s">
        <v>271</v>
      </c>
    </row>
    <row r="23" spans="1:15" ht="34.5" customHeight="1" x14ac:dyDescent="0.25">
      <c r="A23" s="866"/>
      <c r="B23" s="75" t="s">
        <v>272</v>
      </c>
      <c r="C23" s="71" t="s">
        <v>273</v>
      </c>
      <c r="D23" s="72" t="s">
        <v>274</v>
      </c>
    </row>
    <row r="24" spans="1:15" ht="34.5" customHeight="1" x14ac:dyDescent="0.25">
      <c r="A24" s="866"/>
      <c r="B24" s="75" t="s">
        <v>275</v>
      </c>
      <c r="C24" s="71" t="s">
        <v>276</v>
      </c>
      <c r="D24" s="72" t="s">
        <v>252</v>
      </c>
      <c r="E24" s="73"/>
      <c r="F24" s="73"/>
      <c r="G24" s="73"/>
      <c r="H24" s="73"/>
      <c r="I24" s="73"/>
      <c r="J24" s="73"/>
      <c r="K24" s="73"/>
      <c r="L24" s="73"/>
      <c r="M24" s="73"/>
      <c r="N24" s="73"/>
      <c r="O24" s="73"/>
    </row>
    <row r="25" spans="1:15" ht="27" customHeight="1" x14ac:dyDescent="0.25">
      <c r="A25" s="867"/>
      <c r="B25" s="77" t="s">
        <v>277</v>
      </c>
      <c r="C25" s="71" t="s">
        <v>276</v>
      </c>
      <c r="D25" s="72" t="s">
        <v>252</v>
      </c>
    </row>
    <row r="26" spans="1:15" ht="27" customHeight="1" x14ac:dyDescent="0.25">
      <c r="A26" s="867"/>
    </row>
    <row r="27" spans="1:15" ht="15" customHeight="1" x14ac:dyDescent="0.25">
      <c r="A27" s="867"/>
      <c r="B27" s="870" t="s">
        <v>278</v>
      </c>
      <c r="C27" s="870"/>
      <c r="D27" s="870"/>
    </row>
    <row r="28" spans="1:15" x14ac:dyDescent="0.25">
      <c r="A28" s="867"/>
      <c r="B28" s="870"/>
      <c r="C28" s="870"/>
      <c r="D28" s="870"/>
    </row>
    <row r="29" spans="1:15" x14ac:dyDescent="0.25">
      <c r="A29" s="867"/>
      <c r="B29" s="870"/>
      <c r="C29" s="870"/>
      <c r="D29" s="870"/>
      <c r="G29" s="78"/>
    </row>
    <row r="30" spans="1:15" x14ac:dyDescent="0.25">
      <c r="A30" s="867"/>
      <c r="B30" s="870"/>
      <c r="C30" s="870"/>
      <c r="D30" s="870"/>
    </row>
    <row r="31" spans="1:15" x14ac:dyDescent="0.25">
      <c r="A31" s="867"/>
      <c r="B31" s="870"/>
      <c r="C31" s="870"/>
      <c r="D31" s="870"/>
    </row>
    <row r="32" spans="1:15" x14ac:dyDescent="0.25">
      <c r="A32" s="867"/>
      <c r="B32" s="870"/>
      <c r="C32" s="870"/>
      <c r="D32" s="870"/>
    </row>
    <row r="33" spans="1:4" x14ac:dyDescent="0.25">
      <c r="A33" s="867"/>
      <c r="B33" s="870"/>
      <c r="C33" s="870"/>
      <c r="D33" s="870"/>
    </row>
    <row r="34" spans="1:4" x14ac:dyDescent="0.25">
      <c r="A34" s="867"/>
      <c r="B34" s="870"/>
      <c r="C34" s="870"/>
      <c r="D34" s="870"/>
    </row>
    <row r="35" spans="1:4" x14ac:dyDescent="0.25">
      <c r="A35" s="867"/>
      <c r="B35" s="870"/>
      <c r="C35" s="870"/>
      <c r="D35" s="870"/>
    </row>
    <row r="36" spans="1:4" x14ac:dyDescent="0.25">
      <c r="A36" s="867"/>
      <c r="B36" s="870"/>
      <c r="C36" s="870"/>
      <c r="D36" s="870"/>
    </row>
    <row r="37" spans="1:4" ht="3" customHeight="1" x14ac:dyDescent="0.25">
      <c r="A37" s="867"/>
      <c r="B37" s="870"/>
      <c r="C37" s="870"/>
      <c r="D37" s="870"/>
    </row>
    <row r="38" spans="1:4" ht="0.75" customHeight="1" x14ac:dyDescent="0.25">
      <c r="A38" s="867"/>
      <c r="B38" s="870"/>
      <c r="C38" s="870"/>
      <c r="D38" s="870"/>
    </row>
    <row r="39" spans="1:4" x14ac:dyDescent="0.25">
      <c r="A39" s="867"/>
      <c r="B39" s="870"/>
      <c r="C39" s="870"/>
      <c r="D39" s="870"/>
    </row>
    <row r="40" spans="1:4" x14ac:dyDescent="0.25">
      <c r="A40" s="867"/>
      <c r="B40" s="870"/>
      <c r="C40" s="870"/>
      <c r="D40" s="870"/>
    </row>
    <row r="41" spans="1:4" x14ac:dyDescent="0.25">
      <c r="A41" s="867"/>
      <c r="B41" s="870"/>
      <c r="C41" s="870"/>
      <c r="D41" s="870"/>
    </row>
    <row r="42" spans="1:4" x14ac:dyDescent="0.25">
      <c r="A42" s="867"/>
      <c r="B42" s="870"/>
      <c r="C42" s="870"/>
      <c r="D42" s="870"/>
    </row>
    <row r="43" spans="1:4" x14ac:dyDescent="0.25">
      <c r="A43" s="867"/>
      <c r="B43" s="870"/>
      <c r="C43" s="870"/>
      <c r="D43" s="870"/>
    </row>
    <row r="44" spans="1:4" x14ac:dyDescent="0.25">
      <c r="A44" s="867"/>
      <c r="B44" s="870"/>
      <c r="C44" s="870"/>
      <c r="D44" s="870"/>
    </row>
    <row r="45" spans="1:4" x14ac:dyDescent="0.25">
      <c r="A45" s="867"/>
      <c r="B45" s="870"/>
      <c r="C45" s="870"/>
      <c r="D45" s="870"/>
    </row>
    <row r="46" spans="1:4" x14ac:dyDescent="0.25">
      <c r="A46" s="867"/>
      <c r="B46" s="870"/>
      <c r="C46" s="870"/>
      <c r="D46" s="870"/>
    </row>
    <row r="47" spans="1:4" x14ac:dyDescent="0.25">
      <c r="A47" s="867"/>
      <c r="B47" s="870"/>
      <c r="C47" s="870"/>
      <c r="D47" s="870"/>
    </row>
    <row r="48" spans="1:4" x14ac:dyDescent="0.25">
      <c r="A48" s="867"/>
      <c r="B48" s="142"/>
      <c r="C48" s="142"/>
      <c r="D48" s="142"/>
    </row>
    <row r="49" spans="1:4" x14ac:dyDescent="0.25">
      <c r="A49" s="867"/>
      <c r="B49" s="142"/>
      <c r="C49" s="142"/>
      <c r="D49" s="142"/>
    </row>
    <row r="50" spans="1:4" x14ac:dyDescent="0.25">
      <c r="A50" s="867"/>
      <c r="B50" s="142"/>
      <c r="C50" s="142"/>
      <c r="D50" s="142"/>
    </row>
    <row r="51" spans="1:4" x14ac:dyDescent="0.25">
      <c r="A51" s="867"/>
      <c r="B51" s="142"/>
      <c r="C51" s="142"/>
      <c r="D51" s="142"/>
    </row>
    <row r="52" spans="1:4" x14ac:dyDescent="0.25">
      <c r="A52" s="867"/>
      <c r="B52" s="142"/>
      <c r="C52" s="142"/>
      <c r="D52" s="142"/>
    </row>
    <row r="53" spans="1:4" x14ac:dyDescent="0.25">
      <c r="A53" s="867"/>
      <c r="B53" s="142"/>
      <c r="C53" s="142"/>
      <c r="D53" s="142"/>
    </row>
    <row r="54" spans="1:4" x14ac:dyDescent="0.25">
      <c r="A54" s="867"/>
      <c r="B54" s="142"/>
      <c r="C54" s="142"/>
      <c r="D54" s="142"/>
    </row>
    <row r="55" spans="1:4" x14ac:dyDescent="0.25">
      <c r="A55" s="867"/>
      <c r="B55" s="142"/>
      <c r="C55" s="142"/>
      <c r="D55" s="142"/>
    </row>
    <row r="56" spans="1:4" x14ac:dyDescent="0.25">
      <c r="A56" s="867"/>
      <c r="B56" s="142"/>
      <c r="C56" s="142"/>
      <c r="D56" s="142"/>
    </row>
    <row r="57" spans="1:4" x14ac:dyDescent="0.25">
      <c r="A57" s="867"/>
      <c r="B57" s="142"/>
      <c r="C57" s="142"/>
      <c r="D57" s="142"/>
    </row>
    <row r="58" spans="1:4" x14ac:dyDescent="0.25">
      <c r="A58" s="867"/>
      <c r="B58" s="142"/>
      <c r="C58" s="142"/>
      <c r="D58" s="142"/>
    </row>
    <row r="59" spans="1:4" x14ac:dyDescent="0.25">
      <c r="B59" s="142"/>
      <c r="C59" s="142"/>
      <c r="D59" s="142"/>
    </row>
    <row r="60" spans="1:4" x14ac:dyDescent="0.25">
      <c r="B60" s="142"/>
      <c r="C60" s="142"/>
      <c r="D60" s="142"/>
    </row>
    <row r="61" spans="1:4" x14ac:dyDescent="0.25">
      <c r="B61" s="142"/>
      <c r="C61" s="142"/>
      <c r="D61" s="142"/>
    </row>
    <row r="62" spans="1:4" x14ac:dyDescent="0.25">
      <c r="B62" s="142"/>
      <c r="C62" s="142"/>
      <c r="D62" s="142"/>
    </row>
    <row r="63" spans="1:4" x14ac:dyDescent="0.25">
      <c r="B63" s="142"/>
      <c r="C63" s="142"/>
      <c r="D63" s="142"/>
    </row>
    <row r="64" spans="1:4" x14ac:dyDescent="0.25">
      <c r="B64" s="142"/>
      <c r="C64" s="142"/>
      <c r="D64" s="142"/>
    </row>
    <row r="65" spans="2:4" x14ac:dyDescent="0.25">
      <c r="B65" s="142"/>
      <c r="C65" s="142"/>
      <c r="D65" s="142"/>
    </row>
    <row r="66" spans="2:4" x14ac:dyDescent="0.25">
      <c r="B66" s="142"/>
      <c r="C66" s="142"/>
      <c r="D66" s="142"/>
    </row>
    <row r="67" spans="2:4" x14ac:dyDescent="0.25">
      <c r="B67" s="142"/>
      <c r="C67" s="142"/>
      <c r="D67" s="142"/>
    </row>
    <row r="68" spans="2:4" x14ac:dyDescent="0.25">
      <c r="B68" s="142"/>
      <c r="C68" s="142"/>
      <c r="D68" s="142"/>
    </row>
    <row r="69" spans="2:4" x14ac:dyDescent="0.25">
      <c r="B69" s="142"/>
      <c r="C69" s="142"/>
      <c r="D69" s="142"/>
    </row>
    <row r="70" spans="2:4" x14ac:dyDescent="0.25">
      <c r="B70" s="142"/>
      <c r="C70" s="142"/>
      <c r="D70" s="142"/>
    </row>
    <row r="71" spans="2:4" x14ac:dyDescent="0.25">
      <c r="B71" s="142"/>
      <c r="C71" s="142"/>
      <c r="D71" s="142"/>
    </row>
    <row r="72" spans="2:4" x14ac:dyDescent="0.25">
      <c r="B72" s="142"/>
      <c r="C72" s="142"/>
      <c r="D72" s="142"/>
    </row>
    <row r="73" spans="2:4" x14ac:dyDescent="0.25">
      <c r="B73" s="142"/>
      <c r="C73" s="142"/>
      <c r="D73" s="142"/>
    </row>
    <row r="74" spans="2:4" x14ac:dyDescent="0.25">
      <c r="B74" s="142"/>
      <c r="C74" s="142"/>
      <c r="D74" s="142"/>
    </row>
    <row r="75" spans="2:4" x14ac:dyDescent="0.25">
      <c r="B75" s="142"/>
      <c r="C75" s="142"/>
      <c r="D75" s="142"/>
    </row>
    <row r="76" spans="2:4" x14ac:dyDescent="0.25">
      <c r="B76" s="142"/>
      <c r="C76" s="142"/>
      <c r="D76" s="142"/>
    </row>
    <row r="77" spans="2:4" x14ac:dyDescent="0.25">
      <c r="B77" s="142"/>
      <c r="C77" s="142"/>
      <c r="D77" s="142"/>
    </row>
    <row r="78" spans="2:4" x14ac:dyDescent="0.25">
      <c r="B78" s="142"/>
      <c r="C78" s="142"/>
      <c r="D78" s="142"/>
    </row>
    <row r="79" spans="2:4" x14ac:dyDescent="0.25">
      <c r="B79" s="142"/>
      <c r="C79" s="142"/>
      <c r="D79" s="142"/>
    </row>
    <row r="80" spans="2:4" x14ac:dyDescent="0.25">
      <c r="B80" s="142"/>
      <c r="C80" s="142"/>
      <c r="D80" s="142"/>
    </row>
    <row r="81" spans="2:4" x14ac:dyDescent="0.25">
      <c r="B81" s="142"/>
      <c r="C81" s="142"/>
      <c r="D81" s="142"/>
    </row>
    <row r="82" spans="2:4" x14ac:dyDescent="0.25">
      <c r="B82" s="142"/>
      <c r="C82" s="142"/>
      <c r="D82" s="142"/>
    </row>
    <row r="83" spans="2:4" x14ac:dyDescent="0.25">
      <c r="B83" s="142"/>
      <c r="C83" s="142"/>
      <c r="D83" s="142"/>
    </row>
    <row r="84" spans="2:4" x14ac:dyDescent="0.25">
      <c r="B84" s="142"/>
      <c r="C84" s="142"/>
      <c r="D84" s="142"/>
    </row>
    <row r="85" spans="2:4" x14ac:dyDescent="0.25">
      <c r="B85" s="142"/>
      <c r="C85" s="142"/>
      <c r="D85" s="142"/>
    </row>
    <row r="86" spans="2:4" x14ac:dyDescent="0.25">
      <c r="B86" s="142"/>
      <c r="C86" s="142"/>
      <c r="D86" s="142"/>
    </row>
    <row r="87" spans="2:4" x14ac:dyDescent="0.25">
      <c r="B87" s="142"/>
      <c r="C87" s="142"/>
      <c r="D87" s="142"/>
    </row>
    <row r="88" spans="2:4" x14ac:dyDescent="0.25">
      <c r="B88" s="142"/>
      <c r="C88" s="142"/>
      <c r="D88" s="142"/>
    </row>
    <row r="89" spans="2:4" x14ac:dyDescent="0.25">
      <c r="B89" s="142"/>
      <c r="C89" s="142"/>
      <c r="D89" s="142"/>
    </row>
    <row r="90" spans="2:4" x14ac:dyDescent="0.25">
      <c r="B90" s="142"/>
      <c r="C90" s="142"/>
      <c r="D90" s="142"/>
    </row>
    <row r="91" spans="2:4" x14ac:dyDescent="0.25">
      <c r="B91" s="142"/>
      <c r="C91" s="142"/>
      <c r="D91" s="142"/>
    </row>
    <row r="92" spans="2:4" x14ac:dyDescent="0.25">
      <c r="B92" s="142"/>
      <c r="C92" s="142"/>
      <c r="D92" s="142"/>
    </row>
    <row r="93" spans="2:4" x14ac:dyDescent="0.25">
      <c r="B93" s="142"/>
      <c r="C93" s="142"/>
      <c r="D93" s="142"/>
    </row>
    <row r="94" spans="2:4" x14ac:dyDescent="0.25">
      <c r="B94" s="142"/>
      <c r="C94" s="142"/>
      <c r="D94" s="142"/>
    </row>
    <row r="95" spans="2:4" x14ac:dyDescent="0.25">
      <c r="B95" s="142"/>
      <c r="C95" s="142"/>
      <c r="D95" s="142"/>
    </row>
    <row r="96" spans="2:4" x14ac:dyDescent="0.25">
      <c r="B96" s="142"/>
      <c r="C96" s="142"/>
      <c r="D96" s="142"/>
    </row>
    <row r="97" spans="2:4" x14ac:dyDescent="0.25">
      <c r="B97" s="142"/>
      <c r="C97" s="142"/>
      <c r="D97" s="142"/>
    </row>
    <row r="98" spans="2:4" x14ac:dyDescent="0.25">
      <c r="B98" s="142"/>
      <c r="C98" s="142"/>
      <c r="D98" s="142"/>
    </row>
    <row r="99" spans="2:4" x14ac:dyDescent="0.25">
      <c r="B99" s="142"/>
      <c r="C99" s="142"/>
      <c r="D99" s="142"/>
    </row>
    <row r="100" spans="2:4" x14ac:dyDescent="0.25">
      <c r="B100" s="142"/>
      <c r="C100" s="142"/>
      <c r="D100" s="142"/>
    </row>
    <row r="101" spans="2:4" x14ac:dyDescent="0.25">
      <c r="B101" s="142"/>
      <c r="C101" s="142"/>
      <c r="D101" s="142"/>
    </row>
    <row r="102" spans="2:4" x14ac:dyDescent="0.25">
      <c r="B102" s="142"/>
      <c r="C102" s="142"/>
      <c r="D102" s="142"/>
    </row>
    <row r="103" spans="2:4" x14ac:dyDescent="0.25">
      <c r="B103" s="142"/>
      <c r="C103" s="142"/>
      <c r="D103" s="142"/>
    </row>
    <row r="104" spans="2:4" x14ac:dyDescent="0.25">
      <c r="B104" s="142"/>
      <c r="C104" s="142"/>
      <c r="D104" s="142"/>
    </row>
    <row r="105" spans="2:4" x14ac:dyDescent="0.25">
      <c r="B105" s="142"/>
      <c r="C105" s="142"/>
      <c r="D105" s="142"/>
    </row>
    <row r="106" spans="2:4" x14ac:dyDescent="0.25">
      <c r="B106" s="142"/>
      <c r="C106" s="142"/>
      <c r="D106" s="142"/>
    </row>
    <row r="107" spans="2:4" x14ac:dyDescent="0.25">
      <c r="B107" s="142"/>
      <c r="C107" s="142"/>
      <c r="D107" s="142"/>
    </row>
    <row r="108" spans="2:4" x14ac:dyDescent="0.25">
      <c r="B108" s="142"/>
      <c r="C108" s="142"/>
      <c r="D108" s="142"/>
    </row>
    <row r="109" spans="2:4" x14ac:dyDescent="0.25">
      <c r="B109" s="142"/>
      <c r="C109" s="142"/>
      <c r="D109" s="142"/>
    </row>
    <row r="110" spans="2:4" x14ac:dyDescent="0.25">
      <c r="B110" s="142"/>
      <c r="C110" s="142"/>
      <c r="D110" s="142"/>
    </row>
    <row r="111" spans="2:4" x14ac:dyDescent="0.25">
      <c r="B111" s="142"/>
      <c r="C111" s="142"/>
      <c r="D111" s="142"/>
    </row>
    <row r="112" spans="2:4" x14ac:dyDescent="0.25">
      <c r="B112" s="142"/>
      <c r="C112" s="142"/>
      <c r="D112" s="142"/>
    </row>
    <row r="113" spans="2:4" x14ac:dyDescent="0.25">
      <c r="B113" s="142"/>
      <c r="C113" s="142"/>
      <c r="D113" s="142"/>
    </row>
    <row r="114" spans="2:4" x14ac:dyDescent="0.25">
      <c r="B114" s="142"/>
      <c r="C114" s="142"/>
      <c r="D114" s="142"/>
    </row>
    <row r="115" spans="2:4" x14ac:dyDescent="0.25">
      <c r="B115" s="142"/>
      <c r="C115" s="142"/>
      <c r="D115" s="142"/>
    </row>
    <row r="116" spans="2:4" x14ac:dyDescent="0.25">
      <c r="B116" s="142"/>
      <c r="C116" s="142"/>
      <c r="D116" s="142"/>
    </row>
    <row r="117" spans="2:4" x14ac:dyDescent="0.25">
      <c r="B117" s="142"/>
      <c r="C117" s="142"/>
      <c r="D117" s="142"/>
    </row>
    <row r="118" spans="2:4" x14ac:dyDescent="0.25">
      <c r="B118" s="142"/>
      <c r="C118" s="142"/>
      <c r="D118" s="142"/>
    </row>
    <row r="119" spans="2:4" x14ac:dyDescent="0.25">
      <c r="B119" s="142"/>
      <c r="C119" s="142"/>
      <c r="D119" s="142"/>
    </row>
    <row r="120" spans="2:4" x14ac:dyDescent="0.25">
      <c r="B120" s="142"/>
      <c r="C120" s="142"/>
      <c r="D120" s="142"/>
    </row>
    <row r="121" spans="2:4" x14ac:dyDescent="0.25">
      <c r="B121" s="142"/>
      <c r="C121" s="142"/>
      <c r="D121" s="142"/>
    </row>
    <row r="122" spans="2:4" x14ac:dyDescent="0.25">
      <c r="B122" s="142"/>
      <c r="C122" s="142"/>
      <c r="D122" s="142"/>
    </row>
    <row r="123" spans="2:4" x14ac:dyDescent="0.25">
      <c r="B123" s="142"/>
      <c r="C123" s="142"/>
      <c r="D123" s="142"/>
    </row>
    <row r="124" spans="2:4" x14ac:dyDescent="0.25">
      <c r="B124" s="142"/>
      <c r="C124" s="142"/>
      <c r="D124" s="142"/>
    </row>
    <row r="125" spans="2:4" x14ac:dyDescent="0.25">
      <c r="B125" s="142"/>
      <c r="C125" s="142"/>
      <c r="D125" s="142"/>
    </row>
    <row r="126" spans="2:4" x14ac:dyDescent="0.25">
      <c r="B126" s="142"/>
      <c r="C126" s="142"/>
      <c r="D126" s="142"/>
    </row>
  </sheetData>
  <mergeCells count="4">
    <mergeCell ref="A2:A26"/>
    <mergeCell ref="D2:D7"/>
    <mergeCell ref="A27:A58"/>
    <mergeCell ref="B27:D47"/>
  </mergeCells>
  <pageMargins left="0.70866141732283472" right="0.70866141732283472" top="0.74803149606299213" bottom="0.74803149606299213" header="0.31496062992125984" footer="0.31496062992125984"/>
  <pageSetup paperSize="9" scale="60" orientation="portrait"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45A98-75AA-4766-B521-7E2E0131C8C2}">
  <sheetPr>
    <tabColor theme="4" tint="-0.249977111117893"/>
  </sheetPr>
  <dimension ref="A3:M54"/>
  <sheetViews>
    <sheetView showGridLines="0" view="pageBreakPreview" zoomScale="87" zoomScaleNormal="70" zoomScaleSheetLayoutView="87" workbookViewId="0">
      <selection sqref="A1:L54"/>
    </sheetView>
  </sheetViews>
  <sheetFormatPr baseColWidth="10" defaultColWidth="11.42578125" defaultRowHeight="15" x14ac:dyDescent="0.25"/>
  <cols>
    <col min="1" max="1" width="9.28515625" customWidth="1"/>
    <col min="2" max="2" width="20.140625" customWidth="1"/>
    <col min="3" max="3" width="37.5703125" customWidth="1"/>
    <col min="4" max="4" width="18" customWidth="1"/>
    <col min="5" max="5" width="15.28515625" customWidth="1"/>
    <col min="6" max="6" width="42.140625" customWidth="1"/>
    <col min="7" max="7" width="22.7109375" customWidth="1"/>
    <col min="8" max="8" width="6.7109375" customWidth="1"/>
    <col min="9" max="9" width="21.7109375" style="8" customWidth="1"/>
    <col min="10" max="10" width="23.5703125" style="8" customWidth="1"/>
    <col min="11" max="11" width="18.28515625" hidden="1" customWidth="1"/>
    <col min="12" max="12" width="45.42578125" style="79" customWidth="1"/>
  </cols>
  <sheetData>
    <row r="3" spans="1:13" x14ac:dyDescent="0.25">
      <c r="A3" s="13"/>
      <c r="B3" s="13"/>
      <c r="C3" s="43"/>
      <c r="D3" s="43"/>
      <c r="E3" s="43"/>
      <c r="F3" s="25"/>
      <c r="G3" s="25"/>
      <c r="H3" s="25"/>
      <c r="I3" s="43"/>
      <c r="J3" s="43"/>
      <c r="K3" s="13"/>
      <c r="L3" s="13"/>
      <c r="M3" s="13"/>
    </row>
    <row r="4" spans="1:13" ht="49.9" customHeight="1" x14ac:dyDescent="0.25">
      <c r="A4" s="13"/>
      <c r="B4" s="9"/>
      <c r="C4" s="428" t="s">
        <v>279</v>
      </c>
      <c r="D4" s="428"/>
      <c r="E4" s="428"/>
      <c r="F4" s="428"/>
      <c r="G4" s="428"/>
      <c r="H4" s="428"/>
      <c r="I4" s="428"/>
      <c r="J4" s="10"/>
      <c r="K4" s="11"/>
      <c r="L4" s="13"/>
      <c r="M4" s="13"/>
    </row>
    <row r="5" spans="1:13" ht="49.5" x14ac:dyDescent="0.25">
      <c r="A5" s="13"/>
      <c r="B5" s="9"/>
      <c r="C5" s="428"/>
      <c r="D5" s="428"/>
      <c r="E5" s="428"/>
      <c r="F5" s="428"/>
      <c r="G5" s="428"/>
      <c r="H5" s="428"/>
      <c r="I5" s="428"/>
      <c r="J5" s="10"/>
      <c r="K5" s="11"/>
      <c r="L5" s="13"/>
      <c r="M5" s="13"/>
    </row>
    <row r="6" spans="1:13" ht="49.5" x14ac:dyDescent="0.25">
      <c r="A6" s="13"/>
      <c r="B6" s="9"/>
      <c r="C6" s="11"/>
      <c r="D6" s="11"/>
      <c r="E6" s="11"/>
      <c r="F6" s="11"/>
      <c r="G6" s="11"/>
      <c r="H6" s="11"/>
      <c r="I6" s="10"/>
      <c r="J6" s="10"/>
      <c r="K6" s="11"/>
      <c r="L6" s="13"/>
      <c r="M6" s="13"/>
    </row>
    <row r="9" spans="1:13" ht="26.25" customHeight="1" x14ac:dyDescent="0.25">
      <c r="B9" s="888" t="s">
        <v>280</v>
      </c>
      <c r="C9" s="888"/>
      <c r="D9" s="888"/>
      <c r="E9" s="888"/>
      <c r="F9" s="888"/>
      <c r="G9" s="888"/>
      <c r="H9" s="888"/>
      <c r="I9" s="888"/>
      <c r="J9" s="888"/>
    </row>
    <row r="10" spans="1:13" ht="15.75" customHeight="1" x14ac:dyDescent="0.25">
      <c r="B10" s="889" t="s">
        <v>281</v>
      </c>
      <c r="C10" s="889"/>
      <c r="D10" s="889"/>
      <c r="E10" s="889"/>
      <c r="F10" s="889"/>
      <c r="G10" s="889"/>
      <c r="H10" s="889"/>
      <c r="I10" s="889"/>
      <c r="J10" s="889"/>
    </row>
    <row r="11" spans="1:13" ht="15.75" customHeight="1" x14ac:dyDescent="0.25"/>
    <row r="12" spans="1:13" ht="69.75" customHeight="1" x14ac:dyDescent="0.25">
      <c r="A12" s="89" t="s">
        <v>282</v>
      </c>
      <c r="B12" s="89" t="s">
        <v>283</v>
      </c>
      <c r="C12" s="89" t="s">
        <v>284</v>
      </c>
      <c r="D12" s="89" t="s">
        <v>285</v>
      </c>
      <c r="E12" s="89" t="s">
        <v>286</v>
      </c>
      <c r="F12" s="89" t="s">
        <v>287</v>
      </c>
      <c r="G12" s="89" t="s">
        <v>288</v>
      </c>
      <c r="H12" s="89" t="s">
        <v>289</v>
      </c>
      <c r="I12" s="89" t="s">
        <v>146</v>
      </c>
      <c r="J12" s="89" t="s">
        <v>290</v>
      </c>
      <c r="K12" s="89" t="s">
        <v>291</v>
      </c>
      <c r="L12" s="89" t="s">
        <v>170</v>
      </c>
    </row>
    <row r="13" spans="1:13" ht="35.450000000000003" customHeight="1" x14ac:dyDescent="0.25">
      <c r="A13" s="875">
        <v>1</v>
      </c>
      <c r="B13" s="876" t="s">
        <v>292</v>
      </c>
      <c r="C13" s="873">
        <v>0.3</v>
      </c>
      <c r="D13" s="874" t="s">
        <v>293</v>
      </c>
      <c r="E13" s="875" t="s">
        <v>294</v>
      </c>
      <c r="F13" s="876" t="s">
        <v>295</v>
      </c>
      <c r="G13" s="878">
        <v>0.15</v>
      </c>
      <c r="H13" s="83" t="s">
        <v>296</v>
      </c>
      <c r="I13" s="82">
        <v>45672</v>
      </c>
      <c r="J13" s="82">
        <v>45961</v>
      </c>
      <c r="K13" s="81">
        <f>IF(OR(ISERROR(J13-I13),I13=0,J13=0)," ",J13-I13)</f>
        <v>289</v>
      </c>
      <c r="L13" s="877" t="s">
        <v>297</v>
      </c>
    </row>
    <row r="14" spans="1:13" ht="35.450000000000003" hidden="1" customHeight="1" x14ac:dyDescent="0.25">
      <c r="A14" s="875"/>
      <c r="B14" s="876"/>
      <c r="C14" s="873"/>
      <c r="D14" s="874"/>
      <c r="E14" s="875"/>
      <c r="F14" s="876"/>
      <c r="G14" s="878"/>
      <c r="H14" s="83" t="s">
        <v>298</v>
      </c>
      <c r="I14" s="88"/>
      <c r="J14" s="88"/>
      <c r="K14" s="87"/>
      <c r="L14" s="877"/>
    </row>
    <row r="15" spans="1:13" ht="35.450000000000003" customHeight="1" x14ac:dyDescent="0.25">
      <c r="A15" s="875"/>
      <c r="B15" s="876"/>
      <c r="C15" s="873"/>
      <c r="D15" s="874"/>
      <c r="E15" s="875" t="s">
        <v>299</v>
      </c>
      <c r="F15" s="879" t="s">
        <v>300</v>
      </c>
      <c r="G15" s="878">
        <v>0.15</v>
      </c>
      <c r="H15" s="83" t="s">
        <v>296</v>
      </c>
      <c r="I15" s="82">
        <v>45672</v>
      </c>
      <c r="J15" s="82">
        <v>45961</v>
      </c>
      <c r="K15" s="81">
        <f>IF(OR(ISERROR(J15-I15),I15=0,J15=0)," ",J15-I15)</f>
        <v>289</v>
      </c>
      <c r="L15" s="877" t="s">
        <v>297</v>
      </c>
    </row>
    <row r="16" spans="1:13" ht="35.450000000000003" hidden="1" customHeight="1" x14ac:dyDescent="0.25">
      <c r="A16" s="875"/>
      <c r="B16" s="876"/>
      <c r="C16" s="873"/>
      <c r="D16" s="874"/>
      <c r="E16" s="875"/>
      <c r="F16" s="880"/>
      <c r="G16" s="878"/>
      <c r="H16" s="83" t="s">
        <v>298</v>
      </c>
      <c r="I16" s="82">
        <v>45672</v>
      </c>
      <c r="J16" s="82">
        <v>45961</v>
      </c>
      <c r="K16" s="87"/>
      <c r="L16" s="877"/>
    </row>
    <row r="17" spans="1:12" ht="35.450000000000003" customHeight="1" x14ac:dyDescent="0.25">
      <c r="A17" s="875"/>
      <c r="B17" s="876"/>
      <c r="C17" s="873"/>
      <c r="D17" s="874"/>
      <c r="E17" s="875" t="s">
        <v>301</v>
      </c>
      <c r="F17" s="876" t="s">
        <v>302</v>
      </c>
      <c r="G17" s="878">
        <v>0.15</v>
      </c>
      <c r="H17" s="83" t="s">
        <v>296</v>
      </c>
      <c r="I17" s="82">
        <v>45672</v>
      </c>
      <c r="J17" s="82">
        <v>45961</v>
      </c>
      <c r="K17" s="81">
        <f>IF(OR(ISERROR(J17-I17),I17=0,J17=0)," ",J17-I17)</f>
        <v>289</v>
      </c>
      <c r="L17" s="877" t="s">
        <v>297</v>
      </c>
    </row>
    <row r="18" spans="1:12" ht="35.450000000000003" hidden="1" customHeight="1" x14ac:dyDescent="0.25">
      <c r="A18" s="875"/>
      <c r="B18" s="876"/>
      <c r="C18" s="873"/>
      <c r="D18" s="874"/>
      <c r="E18" s="875"/>
      <c r="F18" s="876"/>
      <c r="G18" s="878"/>
      <c r="H18" s="83" t="s">
        <v>298</v>
      </c>
      <c r="I18" s="82">
        <v>45672</v>
      </c>
      <c r="J18" s="82">
        <v>45961</v>
      </c>
      <c r="K18" s="87"/>
      <c r="L18" s="877"/>
    </row>
    <row r="19" spans="1:12" ht="35.450000000000003" customHeight="1" x14ac:dyDescent="0.25">
      <c r="A19" s="875"/>
      <c r="B19" s="876"/>
      <c r="C19" s="873"/>
      <c r="D19" s="874"/>
      <c r="E19" s="875" t="s">
        <v>303</v>
      </c>
      <c r="F19" s="876" t="s">
        <v>304</v>
      </c>
      <c r="G19" s="878">
        <v>0.15</v>
      </c>
      <c r="H19" s="83" t="s">
        <v>296</v>
      </c>
      <c r="I19" s="82">
        <v>45672</v>
      </c>
      <c r="J19" s="82">
        <v>45961</v>
      </c>
      <c r="K19" s="81">
        <f>IF(OR(ISERROR(J19-I19),I19=0,J19=0)," ",J19-I19)</f>
        <v>289</v>
      </c>
      <c r="L19" s="877" t="s">
        <v>297</v>
      </c>
    </row>
    <row r="20" spans="1:12" ht="35.450000000000003" hidden="1" customHeight="1" x14ac:dyDescent="0.25">
      <c r="A20" s="875"/>
      <c r="B20" s="876"/>
      <c r="C20" s="873"/>
      <c r="D20" s="874"/>
      <c r="E20" s="875"/>
      <c r="F20" s="876"/>
      <c r="G20" s="878"/>
      <c r="H20" s="83" t="s">
        <v>298</v>
      </c>
      <c r="I20" s="82">
        <v>45672</v>
      </c>
      <c r="J20" s="82">
        <v>45961</v>
      </c>
      <c r="K20" s="87"/>
      <c r="L20" s="877"/>
    </row>
    <row r="21" spans="1:12" ht="35.450000000000003" customHeight="1" x14ac:dyDescent="0.25">
      <c r="A21" s="875"/>
      <c r="B21" s="876"/>
      <c r="C21" s="873"/>
      <c r="D21" s="874"/>
      <c r="E21" s="875" t="s">
        <v>305</v>
      </c>
      <c r="F21" s="876" t="s">
        <v>306</v>
      </c>
      <c r="G21" s="878">
        <v>0.15</v>
      </c>
      <c r="H21" s="83" t="s">
        <v>296</v>
      </c>
      <c r="I21" s="82">
        <v>45672</v>
      </c>
      <c r="J21" s="82">
        <v>45961</v>
      </c>
      <c r="K21" s="81">
        <f>IF(OR(ISERROR(J21-I21),I21=0,J21=0)," ",J21-I21)</f>
        <v>289</v>
      </c>
      <c r="L21" s="877" t="s">
        <v>307</v>
      </c>
    </row>
    <row r="22" spans="1:12" ht="35.450000000000003" hidden="1" customHeight="1" x14ac:dyDescent="0.25">
      <c r="A22" s="875"/>
      <c r="B22" s="876"/>
      <c r="C22" s="873"/>
      <c r="D22" s="874"/>
      <c r="E22" s="875"/>
      <c r="F22" s="876"/>
      <c r="G22" s="878"/>
      <c r="H22" s="83" t="s">
        <v>298</v>
      </c>
      <c r="I22" s="82">
        <v>45672</v>
      </c>
      <c r="J22" s="82">
        <v>45961</v>
      </c>
      <c r="K22" s="87"/>
      <c r="L22" s="877"/>
    </row>
    <row r="23" spans="1:12" ht="35.450000000000003" customHeight="1" x14ac:dyDescent="0.25">
      <c r="A23" s="875"/>
      <c r="B23" s="876"/>
      <c r="C23" s="873"/>
      <c r="D23" s="874"/>
      <c r="E23" s="884" t="s">
        <v>308</v>
      </c>
      <c r="F23" s="876" t="s">
        <v>309</v>
      </c>
      <c r="G23" s="886">
        <v>0.15</v>
      </c>
      <c r="H23" s="83" t="s">
        <v>296</v>
      </c>
      <c r="I23" s="82">
        <v>45672</v>
      </c>
      <c r="J23" s="82">
        <v>45961</v>
      </c>
      <c r="K23" s="81">
        <f>IF(OR(ISERROR(J23-I23),I23=0,J23=0)," ",J23-I23)</f>
        <v>289</v>
      </c>
      <c r="L23" s="877" t="s">
        <v>297</v>
      </c>
    </row>
    <row r="24" spans="1:12" ht="35.450000000000003" hidden="1" customHeight="1" x14ac:dyDescent="0.25">
      <c r="A24" s="875"/>
      <c r="B24" s="876"/>
      <c r="C24" s="873"/>
      <c r="D24" s="874"/>
      <c r="E24" s="885"/>
      <c r="F24" s="876"/>
      <c r="G24" s="887"/>
      <c r="H24" s="83" t="s">
        <v>298</v>
      </c>
      <c r="I24" s="82">
        <v>45672</v>
      </c>
      <c r="J24" s="82">
        <v>45961</v>
      </c>
      <c r="K24" s="87"/>
      <c r="L24" s="877"/>
    </row>
    <row r="25" spans="1:12" ht="35.450000000000003" customHeight="1" x14ac:dyDescent="0.25">
      <c r="A25" s="875"/>
      <c r="B25" s="876"/>
      <c r="C25" s="873"/>
      <c r="D25" s="874"/>
      <c r="E25" s="875" t="s">
        <v>310</v>
      </c>
      <c r="F25" s="876" t="s">
        <v>311</v>
      </c>
      <c r="G25" s="878">
        <v>0.1</v>
      </c>
      <c r="H25" s="83" t="s">
        <v>296</v>
      </c>
      <c r="I25" s="82">
        <v>45672</v>
      </c>
      <c r="J25" s="82">
        <v>45961</v>
      </c>
      <c r="K25" s="81">
        <f>IF(OR(ISERROR(J25-I25),I25=0,J25=0)," ",J25-I25)</f>
        <v>289</v>
      </c>
      <c r="L25" s="877" t="s">
        <v>307</v>
      </c>
    </row>
    <row r="26" spans="1:12" ht="35.450000000000003" hidden="1" customHeight="1" x14ac:dyDescent="0.25">
      <c r="A26" s="875"/>
      <c r="B26" s="876"/>
      <c r="C26" s="873"/>
      <c r="D26" s="874"/>
      <c r="E26" s="875"/>
      <c r="F26" s="876"/>
      <c r="G26" s="878"/>
      <c r="H26" s="83" t="s">
        <v>298</v>
      </c>
      <c r="I26" s="82">
        <v>45672</v>
      </c>
      <c r="J26" s="82">
        <v>45961</v>
      </c>
      <c r="K26" s="87"/>
      <c r="L26" s="877"/>
    </row>
    <row r="27" spans="1:12" ht="35.450000000000003" customHeight="1" x14ac:dyDescent="0.25">
      <c r="A27" s="875">
        <v>2</v>
      </c>
      <c r="B27" s="876" t="s">
        <v>312</v>
      </c>
      <c r="C27" s="873">
        <v>0.3</v>
      </c>
      <c r="D27" s="874" t="s">
        <v>293</v>
      </c>
      <c r="E27" s="875" t="s">
        <v>313</v>
      </c>
      <c r="F27" s="879" t="s">
        <v>314</v>
      </c>
      <c r="G27" s="878">
        <v>0.2</v>
      </c>
      <c r="H27" s="83" t="s">
        <v>296</v>
      </c>
      <c r="I27" s="82">
        <v>45672</v>
      </c>
      <c r="J27" s="82">
        <v>45961</v>
      </c>
      <c r="K27" s="81">
        <f>IF(OR(ISERROR(J27-I27),I27=0,J27=0)," ",J27-I27)</f>
        <v>289</v>
      </c>
      <c r="L27" s="877" t="s">
        <v>297</v>
      </c>
    </row>
    <row r="28" spans="1:12" ht="35.450000000000003" hidden="1" customHeight="1" x14ac:dyDescent="0.25">
      <c r="A28" s="875"/>
      <c r="B28" s="876"/>
      <c r="C28" s="873"/>
      <c r="D28" s="874"/>
      <c r="E28" s="875"/>
      <c r="F28" s="880"/>
      <c r="G28" s="878"/>
      <c r="H28" s="83" t="s">
        <v>298</v>
      </c>
      <c r="I28" s="82">
        <v>45672</v>
      </c>
      <c r="J28" s="82">
        <v>45961</v>
      </c>
      <c r="K28" s="87"/>
      <c r="L28" s="877"/>
    </row>
    <row r="29" spans="1:12" ht="35.450000000000003" customHeight="1" x14ac:dyDescent="0.25">
      <c r="A29" s="875"/>
      <c r="B29" s="876"/>
      <c r="C29" s="873"/>
      <c r="D29" s="874"/>
      <c r="E29" s="875" t="s">
        <v>315</v>
      </c>
      <c r="F29" s="876" t="s">
        <v>316</v>
      </c>
      <c r="G29" s="878">
        <v>0.2</v>
      </c>
      <c r="H29" s="83" t="s">
        <v>296</v>
      </c>
      <c r="I29" s="82">
        <v>45672</v>
      </c>
      <c r="J29" s="82">
        <v>45961</v>
      </c>
      <c r="K29" s="81">
        <f>IF(OR(ISERROR(J29-I29),I29=0,J29=0)," ",J29-I29)</f>
        <v>289</v>
      </c>
      <c r="L29" s="877" t="s">
        <v>317</v>
      </c>
    </row>
    <row r="30" spans="1:12" ht="35.450000000000003" hidden="1" customHeight="1" x14ac:dyDescent="0.25">
      <c r="A30" s="875"/>
      <c r="B30" s="876"/>
      <c r="C30" s="873"/>
      <c r="D30" s="874"/>
      <c r="E30" s="875"/>
      <c r="F30" s="876"/>
      <c r="G30" s="878"/>
      <c r="H30" s="83" t="s">
        <v>298</v>
      </c>
      <c r="I30" s="82">
        <v>45672</v>
      </c>
      <c r="J30" s="82">
        <v>45961</v>
      </c>
      <c r="K30" s="87"/>
      <c r="L30" s="877"/>
    </row>
    <row r="31" spans="1:12" ht="35.450000000000003" customHeight="1" x14ac:dyDescent="0.25">
      <c r="A31" s="875"/>
      <c r="B31" s="876"/>
      <c r="C31" s="873"/>
      <c r="D31" s="874"/>
      <c r="E31" s="875" t="s">
        <v>318</v>
      </c>
      <c r="F31" s="879" t="s">
        <v>319</v>
      </c>
      <c r="G31" s="878">
        <v>0.2</v>
      </c>
      <c r="H31" s="83" t="s">
        <v>296</v>
      </c>
      <c r="I31" s="82">
        <v>45672</v>
      </c>
      <c r="J31" s="82">
        <v>45961</v>
      </c>
      <c r="K31" s="81">
        <f>IF(OR(ISERROR(J31-I31),I31=0,J31=0)," ",J31-I31)</f>
        <v>289</v>
      </c>
      <c r="L31" s="877" t="s">
        <v>320</v>
      </c>
    </row>
    <row r="32" spans="1:12" ht="35.450000000000003" hidden="1" customHeight="1" x14ac:dyDescent="0.25">
      <c r="A32" s="875"/>
      <c r="B32" s="876"/>
      <c r="C32" s="873"/>
      <c r="D32" s="874"/>
      <c r="E32" s="875"/>
      <c r="F32" s="880"/>
      <c r="G32" s="878"/>
      <c r="H32" s="83" t="s">
        <v>298</v>
      </c>
      <c r="I32" s="82">
        <v>45672</v>
      </c>
      <c r="J32" s="82">
        <v>45961</v>
      </c>
      <c r="K32" s="87"/>
      <c r="L32" s="877"/>
    </row>
    <row r="33" spans="1:12" ht="35.450000000000003" customHeight="1" x14ac:dyDescent="0.25">
      <c r="A33" s="875"/>
      <c r="B33" s="876"/>
      <c r="C33" s="873"/>
      <c r="D33" s="874"/>
      <c r="E33" s="875" t="s">
        <v>321</v>
      </c>
      <c r="F33" s="879" t="s">
        <v>322</v>
      </c>
      <c r="G33" s="878">
        <v>0.2</v>
      </c>
      <c r="H33" s="83" t="s">
        <v>296</v>
      </c>
      <c r="I33" s="82">
        <v>45672</v>
      </c>
      <c r="J33" s="82">
        <v>45961</v>
      </c>
      <c r="K33" s="81">
        <f>IF(OR(ISERROR(J33-I33),I33=0,J33=0)," ",J33-I33)</f>
        <v>289</v>
      </c>
      <c r="L33" s="877" t="s">
        <v>317</v>
      </c>
    </row>
    <row r="34" spans="1:12" ht="35.450000000000003" hidden="1" customHeight="1" x14ac:dyDescent="0.25">
      <c r="A34" s="875"/>
      <c r="B34" s="876"/>
      <c r="C34" s="873"/>
      <c r="D34" s="874"/>
      <c r="E34" s="875"/>
      <c r="F34" s="880"/>
      <c r="G34" s="878"/>
      <c r="H34" s="83" t="s">
        <v>298</v>
      </c>
      <c r="I34" s="82">
        <v>45672</v>
      </c>
      <c r="J34" s="82">
        <v>45961</v>
      </c>
      <c r="K34" s="87"/>
      <c r="L34" s="877"/>
    </row>
    <row r="35" spans="1:12" ht="35.450000000000003" customHeight="1" x14ac:dyDescent="0.25">
      <c r="A35" s="875"/>
      <c r="B35" s="876"/>
      <c r="C35" s="873"/>
      <c r="D35" s="874"/>
      <c r="E35" s="875" t="s">
        <v>323</v>
      </c>
      <c r="F35" s="879" t="s">
        <v>324</v>
      </c>
      <c r="G35" s="878">
        <v>0.2</v>
      </c>
      <c r="H35" s="83" t="s">
        <v>296</v>
      </c>
      <c r="I35" s="82">
        <v>45672</v>
      </c>
      <c r="J35" s="82">
        <v>45961</v>
      </c>
      <c r="K35" s="81">
        <f>IF(OR(ISERROR(J35-I35),I35=0,J35=0)," ",J35-I35)</f>
        <v>289</v>
      </c>
      <c r="L35" s="877" t="s">
        <v>320</v>
      </c>
    </row>
    <row r="36" spans="1:12" ht="35.450000000000003" hidden="1" customHeight="1" x14ac:dyDescent="0.25">
      <c r="A36" s="875"/>
      <c r="B36" s="876"/>
      <c r="C36" s="873"/>
      <c r="D36" s="874"/>
      <c r="E36" s="875"/>
      <c r="F36" s="880"/>
      <c r="G36" s="878"/>
      <c r="H36" s="83" t="s">
        <v>298</v>
      </c>
      <c r="I36" s="82">
        <v>45672</v>
      </c>
      <c r="J36" s="82">
        <v>45961</v>
      </c>
      <c r="K36" s="87"/>
      <c r="L36" s="877"/>
    </row>
    <row r="37" spans="1:12" ht="35.450000000000003" customHeight="1" x14ac:dyDescent="0.25">
      <c r="A37" s="875">
        <v>3</v>
      </c>
      <c r="B37" s="876" t="s">
        <v>325</v>
      </c>
      <c r="C37" s="873">
        <v>0.2</v>
      </c>
      <c r="D37" s="874" t="s">
        <v>326</v>
      </c>
      <c r="E37" s="875" t="s">
        <v>327</v>
      </c>
      <c r="F37" s="876" t="s">
        <v>328</v>
      </c>
      <c r="G37" s="878">
        <v>0.2</v>
      </c>
      <c r="H37" s="83" t="s">
        <v>296</v>
      </c>
      <c r="I37" s="82">
        <v>45672</v>
      </c>
      <c r="J37" s="82">
        <v>45961</v>
      </c>
      <c r="K37" s="81">
        <f>IF(OR(ISERROR(J37-I37),I37=0,J37=0)," ",J37-I37)</f>
        <v>289</v>
      </c>
      <c r="L37" s="877" t="s">
        <v>317</v>
      </c>
    </row>
    <row r="38" spans="1:12" ht="35.450000000000003" hidden="1" customHeight="1" x14ac:dyDescent="0.25">
      <c r="A38" s="875"/>
      <c r="B38" s="876"/>
      <c r="C38" s="873"/>
      <c r="D38" s="874"/>
      <c r="E38" s="875"/>
      <c r="F38" s="876"/>
      <c r="G38" s="878"/>
      <c r="H38" s="83" t="s">
        <v>298</v>
      </c>
      <c r="I38" s="82">
        <v>45672</v>
      </c>
      <c r="J38" s="82">
        <v>45961</v>
      </c>
      <c r="K38" s="87"/>
      <c r="L38" s="877"/>
    </row>
    <row r="39" spans="1:12" ht="35.450000000000003" customHeight="1" x14ac:dyDescent="0.25">
      <c r="A39" s="875"/>
      <c r="B39" s="876"/>
      <c r="C39" s="873"/>
      <c r="D39" s="874"/>
      <c r="E39" s="875" t="s">
        <v>329</v>
      </c>
      <c r="F39" s="876" t="s">
        <v>330</v>
      </c>
      <c r="G39" s="878">
        <v>0.2</v>
      </c>
      <c r="H39" s="83" t="s">
        <v>296</v>
      </c>
      <c r="I39" s="82">
        <v>45672</v>
      </c>
      <c r="J39" s="82">
        <v>45961</v>
      </c>
      <c r="K39" s="81">
        <f>IF(OR(ISERROR(J39-I39),I39=0,J39=0)," ",J39-I39)</f>
        <v>289</v>
      </c>
      <c r="L39" s="877" t="s">
        <v>317</v>
      </c>
    </row>
    <row r="40" spans="1:12" ht="35.450000000000003" hidden="1" customHeight="1" x14ac:dyDescent="0.25">
      <c r="A40" s="875"/>
      <c r="B40" s="876"/>
      <c r="C40" s="873"/>
      <c r="D40" s="874"/>
      <c r="E40" s="875"/>
      <c r="F40" s="876"/>
      <c r="G40" s="878"/>
      <c r="H40" s="83" t="s">
        <v>298</v>
      </c>
      <c r="I40" s="82">
        <v>45672</v>
      </c>
      <c r="J40" s="82">
        <v>45961</v>
      </c>
      <c r="K40" s="87"/>
      <c r="L40" s="877"/>
    </row>
    <row r="41" spans="1:12" ht="35.450000000000003" customHeight="1" x14ac:dyDescent="0.25">
      <c r="A41" s="875"/>
      <c r="B41" s="876"/>
      <c r="C41" s="873"/>
      <c r="D41" s="874"/>
      <c r="E41" s="875" t="s">
        <v>331</v>
      </c>
      <c r="F41" s="879" t="s">
        <v>332</v>
      </c>
      <c r="G41" s="878">
        <v>0.2</v>
      </c>
      <c r="H41" s="83" t="s">
        <v>296</v>
      </c>
      <c r="I41" s="82">
        <v>45672</v>
      </c>
      <c r="J41" s="82">
        <v>45961</v>
      </c>
      <c r="K41" s="81">
        <f>IF(OR(ISERROR(J41-I41),I41=0,J41=0)," ",J41-I41)</f>
        <v>289</v>
      </c>
      <c r="L41" s="877" t="s">
        <v>317</v>
      </c>
    </row>
    <row r="42" spans="1:12" ht="35.450000000000003" hidden="1" customHeight="1" x14ac:dyDescent="0.25">
      <c r="A42" s="875"/>
      <c r="B42" s="876"/>
      <c r="C42" s="873"/>
      <c r="D42" s="874"/>
      <c r="E42" s="875"/>
      <c r="F42" s="880"/>
      <c r="G42" s="878"/>
      <c r="H42" s="83" t="s">
        <v>298</v>
      </c>
      <c r="I42" s="82">
        <v>45672</v>
      </c>
      <c r="J42" s="82">
        <v>45961</v>
      </c>
      <c r="K42" s="87"/>
      <c r="L42" s="877"/>
    </row>
    <row r="43" spans="1:12" ht="35.450000000000003" customHeight="1" x14ac:dyDescent="0.25">
      <c r="A43" s="875"/>
      <c r="B43" s="876"/>
      <c r="C43" s="873"/>
      <c r="D43" s="874"/>
      <c r="E43" s="875" t="s">
        <v>333</v>
      </c>
      <c r="F43" s="879" t="s">
        <v>334</v>
      </c>
      <c r="G43" s="878">
        <v>0.2</v>
      </c>
      <c r="H43" s="83" t="s">
        <v>296</v>
      </c>
      <c r="I43" s="82">
        <v>45672</v>
      </c>
      <c r="J43" s="82">
        <v>45961</v>
      </c>
      <c r="K43" s="81">
        <f>IF(OR(ISERROR(J43-I43),I43=0,J43=0)," ",J43-I43)</f>
        <v>289</v>
      </c>
      <c r="L43" s="877" t="s">
        <v>317</v>
      </c>
    </row>
    <row r="44" spans="1:12" ht="35.450000000000003" hidden="1" customHeight="1" x14ac:dyDescent="0.25">
      <c r="A44" s="875"/>
      <c r="B44" s="876"/>
      <c r="C44" s="873"/>
      <c r="D44" s="874"/>
      <c r="E44" s="875"/>
      <c r="F44" s="880"/>
      <c r="G44" s="878"/>
      <c r="H44" s="83" t="s">
        <v>298</v>
      </c>
      <c r="I44" s="82">
        <v>45672</v>
      </c>
      <c r="J44" s="82">
        <v>45961</v>
      </c>
      <c r="K44" s="87"/>
      <c r="L44" s="877"/>
    </row>
    <row r="45" spans="1:12" ht="43.9" customHeight="1" x14ac:dyDescent="0.25">
      <c r="A45" s="875"/>
      <c r="B45" s="876"/>
      <c r="C45" s="873"/>
      <c r="D45" s="874"/>
      <c r="E45" s="875" t="s">
        <v>335</v>
      </c>
      <c r="F45" s="879" t="s">
        <v>336</v>
      </c>
      <c r="G45" s="878">
        <v>0.2</v>
      </c>
      <c r="H45" s="83" t="s">
        <v>296</v>
      </c>
      <c r="I45" s="82">
        <v>45672</v>
      </c>
      <c r="J45" s="82">
        <v>45961</v>
      </c>
      <c r="K45" s="81">
        <f>IF(OR(ISERROR(J45-I45),I45=0,J45=0)," ",J45-I45)</f>
        <v>289</v>
      </c>
      <c r="L45" s="877" t="s">
        <v>317</v>
      </c>
    </row>
    <row r="46" spans="1:12" ht="35.450000000000003" hidden="1" customHeight="1" x14ac:dyDescent="0.25">
      <c r="A46" s="875"/>
      <c r="B46" s="876"/>
      <c r="C46" s="873"/>
      <c r="D46" s="874"/>
      <c r="E46" s="875"/>
      <c r="F46" s="880"/>
      <c r="G46" s="878"/>
      <c r="H46" s="83" t="s">
        <v>298</v>
      </c>
      <c r="I46" s="82">
        <v>45672</v>
      </c>
      <c r="J46" s="82">
        <v>45961</v>
      </c>
      <c r="K46" s="87"/>
      <c r="L46" s="877"/>
    </row>
    <row r="47" spans="1:12" ht="35.450000000000003" customHeight="1" x14ac:dyDescent="0.25">
      <c r="A47" s="875"/>
      <c r="B47" s="876"/>
      <c r="C47" s="873"/>
      <c r="D47" s="874"/>
      <c r="E47" s="875" t="s">
        <v>335</v>
      </c>
      <c r="F47" s="879" t="s">
        <v>337</v>
      </c>
      <c r="G47" s="878">
        <v>0.2</v>
      </c>
      <c r="H47" s="83" t="s">
        <v>296</v>
      </c>
      <c r="I47" s="82">
        <v>45672</v>
      </c>
      <c r="J47" s="82">
        <v>45961</v>
      </c>
      <c r="K47" s="81">
        <f>IF(OR(ISERROR(J47-I47),I47=0,J47=0)," ",J47-I47)</f>
        <v>289</v>
      </c>
      <c r="L47" s="877" t="s">
        <v>317</v>
      </c>
    </row>
    <row r="48" spans="1:12" ht="35.450000000000003" hidden="1" customHeight="1" x14ac:dyDescent="0.25">
      <c r="A48" s="875"/>
      <c r="B48" s="876"/>
      <c r="C48" s="873"/>
      <c r="D48" s="874"/>
      <c r="E48" s="875"/>
      <c r="F48" s="880"/>
      <c r="G48" s="878"/>
      <c r="H48" s="83" t="s">
        <v>298</v>
      </c>
      <c r="I48" s="82">
        <v>45672</v>
      </c>
      <c r="J48" s="82">
        <v>45961</v>
      </c>
      <c r="K48" s="87"/>
      <c r="L48" s="877"/>
    </row>
    <row r="49" spans="1:12" ht="35.450000000000003" customHeight="1" x14ac:dyDescent="0.25">
      <c r="A49" s="881">
        <v>4</v>
      </c>
      <c r="B49" s="883" t="s">
        <v>338</v>
      </c>
      <c r="C49" s="873">
        <v>0.2</v>
      </c>
      <c r="D49" s="871"/>
      <c r="E49" s="875" t="s">
        <v>339</v>
      </c>
      <c r="F49" s="876" t="s">
        <v>340</v>
      </c>
      <c r="G49" s="878">
        <v>0.25</v>
      </c>
      <c r="H49" s="83" t="s">
        <v>296</v>
      </c>
      <c r="I49" s="82">
        <v>45672</v>
      </c>
      <c r="J49" s="82">
        <v>45961</v>
      </c>
      <c r="K49" s="81">
        <f>IF(OR(ISERROR(J49-I49),I49=0,J49=0)," ",J49-I49)</f>
        <v>289</v>
      </c>
      <c r="L49" s="877" t="s">
        <v>320</v>
      </c>
    </row>
    <row r="50" spans="1:12" ht="35.450000000000003" hidden="1" customHeight="1" x14ac:dyDescent="0.25">
      <c r="A50" s="882"/>
      <c r="B50" s="883"/>
      <c r="C50" s="873"/>
      <c r="D50" s="872"/>
      <c r="E50" s="875"/>
      <c r="F50" s="876"/>
      <c r="G50" s="878"/>
      <c r="H50" s="83" t="s">
        <v>298</v>
      </c>
      <c r="I50" s="82">
        <v>45672</v>
      </c>
      <c r="J50" s="82">
        <v>45961</v>
      </c>
      <c r="K50" s="87"/>
      <c r="L50" s="877"/>
    </row>
    <row r="51" spans="1:12" ht="35.450000000000003" customHeight="1" x14ac:dyDescent="0.25">
      <c r="A51" s="882"/>
      <c r="B51" s="883"/>
      <c r="C51" s="873"/>
      <c r="D51" s="872"/>
      <c r="E51" s="875" t="s">
        <v>341</v>
      </c>
      <c r="F51" s="876" t="s">
        <v>342</v>
      </c>
      <c r="G51" s="878">
        <v>0.25</v>
      </c>
      <c r="H51" s="83" t="s">
        <v>296</v>
      </c>
      <c r="I51" s="82">
        <v>45672</v>
      </c>
      <c r="J51" s="82">
        <v>45961</v>
      </c>
      <c r="K51" s="81">
        <f>IF(OR(ISERROR(J51-I51),I51=0,J51=0)," ",J51-I51)</f>
        <v>289</v>
      </c>
      <c r="L51" s="877" t="s">
        <v>317</v>
      </c>
    </row>
    <row r="52" spans="1:12" ht="35.450000000000003" hidden="1" customHeight="1" x14ac:dyDescent="0.25">
      <c r="A52" s="882"/>
      <c r="B52" s="883"/>
      <c r="C52" s="873"/>
      <c r="D52" s="872"/>
      <c r="E52" s="875"/>
      <c r="F52" s="876"/>
      <c r="G52" s="878"/>
      <c r="H52" s="83" t="s">
        <v>298</v>
      </c>
      <c r="I52" s="82">
        <v>45672</v>
      </c>
      <c r="J52" s="82">
        <v>45961</v>
      </c>
      <c r="K52" s="87"/>
      <c r="L52" s="877"/>
    </row>
    <row r="53" spans="1:12" ht="35.450000000000003" customHeight="1" x14ac:dyDescent="0.25">
      <c r="A53" s="882"/>
      <c r="B53" s="883"/>
      <c r="C53" s="873"/>
      <c r="D53" s="872"/>
      <c r="E53" s="86" t="s">
        <v>343</v>
      </c>
      <c r="F53" s="85" t="s">
        <v>344</v>
      </c>
      <c r="G53" s="84">
        <v>0.25</v>
      </c>
      <c r="H53" s="83" t="s">
        <v>296</v>
      </c>
      <c r="I53" s="82">
        <v>45672</v>
      </c>
      <c r="J53" s="82">
        <v>45961</v>
      </c>
      <c r="K53" s="81">
        <f>IF(OR(ISERROR(J53-I53),I53=0,J53=0)," ",J53-I53)</f>
        <v>289</v>
      </c>
      <c r="L53" s="80" t="s">
        <v>317</v>
      </c>
    </row>
    <row r="54" spans="1:12" ht="35.450000000000003" customHeight="1" x14ac:dyDescent="0.25">
      <c r="A54" s="882"/>
      <c r="B54" s="883"/>
      <c r="C54" s="873"/>
      <c r="D54" s="872"/>
      <c r="E54" s="86" t="s">
        <v>345</v>
      </c>
      <c r="F54" s="85" t="s">
        <v>346</v>
      </c>
      <c r="G54" s="84">
        <v>0.25</v>
      </c>
      <c r="H54" s="83" t="s">
        <v>296</v>
      </c>
      <c r="I54" s="82">
        <v>45672</v>
      </c>
      <c r="J54" s="82">
        <v>45961</v>
      </c>
      <c r="K54" s="81">
        <f>IF(OR(ISERROR(J54-I54),I54=0,J54=0)," ",J54-I54)</f>
        <v>289</v>
      </c>
      <c r="L54" s="80" t="s">
        <v>317</v>
      </c>
    </row>
  </sheetData>
  <mergeCells count="99">
    <mergeCell ref="C4:I5"/>
    <mergeCell ref="F13:F14"/>
    <mergeCell ref="G13:G14"/>
    <mergeCell ref="F19:F20"/>
    <mergeCell ref="B9:J9"/>
    <mergeCell ref="B10:J10"/>
    <mergeCell ref="F15:F16"/>
    <mergeCell ref="G15:G16"/>
    <mergeCell ref="F17:F18"/>
    <mergeCell ref="G17:G18"/>
    <mergeCell ref="F23:F24"/>
    <mergeCell ref="G23:G24"/>
    <mergeCell ref="F25:F26"/>
    <mergeCell ref="G25:G26"/>
    <mergeCell ref="G19:G20"/>
    <mergeCell ref="F21:F22"/>
    <mergeCell ref="G21:G22"/>
    <mergeCell ref="G35:G36"/>
    <mergeCell ref="F27:F28"/>
    <mergeCell ref="G27:G28"/>
    <mergeCell ref="F29:F30"/>
    <mergeCell ref="G29:G30"/>
    <mergeCell ref="F31:F32"/>
    <mergeCell ref="G31:G32"/>
    <mergeCell ref="F51:F52"/>
    <mergeCell ref="G51:G52"/>
    <mergeCell ref="F45:F46"/>
    <mergeCell ref="G45:G46"/>
    <mergeCell ref="F47:F48"/>
    <mergeCell ref="G47:G48"/>
    <mergeCell ref="F49:F50"/>
    <mergeCell ref="G49:G50"/>
    <mergeCell ref="A13:A26"/>
    <mergeCell ref="E13:E14"/>
    <mergeCell ref="E15:E16"/>
    <mergeCell ref="E17:E18"/>
    <mergeCell ref="E19:E20"/>
    <mergeCell ref="E21:E22"/>
    <mergeCell ref="E23:E24"/>
    <mergeCell ref="E25:E26"/>
    <mergeCell ref="B13:B26"/>
    <mergeCell ref="C13:C26"/>
    <mergeCell ref="D13:D26"/>
    <mergeCell ref="E51:E52"/>
    <mergeCell ref="A27:A36"/>
    <mergeCell ref="B27:B36"/>
    <mergeCell ref="E37:E38"/>
    <mergeCell ref="E39:E40"/>
    <mergeCell ref="E41:E42"/>
    <mergeCell ref="E43:E44"/>
    <mergeCell ref="E45:E46"/>
    <mergeCell ref="E27:E28"/>
    <mergeCell ref="E29:E30"/>
    <mergeCell ref="E31:E32"/>
    <mergeCell ref="E33:E34"/>
    <mergeCell ref="E35:E36"/>
    <mergeCell ref="A49:A54"/>
    <mergeCell ref="B49:B54"/>
    <mergeCell ref="C49:C54"/>
    <mergeCell ref="L23:L24"/>
    <mergeCell ref="L25:L26"/>
    <mergeCell ref="L27:L28"/>
    <mergeCell ref="E47:E48"/>
    <mergeCell ref="E49:E50"/>
    <mergeCell ref="G37:G38"/>
    <mergeCell ref="F39:F40"/>
    <mergeCell ref="G39:G40"/>
    <mergeCell ref="F41:F42"/>
    <mergeCell ref="G41:G42"/>
    <mergeCell ref="F43:F44"/>
    <mergeCell ref="G43:G44"/>
    <mergeCell ref="F37:F38"/>
    <mergeCell ref="F33:F34"/>
    <mergeCell ref="G33:G34"/>
    <mergeCell ref="F35:F36"/>
    <mergeCell ref="L13:L14"/>
    <mergeCell ref="L15:L16"/>
    <mergeCell ref="L17:L18"/>
    <mergeCell ref="L19:L20"/>
    <mergeCell ref="L21:L22"/>
    <mergeCell ref="L29:L30"/>
    <mergeCell ref="L31:L32"/>
    <mergeCell ref="L33:L34"/>
    <mergeCell ref="L35:L36"/>
    <mergeCell ref="L43:L44"/>
    <mergeCell ref="L49:L50"/>
    <mergeCell ref="L51:L52"/>
    <mergeCell ref="L37:L38"/>
    <mergeCell ref="L39:L40"/>
    <mergeCell ref="L41:L42"/>
    <mergeCell ref="L47:L48"/>
    <mergeCell ref="L45:L46"/>
    <mergeCell ref="D49:D54"/>
    <mergeCell ref="C27:C36"/>
    <mergeCell ref="D27:D36"/>
    <mergeCell ref="A37:A48"/>
    <mergeCell ref="B37:B48"/>
    <mergeCell ref="C37:C48"/>
    <mergeCell ref="D37:D48"/>
  </mergeCells>
  <dataValidations count="2">
    <dataValidation errorStyle="warning" allowBlank="1" showInputMessage="1" showErrorMessage="1" errorTitle="NO MODIFICAR FORMULA" error="no debe cambiar la formula.  No digite nada aquí" sqref="J13 J15:J54" xr:uid="{00000000-0002-0000-0D00-000001000000}"/>
    <dataValidation errorStyle="warning" allowBlank="1" showInputMessage="1" showErrorMessage="1" errorTitle="NO MODIFICAR FORMULA" error="no debe cambiar la formula.  No digite nada aquí" promptTitle="NO TOCAR" prompt="Diligencie esta casilla desde la hoja &quot;Reprogramación&quot;" sqref="I13 I15:I54" xr:uid="{00000000-0002-0000-0D00-000000000000}"/>
  </dataValidations>
  <pageMargins left="0.70866141732283472" right="0.70866141732283472" top="0.74803149606299213" bottom="0.74803149606299213" header="0.31496062992125984" footer="0.31496062992125984"/>
  <pageSetup paperSize="9" scale="44" orientation="landscape" r:id="rId1"/>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133AB-33ED-4F00-9232-37BB0B52EB98}">
  <sheetPr>
    <tabColor rgb="FF99CCFF"/>
  </sheetPr>
  <dimension ref="B2:E113"/>
  <sheetViews>
    <sheetView showGridLines="0" view="pageBreakPreview" zoomScale="55" zoomScaleNormal="80" zoomScaleSheetLayoutView="55" workbookViewId="0">
      <selection activeCell="M42" sqref="M42"/>
    </sheetView>
  </sheetViews>
  <sheetFormatPr baseColWidth="10" defaultColWidth="11.42578125" defaultRowHeight="13.5" x14ac:dyDescent="0.25"/>
  <cols>
    <col min="1" max="1" width="1.42578125" style="13" customWidth="1"/>
    <col min="2" max="2" width="54" style="13" customWidth="1"/>
    <col min="3" max="3" width="86.28515625" style="13" customWidth="1"/>
    <col min="4" max="4" width="23.5703125" style="13" customWidth="1"/>
    <col min="5" max="5" width="21.85546875" style="13" customWidth="1"/>
    <col min="6" max="16384" width="11.42578125" style="13"/>
  </cols>
  <sheetData>
    <row r="2" spans="2:5" ht="15" customHeight="1" x14ac:dyDescent="0.25">
      <c r="B2" s="9"/>
      <c r="C2" s="11"/>
    </row>
    <row r="3" spans="2:5" ht="13.5" customHeight="1" x14ac:dyDescent="0.25">
      <c r="B3" s="9"/>
      <c r="C3" s="11"/>
    </row>
    <row r="4" spans="2:5" ht="13.5" customHeight="1" x14ac:dyDescent="0.25">
      <c r="B4" s="9"/>
      <c r="C4" s="11"/>
    </row>
    <row r="5" spans="2:5" ht="13.5" customHeight="1" x14ac:dyDescent="0.25">
      <c r="B5" s="9"/>
      <c r="C5" s="890" t="s">
        <v>347</v>
      </c>
    </row>
    <row r="6" spans="2:5" ht="13.5" customHeight="1" x14ac:dyDescent="0.25">
      <c r="B6" s="9"/>
      <c r="C6" s="890"/>
    </row>
    <row r="7" spans="2:5" ht="13.5" customHeight="1" x14ac:dyDescent="0.25">
      <c r="B7" s="9"/>
      <c r="C7" s="890"/>
    </row>
    <row r="8" spans="2:5" ht="13.5" customHeight="1" x14ac:dyDescent="0.25">
      <c r="B8" s="9"/>
      <c r="C8" s="890"/>
    </row>
    <row r="9" spans="2:5" ht="13.5" customHeight="1" x14ac:dyDescent="0.25">
      <c r="B9" s="9"/>
      <c r="C9" s="890"/>
    </row>
    <row r="10" spans="2:5" ht="13.5" customHeight="1" x14ac:dyDescent="0.25">
      <c r="B10" s="9"/>
      <c r="C10" s="890"/>
    </row>
    <row r="11" spans="2:5" s="14" customFormat="1" ht="18.75" customHeight="1" x14ac:dyDescent="0.25">
      <c r="B11" s="9"/>
      <c r="C11" s="11"/>
    </row>
    <row r="12" spans="2:5" s="14" customFormat="1" ht="25.5" customHeight="1" x14ac:dyDescent="0.25">
      <c r="B12" s="9"/>
      <c r="C12" s="11"/>
    </row>
    <row r="13" spans="2:5" s="14" customFormat="1" ht="14.25" customHeight="1" x14ac:dyDescent="0.25">
      <c r="B13" s="9"/>
    </row>
    <row r="14" spans="2:5" s="14" customFormat="1" ht="14.25" customHeight="1" x14ac:dyDescent="0.25">
      <c r="B14" s="9"/>
    </row>
    <row r="15" spans="2:5" s="14" customFormat="1" ht="14.25" customHeight="1" x14ac:dyDescent="0.25">
      <c r="B15" s="9"/>
      <c r="C15" s="14" t="s">
        <v>2</v>
      </c>
    </row>
    <row r="16" spans="2:5" s="14" customFormat="1" ht="36" customHeight="1" x14ac:dyDescent="0.25">
      <c r="B16" s="5" t="s">
        <v>283</v>
      </c>
      <c r="C16" s="5" t="s">
        <v>287</v>
      </c>
      <c r="D16" s="5" t="s">
        <v>146</v>
      </c>
      <c r="E16" s="5" t="s">
        <v>290</v>
      </c>
    </row>
    <row r="17" spans="2:5" s="14" customFormat="1" ht="44.25" customHeight="1" x14ac:dyDescent="0.25">
      <c r="B17" s="891" t="s">
        <v>348</v>
      </c>
      <c r="C17" s="90" t="s">
        <v>349</v>
      </c>
      <c r="D17" s="91">
        <v>45677</v>
      </c>
      <c r="E17" s="91">
        <v>46022</v>
      </c>
    </row>
    <row r="18" spans="2:5" s="14" customFormat="1" ht="37.5" customHeight="1" x14ac:dyDescent="0.25">
      <c r="B18" s="892"/>
      <c r="C18" s="92" t="s">
        <v>350</v>
      </c>
      <c r="D18" s="91">
        <v>45677</v>
      </c>
      <c r="E18" s="91">
        <v>46022</v>
      </c>
    </row>
    <row r="19" spans="2:5" s="14" customFormat="1" ht="37.5" customHeight="1" x14ac:dyDescent="0.25">
      <c r="B19" s="892"/>
      <c r="C19" s="92" t="s">
        <v>351</v>
      </c>
      <c r="D19" s="91">
        <v>45677</v>
      </c>
      <c r="E19" s="91">
        <v>46022</v>
      </c>
    </row>
    <row r="20" spans="2:5" s="14" customFormat="1" ht="36" customHeight="1" x14ac:dyDescent="0.25">
      <c r="B20" s="892"/>
      <c r="C20" s="93" t="s">
        <v>352</v>
      </c>
      <c r="D20" s="91">
        <v>45677</v>
      </c>
      <c r="E20" s="91">
        <v>46022</v>
      </c>
    </row>
    <row r="21" spans="2:5" s="14" customFormat="1" ht="46.5" customHeight="1" x14ac:dyDescent="0.25">
      <c r="B21" s="892"/>
      <c r="C21" s="90" t="s">
        <v>353</v>
      </c>
      <c r="D21" s="91">
        <v>45677</v>
      </c>
      <c r="E21" s="91">
        <v>46022</v>
      </c>
    </row>
    <row r="22" spans="2:5" s="14" customFormat="1" ht="50.25" customHeight="1" x14ac:dyDescent="0.25">
      <c r="B22" s="893"/>
      <c r="C22" s="94" t="s">
        <v>354</v>
      </c>
      <c r="D22" s="91">
        <v>45677</v>
      </c>
      <c r="E22" s="91">
        <v>46022</v>
      </c>
    </row>
    <row r="23" spans="2:5" s="14" customFormat="1" ht="14.25" customHeight="1" x14ac:dyDescent="0.25">
      <c r="B23" s="9"/>
    </row>
    <row r="24" spans="2:5" s="14" customFormat="1" ht="14.25" customHeight="1" x14ac:dyDescent="0.25">
      <c r="B24" s="9"/>
    </row>
    <row r="25" spans="2:5" s="14" customFormat="1" ht="36.75" customHeight="1" x14ac:dyDescent="0.25">
      <c r="B25" s="894" t="s">
        <v>355</v>
      </c>
      <c r="C25" s="894"/>
      <c r="D25" s="894"/>
      <c r="E25" s="894"/>
    </row>
    <row r="26" spans="2:5" s="14" customFormat="1" ht="14.25" customHeight="1" x14ac:dyDescent="0.25">
      <c r="B26" s="9"/>
    </row>
    <row r="27" spans="2:5" s="14" customFormat="1" ht="14.25" customHeight="1" x14ac:dyDescent="0.25">
      <c r="B27" s="895" t="s">
        <v>356</v>
      </c>
      <c r="C27" s="895"/>
      <c r="D27" s="895"/>
      <c r="E27" s="895"/>
    </row>
    <row r="28" spans="2:5" s="14" customFormat="1" ht="8.4499999999999993" customHeight="1" x14ac:dyDescent="0.25">
      <c r="B28" s="895"/>
      <c r="C28" s="895"/>
      <c r="D28" s="895"/>
      <c r="E28" s="895"/>
    </row>
    <row r="29" spans="2:5" s="14" customFormat="1" ht="14.25" customHeight="1" x14ac:dyDescent="0.25">
      <c r="B29" s="895"/>
      <c r="C29" s="895"/>
      <c r="D29" s="895"/>
      <c r="E29" s="895"/>
    </row>
    <row r="30" spans="2:5" s="14" customFormat="1" ht="8.25" customHeight="1" x14ac:dyDescent="0.25">
      <c r="B30" s="895"/>
      <c r="C30" s="895"/>
      <c r="D30" s="895"/>
      <c r="E30" s="895"/>
    </row>
    <row r="31" spans="2:5" s="14" customFormat="1" ht="14.25" hidden="1" customHeight="1" x14ac:dyDescent="0.25">
      <c r="B31" s="895"/>
      <c r="C31" s="895"/>
      <c r="D31" s="895"/>
      <c r="E31" s="895"/>
    </row>
    <row r="32" spans="2:5" s="14" customFormat="1" ht="14.25" hidden="1" customHeight="1" x14ac:dyDescent="0.25">
      <c r="B32" s="895"/>
      <c r="C32" s="895"/>
      <c r="D32" s="895"/>
      <c r="E32" s="895"/>
    </row>
    <row r="33" spans="2:5" s="14" customFormat="1" ht="5.25" hidden="1" customHeight="1" x14ac:dyDescent="0.25">
      <c r="B33" s="895"/>
      <c r="C33" s="895"/>
      <c r="D33" s="895"/>
      <c r="E33" s="895"/>
    </row>
    <row r="34" spans="2:5" hidden="1" x14ac:dyDescent="0.25">
      <c r="B34" s="895"/>
      <c r="C34" s="895"/>
      <c r="D34" s="895"/>
      <c r="E34" s="895"/>
    </row>
    <row r="35" spans="2:5" hidden="1" x14ac:dyDescent="0.25">
      <c r="B35" s="895"/>
      <c r="C35" s="895"/>
      <c r="D35" s="895"/>
      <c r="E35" s="895"/>
    </row>
    <row r="36" spans="2:5" hidden="1" x14ac:dyDescent="0.25">
      <c r="B36" s="895"/>
      <c r="C36" s="895"/>
      <c r="D36" s="895"/>
      <c r="E36" s="895"/>
    </row>
    <row r="37" spans="2:5" hidden="1" x14ac:dyDescent="0.25">
      <c r="B37" s="895"/>
      <c r="C37" s="895"/>
      <c r="D37" s="895"/>
      <c r="E37" s="895"/>
    </row>
    <row r="38" spans="2:5" hidden="1" x14ac:dyDescent="0.25">
      <c r="B38" s="895"/>
      <c r="C38" s="895"/>
      <c r="D38" s="895"/>
      <c r="E38" s="895"/>
    </row>
    <row r="39" spans="2:5" hidden="1" x14ac:dyDescent="0.25">
      <c r="B39" s="895"/>
      <c r="C39" s="895"/>
      <c r="D39" s="895"/>
      <c r="E39" s="895"/>
    </row>
    <row r="40" spans="2:5" hidden="1" x14ac:dyDescent="0.25">
      <c r="B40" s="895"/>
      <c r="C40" s="895"/>
      <c r="D40" s="895"/>
      <c r="E40" s="895"/>
    </row>
    <row r="41" spans="2:5" ht="87.75" customHeight="1" x14ac:dyDescent="0.25">
      <c r="B41" s="895"/>
      <c r="C41" s="895"/>
      <c r="D41" s="895"/>
      <c r="E41" s="895"/>
    </row>
    <row r="42" spans="2:5" x14ac:dyDescent="0.25">
      <c r="B42" s="895"/>
      <c r="C42" s="895"/>
      <c r="D42" s="895"/>
      <c r="E42" s="895"/>
    </row>
    <row r="43" spans="2:5" x14ac:dyDescent="0.25">
      <c r="B43" s="895"/>
      <c r="C43" s="895"/>
      <c r="D43" s="895"/>
      <c r="E43" s="895"/>
    </row>
    <row r="44" spans="2:5" x14ac:dyDescent="0.25">
      <c r="B44" s="895"/>
      <c r="C44" s="895"/>
      <c r="D44" s="895"/>
      <c r="E44" s="895"/>
    </row>
    <row r="45" spans="2:5" x14ac:dyDescent="0.25">
      <c r="B45" s="895"/>
      <c r="C45" s="895"/>
      <c r="D45" s="895"/>
      <c r="E45" s="895"/>
    </row>
    <row r="46" spans="2:5" x14ac:dyDescent="0.25">
      <c r="B46" s="895"/>
      <c r="C46" s="895"/>
      <c r="D46" s="895"/>
      <c r="E46" s="895"/>
    </row>
    <row r="47" spans="2:5" x14ac:dyDescent="0.25">
      <c r="B47" s="895"/>
      <c r="C47" s="895"/>
      <c r="D47" s="895"/>
      <c r="E47" s="895"/>
    </row>
    <row r="48" spans="2:5" x14ac:dyDescent="0.25">
      <c r="B48" s="895"/>
      <c r="C48" s="895"/>
      <c r="D48" s="895"/>
      <c r="E48" s="895"/>
    </row>
    <row r="49" spans="2:5" x14ac:dyDescent="0.25">
      <c r="B49" s="895"/>
      <c r="C49" s="895"/>
      <c r="D49" s="895"/>
      <c r="E49" s="895"/>
    </row>
    <row r="50" spans="2:5" x14ac:dyDescent="0.25">
      <c r="B50" s="895"/>
      <c r="C50" s="895"/>
      <c r="D50" s="895"/>
      <c r="E50" s="895"/>
    </row>
    <row r="51" spans="2:5" x14ac:dyDescent="0.25">
      <c r="B51" s="895"/>
      <c r="C51" s="895"/>
      <c r="D51" s="895"/>
      <c r="E51" s="895"/>
    </row>
    <row r="52" spans="2:5" x14ac:dyDescent="0.25">
      <c r="B52" s="895"/>
      <c r="C52" s="895"/>
      <c r="D52" s="895"/>
      <c r="E52" s="895"/>
    </row>
    <row r="53" spans="2:5" x14ac:dyDescent="0.25">
      <c r="B53" s="895"/>
      <c r="C53" s="895"/>
      <c r="D53" s="895"/>
      <c r="E53" s="895"/>
    </row>
    <row r="54" spans="2:5" x14ac:dyDescent="0.25">
      <c r="B54" s="895"/>
      <c r="C54" s="895"/>
      <c r="D54" s="895"/>
      <c r="E54" s="895"/>
    </row>
    <row r="55" spans="2:5" x14ac:dyDescent="0.25">
      <c r="B55" s="895"/>
      <c r="C55" s="895"/>
      <c r="D55" s="895"/>
      <c r="E55" s="895"/>
    </row>
    <row r="56" spans="2:5" x14ac:dyDescent="0.25">
      <c r="B56" s="895"/>
      <c r="C56" s="895"/>
      <c r="D56" s="895"/>
      <c r="E56" s="895"/>
    </row>
    <row r="57" spans="2:5" x14ac:dyDescent="0.25">
      <c r="B57" s="895"/>
      <c r="C57" s="895"/>
      <c r="D57" s="895"/>
      <c r="E57" s="895"/>
    </row>
    <row r="58" spans="2:5" x14ac:dyDescent="0.25">
      <c r="B58" s="895"/>
      <c r="C58" s="895"/>
      <c r="D58" s="895"/>
      <c r="E58" s="895"/>
    </row>
    <row r="59" spans="2:5" x14ac:dyDescent="0.25">
      <c r="B59" s="895"/>
      <c r="C59" s="895"/>
      <c r="D59" s="895"/>
      <c r="E59" s="895"/>
    </row>
    <row r="60" spans="2:5" x14ac:dyDescent="0.25">
      <c r="B60" s="895"/>
      <c r="C60" s="895"/>
      <c r="D60" s="895"/>
      <c r="E60" s="895"/>
    </row>
    <row r="61" spans="2:5" x14ac:dyDescent="0.25">
      <c r="B61" s="895"/>
      <c r="C61" s="895"/>
      <c r="D61" s="895"/>
      <c r="E61" s="895"/>
    </row>
    <row r="62" spans="2:5" x14ac:dyDescent="0.25">
      <c r="B62" s="895"/>
      <c r="C62" s="895"/>
      <c r="D62" s="895"/>
      <c r="E62" s="895"/>
    </row>
    <row r="63" spans="2:5" x14ac:dyDescent="0.25">
      <c r="B63" s="895"/>
      <c r="C63" s="895"/>
      <c r="D63" s="895"/>
      <c r="E63" s="895"/>
    </row>
    <row r="64" spans="2:5" x14ac:dyDescent="0.25">
      <c r="B64" s="895"/>
      <c r="C64" s="895"/>
      <c r="D64" s="895"/>
      <c r="E64" s="895"/>
    </row>
    <row r="65" spans="2:5" x14ac:dyDescent="0.25">
      <c r="B65" s="895"/>
      <c r="C65" s="895"/>
      <c r="D65" s="895"/>
      <c r="E65" s="895"/>
    </row>
    <row r="66" spans="2:5" x14ac:dyDescent="0.25">
      <c r="B66" s="895"/>
      <c r="C66" s="895"/>
      <c r="D66" s="895"/>
      <c r="E66" s="895"/>
    </row>
    <row r="67" spans="2:5" x14ac:dyDescent="0.25">
      <c r="B67" s="895"/>
      <c r="C67" s="895"/>
      <c r="D67" s="895"/>
      <c r="E67" s="895"/>
    </row>
    <row r="68" spans="2:5" x14ac:dyDescent="0.25">
      <c r="B68" s="895"/>
      <c r="C68" s="895"/>
      <c r="D68" s="895"/>
      <c r="E68" s="895"/>
    </row>
    <row r="69" spans="2:5" x14ac:dyDescent="0.25">
      <c r="B69" s="895"/>
      <c r="C69" s="895"/>
      <c r="D69" s="895"/>
      <c r="E69" s="895"/>
    </row>
    <row r="70" spans="2:5" x14ac:dyDescent="0.25">
      <c r="B70" s="895"/>
      <c r="C70" s="895"/>
      <c r="D70" s="895"/>
      <c r="E70" s="895"/>
    </row>
    <row r="71" spans="2:5" x14ac:dyDescent="0.25">
      <c r="B71" s="895"/>
      <c r="C71" s="895"/>
      <c r="D71" s="895"/>
      <c r="E71" s="895"/>
    </row>
    <row r="72" spans="2:5" x14ac:dyDescent="0.25">
      <c r="B72" s="895"/>
      <c r="C72" s="895"/>
      <c r="D72" s="895"/>
      <c r="E72" s="895"/>
    </row>
    <row r="73" spans="2:5" x14ac:dyDescent="0.25">
      <c r="B73" s="895"/>
      <c r="C73" s="895"/>
      <c r="D73" s="895"/>
      <c r="E73" s="895"/>
    </row>
    <row r="74" spans="2:5" x14ac:dyDescent="0.25">
      <c r="B74" s="895"/>
      <c r="C74" s="895"/>
      <c r="D74" s="895"/>
      <c r="E74" s="895"/>
    </row>
    <row r="75" spans="2:5" x14ac:dyDescent="0.25">
      <c r="B75" s="895"/>
      <c r="C75" s="895"/>
      <c r="D75" s="895"/>
      <c r="E75" s="895"/>
    </row>
    <row r="76" spans="2:5" x14ac:dyDescent="0.25">
      <c r="B76" s="895"/>
      <c r="C76" s="895"/>
      <c r="D76" s="895"/>
      <c r="E76" s="895"/>
    </row>
    <row r="77" spans="2:5" x14ac:dyDescent="0.25">
      <c r="B77" s="895"/>
      <c r="C77" s="895"/>
      <c r="D77" s="895"/>
      <c r="E77" s="895"/>
    </row>
    <row r="78" spans="2:5" x14ac:dyDescent="0.25">
      <c r="B78" s="895"/>
      <c r="C78" s="895"/>
      <c r="D78" s="895"/>
      <c r="E78" s="895"/>
    </row>
    <row r="79" spans="2:5" x14ac:dyDescent="0.25">
      <c r="B79" s="895"/>
      <c r="C79" s="895"/>
      <c r="D79" s="895"/>
      <c r="E79" s="895"/>
    </row>
    <row r="80" spans="2:5" x14ac:dyDescent="0.25">
      <c r="B80" s="895"/>
      <c r="C80" s="895"/>
      <c r="D80" s="895"/>
      <c r="E80" s="895"/>
    </row>
    <row r="81" spans="2:5" x14ac:dyDescent="0.25">
      <c r="B81" s="895"/>
      <c r="C81" s="895"/>
      <c r="D81" s="895"/>
      <c r="E81" s="895"/>
    </row>
    <row r="82" spans="2:5" x14ac:dyDescent="0.25">
      <c r="B82" s="895"/>
      <c r="C82" s="895"/>
      <c r="D82" s="895"/>
      <c r="E82" s="895"/>
    </row>
    <row r="83" spans="2:5" x14ac:dyDescent="0.25">
      <c r="B83" s="895"/>
      <c r="C83" s="895"/>
      <c r="D83" s="895"/>
      <c r="E83" s="895"/>
    </row>
    <row r="84" spans="2:5" x14ac:dyDescent="0.25">
      <c r="B84" s="895"/>
      <c r="C84" s="895"/>
      <c r="D84" s="895"/>
      <c r="E84" s="895"/>
    </row>
    <row r="85" spans="2:5" ht="8.25" customHeight="1" x14ac:dyDescent="0.25">
      <c r="B85" s="895"/>
      <c r="C85" s="895"/>
      <c r="D85" s="895"/>
      <c r="E85" s="895"/>
    </row>
    <row r="86" spans="2:5" hidden="1" x14ac:dyDescent="0.25">
      <c r="B86" s="895"/>
      <c r="C86" s="895"/>
      <c r="D86" s="895"/>
      <c r="E86" s="895"/>
    </row>
    <row r="87" spans="2:5" hidden="1" x14ac:dyDescent="0.25">
      <c r="B87" s="895"/>
      <c r="C87" s="895"/>
      <c r="D87" s="895"/>
      <c r="E87" s="895"/>
    </row>
    <row r="88" spans="2:5" ht="3.75" hidden="1" customHeight="1" x14ac:dyDescent="0.25">
      <c r="B88" s="895"/>
      <c r="C88" s="895"/>
      <c r="D88" s="895"/>
      <c r="E88" s="895"/>
    </row>
    <row r="89" spans="2:5" hidden="1" x14ac:dyDescent="0.25">
      <c r="B89" s="895"/>
      <c r="C89" s="895"/>
      <c r="D89" s="895"/>
      <c r="E89" s="895"/>
    </row>
    <row r="90" spans="2:5" hidden="1" x14ac:dyDescent="0.25">
      <c r="B90" s="895"/>
      <c r="C90" s="895"/>
      <c r="D90" s="895"/>
      <c r="E90" s="895"/>
    </row>
    <row r="91" spans="2:5" hidden="1" x14ac:dyDescent="0.25">
      <c r="B91" s="895"/>
      <c r="C91" s="895"/>
      <c r="D91" s="895"/>
      <c r="E91" s="895"/>
    </row>
    <row r="92" spans="2:5" hidden="1" x14ac:dyDescent="0.25">
      <c r="B92" s="895"/>
      <c r="C92" s="895"/>
      <c r="D92" s="895"/>
      <c r="E92" s="895"/>
    </row>
    <row r="93" spans="2:5" hidden="1" x14ac:dyDescent="0.25">
      <c r="B93" s="895"/>
      <c r="C93" s="895"/>
      <c r="D93" s="895"/>
      <c r="E93" s="895"/>
    </row>
    <row r="94" spans="2:5" hidden="1" x14ac:dyDescent="0.25">
      <c r="B94" s="895"/>
      <c r="C94" s="895"/>
      <c r="D94" s="895"/>
      <c r="E94" s="895"/>
    </row>
    <row r="95" spans="2:5" hidden="1" x14ac:dyDescent="0.25">
      <c r="B95" s="895"/>
      <c r="C95" s="895"/>
      <c r="D95" s="895"/>
      <c r="E95" s="895"/>
    </row>
    <row r="96" spans="2:5" hidden="1" x14ac:dyDescent="0.25">
      <c r="B96" s="895"/>
      <c r="C96" s="895"/>
      <c r="D96" s="895"/>
      <c r="E96" s="895"/>
    </row>
    <row r="97" spans="2:5" hidden="1" x14ac:dyDescent="0.25">
      <c r="B97" s="895"/>
      <c r="C97" s="895"/>
      <c r="D97" s="895"/>
      <c r="E97" s="895"/>
    </row>
    <row r="98" spans="2:5" hidden="1" x14ac:dyDescent="0.25">
      <c r="B98" s="895"/>
      <c r="C98" s="895"/>
      <c r="D98" s="895"/>
      <c r="E98" s="895"/>
    </row>
    <row r="99" spans="2:5" hidden="1" x14ac:dyDescent="0.25">
      <c r="B99" s="895"/>
      <c r="C99" s="895"/>
      <c r="D99" s="895"/>
      <c r="E99" s="895"/>
    </row>
    <row r="100" spans="2:5" hidden="1" x14ac:dyDescent="0.25">
      <c r="B100" s="895"/>
      <c r="C100" s="895"/>
      <c r="D100" s="895"/>
      <c r="E100" s="895"/>
    </row>
    <row r="101" spans="2:5" hidden="1" x14ac:dyDescent="0.25">
      <c r="B101" s="895"/>
      <c r="C101" s="895"/>
      <c r="D101" s="895"/>
      <c r="E101" s="895"/>
    </row>
    <row r="102" spans="2:5" hidden="1" x14ac:dyDescent="0.25">
      <c r="B102" s="895"/>
      <c r="C102" s="895"/>
      <c r="D102" s="895"/>
      <c r="E102" s="895"/>
    </row>
    <row r="103" spans="2:5" x14ac:dyDescent="0.25">
      <c r="B103" s="895"/>
      <c r="C103" s="895"/>
      <c r="D103" s="895"/>
      <c r="E103" s="895"/>
    </row>
    <row r="104" spans="2:5" x14ac:dyDescent="0.25">
      <c r="B104" s="895"/>
      <c r="C104" s="895"/>
      <c r="D104" s="895"/>
      <c r="E104" s="895"/>
    </row>
    <row r="105" spans="2:5" x14ac:dyDescent="0.25">
      <c r="B105" s="895"/>
      <c r="C105" s="895"/>
      <c r="D105" s="895"/>
      <c r="E105" s="895"/>
    </row>
    <row r="106" spans="2:5" x14ac:dyDescent="0.25">
      <c r="B106" s="895"/>
      <c r="C106" s="895"/>
      <c r="D106" s="895"/>
      <c r="E106" s="895"/>
    </row>
    <row r="107" spans="2:5" x14ac:dyDescent="0.25">
      <c r="B107" s="895"/>
      <c r="C107" s="895"/>
      <c r="D107" s="895"/>
      <c r="E107" s="895"/>
    </row>
    <row r="108" spans="2:5" x14ac:dyDescent="0.25">
      <c r="B108" s="895"/>
      <c r="C108" s="895"/>
      <c r="D108" s="895"/>
      <c r="E108" s="895"/>
    </row>
    <row r="109" spans="2:5" x14ac:dyDescent="0.25">
      <c r="B109" s="895"/>
      <c r="C109" s="895"/>
      <c r="D109" s="895"/>
      <c r="E109" s="895"/>
    </row>
    <row r="110" spans="2:5" x14ac:dyDescent="0.25">
      <c r="B110" s="895"/>
      <c r="C110" s="895"/>
      <c r="D110" s="895"/>
      <c r="E110" s="895"/>
    </row>
    <row r="111" spans="2:5" x14ac:dyDescent="0.25">
      <c r="B111" s="895"/>
      <c r="C111" s="895"/>
      <c r="D111" s="895"/>
      <c r="E111" s="895"/>
    </row>
    <row r="112" spans="2:5" x14ac:dyDescent="0.25">
      <c r="B112" s="895"/>
      <c r="C112" s="895"/>
      <c r="D112" s="895"/>
      <c r="E112" s="895"/>
    </row>
    <row r="113" spans="2:5" ht="67.5" customHeight="1" x14ac:dyDescent="0.25">
      <c r="B113" s="895"/>
      <c r="C113" s="895"/>
      <c r="D113" s="895"/>
      <c r="E113" s="895"/>
    </row>
  </sheetData>
  <mergeCells count="4">
    <mergeCell ref="C5:C10"/>
    <mergeCell ref="B17:B22"/>
    <mergeCell ref="B25:E25"/>
    <mergeCell ref="B27:E113"/>
  </mergeCells>
  <pageMargins left="0.70866141732283472" right="0.70866141732283472" top="0.74803149606299213" bottom="0.74803149606299213" header="0.31496062992125984" footer="0.31496062992125984"/>
  <pageSetup scale="52" orientation="landscape" r:id="rId1"/>
  <rowBreaks count="1" manualBreakCount="1">
    <brk id="23" max="16383" man="1"/>
  </rowBreaks>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330F7-060B-4D1A-9089-47421C9905D5}">
  <sheetPr>
    <tabColor theme="3" tint="-0.249977111117893"/>
  </sheetPr>
  <dimension ref="B2:I31"/>
  <sheetViews>
    <sheetView showGridLines="0" view="pageBreakPreview" zoomScale="70" zoomScaleNormal="80" zoomScaleSheetLayoutView="70" workbookViewId="0">
      <selection activeCell="I27" sqref="I27"/>
    </sheetView>
  </sheetViews>
  <sheetFormatPr baseColWidth="10" defaultColWidth="11.42578125" defaultRowHeight="13.5" x14ac:dyDescent="0.25"/>
  <cols>
    <col min="1" max="1" width="1.42578125" style="13" customWidth="1"/>
    <col min="2" max="2" width="29.85546875" style="13" customWidth="1"/>
    <col min="3" max="3" width="46" style="13" customWidth="1"/>
    <col min="4" max="4" width="28.7109375" style="13" customWidth="1"/>
    <col min="5" max="5" width="17.5703125" style="13" customWidth="1"/>
    <col min="6" max="6" width="18.85546875" style="13" customWidth="1"/>
    <col min="7" max="7" width="22.140625" style="13" customWidth="1"/>
    <col min="8" max="8" width="42.140625" style="13" customWidth="1"/>
    <col min="9" max="9" width="29.7109375" style="13" customWidth="1"/>
    <col min="10" max="10" width="11.42578125" style="13" customWidth="1"/>
    <col min="11" max="16384" width="11.42578125" style="13"/>
  </cols>
  <sheetData>
    <row r="2" spans="2:9" ht="15" customHeight="1" x14ac:dyDescent="0.25">
      <c r="B2" s="9"/>
      <c r="C2" s="907" t="s">
        <v>357</v>
      </c>
      <c r="D2" s="907"/>
      <c r="E2" s="907"/>
      <c r="F2" s="907"/>
      <c r="G2" s="907"/>
      <c r="H2" s="907"/>
    </row>
    <row r="3" spans="2:9" ht="13.5" customHeight="1" x14ac:dyDescent="0.25">
      <c r="B3" s="9"/>
      <c r="C3" s="907"/>
      <c r="D3" s="907"/>
      <c r="E3" s="907"/>
      <c r="F3" s="907"/>
      <c r="G3" s="907"/>
      <c r="H3" s="907"/>
    </row>
    <row r="4" spans="2:9" ht="13.5" customHeight="1" x14ac:dyDescent="0.25">
      <c r="B4" s="9"/>
      <c r="C4" s="907"/>
      <c r="D4" s="907"/>
      <c r="E4" s="907"/>
      <c r="F4" s="907"/>
      <c r="G4" s="907"/>
      <c r="H4" s="907"/>
    </row>
    <row r="5" spans="2:9" ht="13.5" customHeight="1" x14ac:dyDescent="0.25">
      <c r="B5" s="9"/>
      <c r="C5" s="907"/>
      <c r="D5" s="907"/>
      <c r="E5" s="907"/>
      <c r="F5" s="907"/>
      <c r="G5" s="907"/>
      <c r="H5" s="907"/>
    </row>
    <row r="6" spans="2:9" ht="13.5" customHeight="1" x14ac:dyDescent="0.25">
      <c r="B6" s="11" t="s">
        <v>358</v>
      </c>
      <c r="C6" s="907"/>
      <c r="D6" s="907"/>
      <c r="E6" s="907"/>
      <c r="F6" s="907"/>
      <c r="G6" s="907"/>
      <c r="H6" s="907"/>
    </row>
    <row r="7" spans="2:9" ht="13.5" customHeight="1" x14ac:dyDescent="0.25">
      <c r="B7" s="9"/>
      <c r="C7" s="907"/>
      <c r="D7" s="907"/>
      <c r="E7" s="907"/>
      <c r="F7" s="907"/>
      <c r="G7" s="907"/>
      <c r="H7" s="907"/>
    </row>
    <row r="8" spans="2:9" ht="13.5" customHeight="1" x14ac:dyDescent="0.25">
      <c r="B8" s="9"/>
      <c r="C8" s="907"/>
      <c r="D8" s="907"/>
      <c r="E8" s="907"/>
      <c r="F8" s="907"/>
      <c r="G8" s="907"/>
      <c r="H8" s="907"/>
    </row>
    <row r="9" spans="2:9" ht="13.5" customHeight="1" x14ac:dyDescent="0.25">
      <c r="B9" s="9"/>
      <c r="C9" s="907"/>
      <c r="D9" s="907"/>
      <c r="E9" s="907"/>
      <c r="F9" s="907"/>
      <c r="G9" s="907"/>
      <c r="H9" s="907"/>
    </row>
    <row r="10" spans="2:9" ht="13.5" customHeight="1" x14ac:dyDescent="0.25">
      <c r="B10" s="9"/>
      <c r="C10" s="907"/>
      <c r="D10" s="907"/>
      <c r="E10" s="907"/>
      <c r="F10" s="907"/>
      <c r="G10" s="907"/>
      <c r="H10" s="907"/>
    </row>
    <row r="11" spans="2:9" s="14" customFormat="1" ht="18.75" customHeight="1" x14ac:dyDescent="0.25">
      <c r="B11" s="9"/>
      <c r="C11" s="907"/>
      <c r="D11" s="907"/>
      <c r="E11" s="907"/>
      <c r="F11" s="907"/>
      <c r="G11" s="907"/>
      <c r="H11" s="907"/>
    </row>
    <row r="12" spans="2:9" s="14" customFormat="1" ht="25.5" customHeight="1" x14ac:dyDescent="0.25">
      <c r="B12" s="9"/>
      <c r="C12" s="907"/>
      <c r="D12" s="907"/>
      <c r="E12" s="907"/>
      <c r="F12" s="907"/>
      <c r="G12" s="907"/>
      <c r="H12" s="907"/>
    </row>
    <row r="13" spans="2:9" s="14" customFormat="1" ht="14.25" customHeight="1" x14ac:dyDescent="0.25">
      <c r="B13" s="9"/>
      <c r="C13" s="11"/>
      <c r="D13" s="11"/>
      <c r="E13" s="11"/>
      <c r="F13" s="11"/>
      <c r="G13" s="11"/>
    </row>
    <row r="14" spans="2:9" s="14" customFormat="1" ht="14.25" customHeight="1" x14ac:dyDescent="0.25">
      <c r="B14"/>
      <c r="C14"/>
      <c r="D14"/>
      <c r="E14"/>
      <c r="F14"/>
      <c r="G14"/>
      <c r="H14" s="95"/>
      <c r="I14"/>
    </row>
    <row r="15" spans="2:9" ht="51.75" customHeight="1" x14ac:dyDescent="0.25">
      <c r="B15" s="96" t="s">
        <v>359</v>
      </c>
      <c r="C15" s="97" t="s">
        <v>360</v>
      </c>
      <c r="D15" s="97" t="s">
        <v>361</v>
      </c>
      <c r="E15" s="97" t="s">
        <v>362</v>
      </c>
      <c r="F15" s="97" t="s">
        <v>363</v>
      </c>
      <c r="G15" s="98" t="s">
        <v>364</v>
      </c>
      <c r="H15" s="97" t="s">
        <v>365</v>
      </c>
      <c r="I15" s="97" t="s">
        <v>366</v>
      </c>
    </row>
    <row r="16" spans="2:9" ht="51.75" customHeight="1" x14ac:dyDescent="0.25">
      <c r="B16" s="901" t="s">
        <v>367</v>
      </c>
      <c r="C16" s="429" t="s">
        <v>368</v>
      </c>
      <c r="D16" s="908" t="s">
        <v>369</v>
      </c>
      <c r="E16" s="910">
        <v>45658</v>
      </c>
      <c r="F16" s="910">
        <v>46022</v>
      </c>
      <c r="G16" s="912">
        <v>9.0899999999999995E-2</v>
      </c>
      <c r="H16" s="908" t="s">
        <v>370</v>
      </c>
      <c r="I16" s="429" t="s">
        <v>371</v>
      </c>
    </row>
    <row r="17" spans="2:9" ht="51.75" customHeight="1" x14ac:dyDescent="0.25">
      <c r="B17" s="903"/>
      <c r="C17" s="900"/>
      <c r="D17" s="909"/>
      <c r="E17" s="911"/>
      <c r="F17" s="911"/>
      <c r="G17" s="913"/>
      <c r="H17" s="909"/>
      <c r="I17" s="900"/>
    </row>
    <row r="18" spans="2:9" ht="51.75" customHeight="1" x14ac:dyDescent="0.25">
      <c r="B18" s="902"/>
      <c r="C18" s="100" t="s">
        <v>372</v>
      </c>
      <c r="D18" s="101" t="s">
        <v>369</v>
      </c>
      <c r="E18" s="102">
        <v>45809</v>
      </c>
      <c r="F18" s="102">
        <v>46022</v>
      </c>
      <c r="G18" s="103">
        <v>9.0899999999999995E-2</v>
      </c>
      <c r="H18" s="101" t="s">
        <v>373</v>
      </c>
      <c r="I18" s="100" t="s">
        <v>374</v>
      </c>
    </row>
    <row r="19" spans="2:9" ht="51.75" customHeight="1" x14ac:dyDescent="0.25">
      <c r="B19" s="901" t="s">
        <v>375</v>
      </c>
      <c r="C19" s="104" t="s">
        <v>376</v>
      </c>
      <c r="D19" s="101" t="s">
        <v>377</v>
      </c>
      <c r="E19" s="102">
        <v>45658</v>
      </c>
      <c r="F19" s="102">
        <v>46022</v>
      </c>
      <c r="G19" s="103">
        <v>9.0899999999999995E-2</v>
      </c>
      <c r="H19" s="101" t="s">
        <v>378</v>
      </c>
      <c r="I19" s="105" t="s">
        <v>371</v>
      </c>
    </row>
    <row r="20" spans="2:9" ht="51.75" customHeight="1" x14ac:dyDescent="0.25">
      <c r="B20" s="902"/>
      <c r="C20" s="104" t="s">
        <v>379</v>
      </c>
      <c r="D20" s="101" t="s">
        <v>380</v>
      </c>
      <c r="E20" s="102">
        <v>45658</v>
      </c>
      <c r="F20" s="102">
        <v>46022</v>
      </c>
      <c r="G20" s="103">
        <v>9.0899999999999995E-2</v>
      </c>
      <c r="H20" s="101" t="s">
        <v>381</v>
      </c>
      <c r="I20" s="105" t="s">
        <v>382</v>
      </c>
    </row>
    <row r="21" spans="2:9" ht="51.75" customHeight="1" x14ac:dyDescent="0.25">
      <c r="B21" s="901" t="s">
        <v>383</v>
      </c>
      <c r="C21" s="104" t="s">
        <v>384</v>
      </c>
      <c r="D21" s="101" t="s">
        <v>385</v>
      </c>
      <c r="E21" s="102">
        <v>45658</v>
      </c>
      <c r="F21" s="102">
        <v>46022</v>
      </c>
      <c r="G21" s="103">
        <v>9.0899999999999995E-2</v>
      </c>
      <c r="H21" s="101" t="s">
        <v>381</v>
      </c>
      <c r="I21" s="100" t="s">
        <v>386</v>
      </c>
    </row>
    <row r="22" spans="2:9" ht="79.5" customHeight="1" x14ac:dyDescent="0.25">
      <c r="B22" s="903"/>
      <c r="C22" s="105" t="s">
        <v>387</v>
      </c>
      <c r="D22" s="101" t="s">
        <v>369</v>
      </c>
      <c r="E22" s="102">
        <v>45658</v>
      </c>
      <c r="F22" s="102">
        <v>46022</v>
      </c>
      <c r="G22" s="103">
        <v>9.0899999999999995E-2</v>
      </c>
      <c r="H22" s="101" t="s">
        <v>381</v>
      </c>
      <c r="I22" s="100" t="s">
        <v>388</v>
      </c>
    </row>
    <row r="23" spans="2:9" ht="68.25" customHeight="1" x14ac:dyDescent="0.25">
      <c r="B23" s="99" t="s">
        <v>389</v>
      </c>
      <c r="C23" s="100" t="s">
        <v>390</v>
      </c>
      <c r="D23" s="101" t="s">
        <v>377</v>
      </c>
      <c r="E23" s="102">
        <v>45658</v>
      </c>
      <c r="F23" s="102">
        <v>46022</v>
      </c>
      <c r="G23" s="103">
        <v>9.0899999999999995E-2</v>
      </c>
      <c r="H23" s="101" t="s">
        <v>391</v>
      </c>
      <c r="I23" s="100" t="s">
        <v>371</v>
      </c>
    </row>
    <row r="24" spans="2:9" ht="69" customHeight="1" x14ac:dyDescent="0.25">
      <c r="B24" s="901" t="s">
        <v>392</v>
      </c>
      <c r="C24" s="104" t="s">
        <v>393</v>
      </c>
      <c r="D24" s="101" t="s">
        <v>369</v>
      </c>
      <c r="E24" s="102">
        <v>45658</v>
      </c>
      <c r="F24" s="102">
        <v>46022</v>
      </c>
      <c r="G24" s="103">
        <v>9.0899999999999995E-2</v>
      </c>
      <c r="H24" s="101" t="s">
        <v>394</v>
      </c>
      <c r="I24" s="100" t="s">
        <v>395</v>
      </c>
    </row>
    <row r="25" spans="2:9" ht="69.75" customHeight="1" x14ac:dyDescent="0.25">
      <c r="B25" s="902"/>
      <c r="C25" s="104" t="s">
        <v>396</v>
      </c>
      <c r="D25" s="101" t="s">
        <v>369</v>
      </c>
      <c r="E25" s="102">
        <v>45658</v>
      </c>
      <c r="F25" s="102">
        <v>46022</v>
      </c>
      <c r="G25" s="103">
        <v>9.0899999999999995E-2</v>
      </c>
      <c r="H25" s="101" t="s">
        <v>394</v>
      </c>
      <c r="I25" s="100" t="s">
        <v>395</v>
      </c>
    </row>
    <row r="26" spans="2:9" ht="96.75" customHeight="1" x14ac:dyDescent="0.25">
      <c r="B26" s="904" t="s">
        <v>397</v>
      </c>
      <c r="C26" s="105" t="s">
        <v>398</v>
      </c>
      <c r="D26" s="106" t="s">
        <v>369</v>
      </c>
      <c r="E26" s="107">
        <v>45658</v>
      </c>
      <c r="F26" s="107">
        <v>46022</v>
      </c>
      <c r="G26" s="108">
        <v>9.0899999999999995E-2</v>
      </c>
      <c r="H26" s="106" t="s">
        <v>452</v>
      </c>
      <c r="I26" s="105" t="s">
        <v>395</v>
      </c>
    </row>
    <row r="27" spans="2:9" ht="56.25" customHeight="1" x14ac:dyDescent="0.25">
      <c r="B27" s="904"/>
      <c r="C27" s="105" t="s">
        <v>399</v>
      </c>
      <c r="D27" s="106" t="s">
        <v>369</v>
      </c>
      <c r="E27" s="107">
        <v>45658</v>
      </c>
      <c r="F27" s="107">
        <v>46022</v>
      </c>
      <c r="G27" s="108">
        <v>9.0899999999999995E-2</v>
      </c>
      <c r="H27" s="106" t="s">
        <v>452</v>
      </c>
      <c r="I27" s="105" t="s">
        <v>395</v>
      </c>
    </row>
    <row r="28" spans="2:9" ht="16.5" x14ac:dyDescent="0.25">
      <c r="B28" s="905" t="s">
        <v>400</v>
      </c>
      <c r="C28" s="906"/>
      <c r="D28" s="906"/>
      <c r="E28" s="906"/>
      <c r="F28" s="906"/>
      <c r="G28" s="906"/>
      <c r="H28" s="906"/>
      <c r="I28" s="906"/>
    </row>
    <row r="29" spans="2:9" ht="102" customHeight="1" x14ac:dyDescent="0.25">
      <c r="B29" s="896" t="s">
        <v>401</v>
      </c>
      <c r="C29" s="896"/>
      <c r="D29" s="896"/>
      <c r="E29" s="896"/>
      <c r="F29" s="896"/>
      <c r="G29" s="896"/>
      <c r="H29" s="896"/>
      <c r="I29" s="896"/>
    </row>
    <row r="30" spans="2:9" ht="15.75" x14ac:dyDescent="0.25">
      <c r="B30" s="897" t="s">
        <v>402</v>
      </c>
      <c r="C30" s="898"/>
      <c r="D30" s="898"/>
      <c r="E30" s="898"/>
      <c r="F30" s="898"/>
      <c r="G30" s="898"/>
      <c r="H30" s="898"/>
      <c r="I30" s="898"/>
    </row>
    <row r="31" spans="2:9" ht="29.25" customHeight="1" x14ac:dyDescent="0.25">
      <c r="B31" s="109" t="s">
        <v>403</v>
      </c>
      <c r="C31" s="899" t="s">
        <v>404</v>
      </c>
      <c r="D31" s="899"/>
      <c r="E31" s="899"/>
      <c r="F31" s="899"/>
      <c r="G31" s="899"/>
      <c r="H31" s="899"/>
      <c r="I31" s="899"/>
    </row>
  </sheetData>
  <mergeCells count="17">
    <mergeCell ref="C2:H12"/>
    <mergeCell ref="B16:B18"/>
    <mergeCell ref="C16:C17"/>
    <mergeCell ref="D16:D17"/>
    <mergeCell ref="E16:E17"/>
    <mergeCell ref="F16:F17"/>
    <mergeCell ref="G16:G17"/>
    <mergeCell ref="H16:H17"/>
    <mergeCell ref="B29:I29"/>
    <mergeCell ref="B30:I30"/>
    <mergeCell ref="C31:I31"/>
    <mergeCell ref="I16:I17"/>
    <mergeCell ref="B19:B20"/>
    <mergeCell ref="B21:B22"/>
    <mergeCell ref="B24:B25"/>
    <mergeCell ref="B26:B27"/>
    <mergeCell ref="B28:I28"/>
  </mergeCells>
  <pageMargins left="1.2736614173228347" right="0.70866141732283472" top="0.74803149606299213" bottom="0.74803149606299213" header="0.31496062992125984" footer="0.31496062992125984"/>
  <pageSetup paperSize="9" scale="42" orientation="landscape" r:id="rId1"/>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A3FB9-BE0F-4A28-8FE4-523BEC3D6C94}">
  <sheetPr>
    <tabColor rgb="FF6600CC"/>
  </sheetPr>
  <dimension ref="A2:I111"/>
  <sheetViews>
    <sheetView showGridLines="0" view="pageBreakPreview" zoomScale="55" zoomScaleNormal="80" zoomScaleSheetLayoutView="55" workbookViewId="0"/>
  </sheetViews>
  <sheetFormatPr baseColWidth="10" defaultColWidth="11.42578125" defaultRowHeight="15.75" x14ac:dyDescent="0.25"/>
  <cols>
    <col min="1" max="1" width="8.140625" style="111" customWidth="1"/>
    <col min="2" max="2" width="29.85546875" style="111" customWidth="1"/>
    <col min="3" max="3" width="30.42578125" style="111" customWidth="1"/>
    <col min="4" max="4" width="27.5703125" style="111" customWidth="1"/>
    <col min="5" max="5" width="9.7109375" style="117" customWidth="1"/>
    <col min="6" max="6" width="60.85546875" style="117" customWidth="1"/>
    <col min="7" max="7" width="25.42578125" style="111" customWidth="1"/>
    <col min="8" max="8" width="23.7109375" style="111" customWidth="1"/>
    <col min="9" max="9" width="21.42578125" style="111" customWidth="1"/>
    <col min="10" max="16384" width="11.42578125" style="111"/>
  </cols>
  <sheetData>
    <row r="2" spans="2:9" ht="15" customHeight="1" x14ac:dyDescent="0.25">
      <c r="B2" s="110"/>
      <c r="D2" s="920" t="s">
        <v>405</v>
      </c>
      <c r="E2" s="920"/>
      <c r="F2" s="920"/>
      <c r="G2" s="920"/>
      <c r="H2" s="920"/>
    </row>
    <row r="3" spans="2:9" ht="13.5" customHeight="1" x14ac:dyDescent="0.25">
      <c r="B3" s="110"/>
      <c r="C3" s="110"/>
      <c r="D3" s="920"/>
      <c r="E3" s="920"/>
      <c r="F3" s="920"/>
      <c r="G3" s="920"/>
      <c r="H3" s="920"/>
    </row>
    <row r="4" spans="2:9" ht="13.5" customHeight="1" x14ac:dyDescent="0.25">
      <c r="B4" s="110"/>
      <c r="C4" s="110"/>
      <c r="D4" s="920"/>
      <c r="E4" s="920"/>
      <c r="F4" s="920"/>
      <c r="G4" s="920"/>
      <c r="H4" s="920"/>
    </row>
    <row r="5" spans="2:9" ht="13.5" customHeight="1" x14ac:dyDescent="0.25">
      <c r="B5" s="110"/>
      <c r="C5" s="110"/>
      <c r="D5" s="920"/>
      <c r="E5" s="920"/>
      <c r="F5" s="920"/>
      <c r="G5" s="920"/>
      <c r="H5" s="920"/>
    </row>
    <row r="6" spans="2:9" ht="13.5" customHeight="1" x14ac:dyDescent="0.25">
      <c r="B6" s="110"/>
      <c r="C6" s="110"/>
      <c r="D6" s="920"/>
      <c r="E6" s="920"/>
      <c r="F6" s="920"/>
      <c r="G6" s="920"/>
      <c r="H6" s="920"/>
    </row>
    <row r="7" spans="2:9" ht="13.5" customHeight="1" x14ac:dyDescent="0.25">
      <c r="B7" s="110"/>
      <c r="C7" s="110"/>
      <c r="D7" s="920"/>
      <c r="E7" s="920"/>
      <c r="F7" s="920"/>
      <c r="G7" s="920"/>
      <c r="H7" s="920"/>
    </row>
    <row r="8" spans="2:9" ht="13.5" customHeight="1" x14ac:dyDescent="0.25">
      <c r="B8" s="110"/>
      <c r="C8" s="110"/>
      <c r="D8" s="920"/>
      <c r="E8" s="920"/>
      <c r="F8" s="920"/>
      <c r="G8" s="920"/>
      <c r="H8" s="920"/>
    </row>
    <row r="9" spans="2:9" ht="13.5" customHeight="1" x14ac:dyDescent="0.25">
      <c r="B9" s="110"/>
      <c r="C9" s="110"/>
      <c r="D9" s="920"/>
      <c r="E9" s="920"/>
      <c r="F9" s="920"/>
      <c r="G9" s="920"/>
      <c r="H9" s="920"/>
    </row>
    <row r="10" spans="2:9" ht="13.5" customHeight="1" x14ac:dyDescent="0.25">
      <c r="B10" s="110"/>
      <c r="C10" s="110"/>
      <c r="D10" s="920"/>
      <c r="E10" s="920"/>
      <c r="F10" s="920"/>
      <c r="G10" s="920"/>
      <c r="H10" s="920"/>
    </row>
    <row r="11" spans="2:9" ht="18.75" customHeight="1" x14ac:dyDescent="0.25">
      <c r="B11" s="110"/>
      <c r="C11" s="110"/>
      <c r="D11" s="920"/>
      <c r="E11" s="920"/>
      <c r="F11" s="920"/>
      <c r="G11" s="920"/>
      <c r="H11" s="920"/>
    </row>
    <row r="12" spans="2:9" ht="25.5" customHeight="1" x14ac:dyDescent="0.25">
      <c r="B12" s="110"/>
      <c r="C12" s="110"/>
      <c r="D12" s="920"/>
      <c r="E12" s="920"/>
      <c r="F12" s="920"/>
      <c r="G12" s="920"/>
      <c r="H12" s="920"/>
    </row>
    <row r="13" spans="2:9" ht="14.25" customHeight="1" x14ac:dyDescent="0.25">
      <c r="B13" s="110"/>
      <c r="C13" s="110"/>
      <c r="D13" s="110"/>
      <c r="E13" s="112"/>
      <c r="F13" s="110"/>
      <c r="G13" s="110"/>
    </row>
    <row r="14" spans="2:9" ht="13.9" hidden="1" customHeight="1" x14ac:dyDescent="0.25">
      <c r="B14" s="113"/>
      <c r="C14" s="114"/>
      <c r="D14" s="114"/>
      <c r="E14" s="113"/>
      <c r="F14" s="113"/>
      <c r="G14" s="114"/>
      <c r="H14" s="113"/>
      <c r="I14" s="114"/>
    </row>
    <row r="15" spans="2:9" ht="13.9" hidden="1" customHeight="1" x14ac:dyDescent="0.25">
      <c r="B15" s="113"/>
      <c r="C15" s="114" t="s">
        <v>360</v>
      </c>
      <c r="D15" s="114"/>
      <c r="E15" s="113"/>
      <c r="F15" s="113"/>
      <c r="G15" s="114"/>
      <c r="H15" s="113"/>
      <c r="I15" s="114"/>
    </row>
    <row r="16" spans="2:9" ht="13.5" hidden="1" customHeight="1" x14ac:dyDescent="0.25">
      <c r="B16" s="115"/>
      <c r="C16" s="116"/>
      <c r="D16" s="116"/>
      <c r="E16" s="115"/>
      <c r="F16" s="116"/>
      <c r="G16" s="116"/>
      <c r="H16" s="113"/>
      <c r="I16" s="114"/>
    </row>
    <row r="17" spans="2:9" ht="13.5" hidden="1" customHeight="1" x14ac:dyDescent="0.25">
      <c r="B17" s="115"/>
      <c r="C17" s="116"/>
      <c r="D17" s="116"/>
      <c r="E17" s="115"/>
      <c r="F17" s="116"/>
      <c r="G17" s="116"/>
      <c r="H17" s="113"/>
      <c r="I17" s="114"/>
    </row>
    <row r="18" spans="2:9" ht="13.5" hidden="1" customHeight="1" x14ac:dyDescent="0.25">
      <c r="B18" s="115"/>
      <c r="C18" s="116"/>
      <c r="D18" s="116"/>
      <c r="E18" s="115"/>
      <c r="F18" s="116"/>
      <c r="G18" s="116"/>
      <c r="H18" s="113"/>
      <c r="I18" s="114"/>
    </row>
    <row r="19" spans="2:9" ht="13.5" hidden="1" customHeight="1" x14ac:dyDescent="0.25">
      <c r="B19" s="115"/>
      <c r="C19" s="116"/>
      <c r="D19" s="116"/>
      <c r="E19" s="115"/>
      <c r="F19" s="116"/>
      <c r="G19" s="116"/>
      <c r="H19" s="113"/>
      <c r="I19" s="114"/>
    </row>
    <row r="20" spans="2:9" hidden="1" x14ac:dyDescent="0.25">
      <c r="B20" s="113"/>
      <c r="C20" s="114"/>
      <c r="D20" s="114"/>
      <c r="E20" s="113"/>
      <c r="F20" s="113"/>
      <c r="G20" s="114"/>
      <c r="H20" s="113"/>
      <c r="I20" s="114"/>
    </row>
    <row r="21" spans="2:9" hidden="1" x14ac:dyDescent="0.25">
      <c r="B21" s="113"/>
      <c r="C21" s="114"/>
      <c r="D21" s="114"/>
      <c r="E21" s="113"/>
      <c r="F21" s="113"/>
      <c r="G21" s="114"/>
      <c r="H21" s="113"/>
      <c r="I21" s="114"/>
    </row>
    <row r="22" spans="2:9" ht="315" hidden="1" x14ac:dyDescent="0.25">
      <c r="B22" s="113" t="s">
        <v>401</v>
      </c>
      <c r="C22" s="114"/>
      <c r="D22" s="114"/>
      <c r="E22" s="113"/>
      <c r="F22" s="113"/>
      <c r="G22" s="114"/>
      <c r="H22" s="113"/>
      <c r="I22" s="114"/>
    </row>
    <row r="23" spans="2:9" hidden="1" x14ac:dyDescent="0.25">
      <c r="B23" s="113"/>
      <c r="C23" s="114"/>
      <c r="D23" s="114"/>
      <c r="E23" s="113"/>
      <c r="F23" s="113"/>
      <c r="G23" s="114"/>
      <c r="H23" s="113"/>
      <c r="I23" s="114"/>
    </row>
    <row r="24" spans="2:9" hidden="1" x14ac:dyDescent="0.25">
      <c r="B24" s="113"/>
      <c r="C24" s="114"/>
      <c r="D24" s="114"/>
      <c r="E24" s="113"/>
      <c r="F24" s="113"/>
      <c r="G24" s="114"/>
      <c r="H24" s="113"/>
      <c r="I24" s="114"/>
    </row>
    <row r="25" spans="2:9" hidden="1" x14ac:dyDescent="0.25">
      <c r="B25" s="113"/>
      <c r="C25" s="114"/>
      <c r="D25" s="114"/>
      <c r="E25" s="113"/>
      <c r="F25" s="113"/>
      <c r="G25" s="114"/>
      <c r="H25" s="113"/>
      <c r="I25" s="114"/>
    </row>
    <row r="26" spans="2:9" hidden="1" x14ac:dyDescent="0.25">
      <c r="B26" s="113"/>
      <c r="C26" s="114"/>
      <c r="D26" s="114"/>
      <c r="E26" s="113"/>
      <c r="F26" s="113"/>
      <c r="G26" s="114"/>
      <c r="H26" s="113"/>
      <c r="I26" s="114"/>
    </row>
    <row r="27" spans="2:9" hidden="1" x14ac:dyDescent="0.25">
      <c r="B27" s="113"/>
      <c r="C27" s="114"/>
      <c r="D27" s="114"/>
      <c r="E27" s="113"/>
      <c r="F27" s="113"/>
      <c r="G27" s="114"/>
      <c r="H27" s="113"/>
      <c r="I27" s="114"/>
    </row>
    <row r="28" spans="2:9" hidden="1" x14ac:dyDescent="0.25">
      <c r="B28" s="113"/>
      <c r="C28" s="114"/>
      <c r="D28" s="114"/>
      <c r="E28" s="113"/>
      <c r="F28" s="113"/>
      <c r="G28" s="114"/>
      <c r="H28" s="113"/>
      <c r="I28" s="114"/>
    </row>
    <row r="29" spans="2:9" hidden="1" x14ac:dyDescent="0.25">
      <c r="B29" s="113"/>
      <c r="C29" s="114"/>
      <c r="D29" s="114"/>
      <c r="E29" s="113"/>
      <c r="F29" s="113"/>
      <c r="G29" s="114"/>
      <c r="H29" s="113"/>
      <c r="I29" s="114"/>
    </row>
    <row r="30" spans="2:9" hidden="1" x14ac:dyDescent="0.25">
      <c r="B30" s="113"/>
      <c r="C30" s="114"/>
      <c r="D30" s="114"/>
      <c r="E30" s="113"/>
      <c r="F30" s="113"/>
      <c r="G30" s="114"/>
      <c r="H30" s="113"/>
      <c r="I30" s="114"/>
    </row>
    <row r="31" spans="2:9" hidden="1" x14ac:dyDescent="0.25">
      <c r="B31" s="113"/>
      <c r="C31" s="114"/>
      <c r="D31" s="114"/>
      <c r="E31" s="113"/>
      <c r="F31" s="113"/>
      <c r="G31" s="114"/>
      <c r="H31" s="113"/>
      <c r="I31" s="114"/>
    </row>
    <row r="32" spans="2:9" hidden="1" x14ac:dyDescent="0.25">
      <c r="B32" s="113"/>
      <c r="C32" s="114"/>
      <c r="D32" s="114"/>
      <c r="E32" s="113"/>
      <c r="F32" s="113"/>
      <c r="G32" s="114"/>
      <c r="H32" s="113"/>
      <c r="I32" s="114"/>
    </row>
    <row r="33" spans="2:9" hidden="1" x14ac:dyDescent="0.25">
      <c r="B33" s="113"/>
      <c r="C33" s="114"/>
      <c r="D33" s="114"/>
      <c r="E33" s="113"/>
      <c r="F33" s="113"/>
      <c r="G33" s="114"/>
      <c r="H33" s="113"/>
      <c r="I33" s="114"/>
    </row>
    <row r="34" spans="2:9" hidden="1" x14ac:dyDescent="0.25">
      <c r="B34" s="113"/>
      <c r="C34" s="114"/>
      <c r="D34" s="114"/>
      <c r="E34" s="113"/>
      <c r="F34" s="113"/>
      <c r="G34" s="114"/>
      <c r="H34" s="113"/>
      <c r="I34" s="114"/>
    </row>
    <row r="35" spans="2:9" hidden="1" x14ac:dyDescent="0.25">
      <c r="B35" s="113"/>
      <c r="C35" s="114"/>
      <c r="D35" s="114"/>
      <c r="E35" s="113"/>
      <c r="F35" s="113"/>
      <c r="G35" s="114"/>
      <c r="H35" s="113"/>
      <c r="I35" s="114"/>
    </row>
    <row r="36" spans="2:9" hidden="1" x14ac:dyDescent="0.25">
      <c r="B36" s="113"/>
      <c r="C36" s="114"/>
      <c r="D36" s="114"/>
      <c r="E36" s="113"/>
      <c r="F36" s="113"/>
      <c r="G36" s="114"/>
      <c r="H36" s="113"/>
      <c r="I36" s="114"/>
    </row>
    <row r="37" spans="2:9" hidden="1" x14ac:dyDescent="0.25">
      <c r="B37" s="113"/>
      <c r="C37" s="114"/>
      <c r="D37" s="114"/>
      <c r="E37" s="113"/>
      <c r="F37" s="113"/>
      <c r="G37" s="114"/>
      <c r="H37" s="113"/>
      <c r="I37" s="114"/>
    </row>
    <row r="38" spans="2:9" hidden="1" x14ac:dyDescent="0.25">
      <c r="B38" s="113"/>
      <c r="C38" s="114"/>
      <c r="D38" s="114"/>
      <c r="E38" s="113"/>
      <c r="F38" s="113"/>
      <c r="G38" s="114"/>
      <c r="H38" s="113"/>
      <c r="I38" s="114"/>
    </row>
    <row r="39" spans="2:9" hidden="1" x14ac:dyDescent="0.25">
      <c r="B39" s="113"/>
      <c r="C39" s="114"/>
      <c r="D39" s="114"/>
      <c r="E39" s="113"/>
      <c r="F39" s="113"/>
      <c r="G39" s="114"/>
      <c r="H39" s="113"/>
      <c r="I39" s="114"/>
    </row>
    <row r="40" spans="2:9" hidden="1" x14ac:dyDescent="0.25">
      <c r="B40" s="113"/>
      <c r="C40" s="114"/>
      <c r="D40" s="114"/>
      <c r="E40" s="113"/>
      <c r="F40" s="113"/>
      <c r="G40" s="114"/>
      <c r="H40" s="113"/>
      <c r="I40" s="114"/>
    </row>
    <row r="41" spans="2:9" hidden="1" x14ac:dyDescent="0.25">
      <c r="B41" s="113"/>
      <c r="C41" s="114"/>
      <c r="D41" s="114"/>
      <c r="E41" s="113"/>
      <c r="F41" s="113"/>
      <c r="G41" s="114"/>
      <c r="H41" s="113"/>
      <c r="I41" s="114"/>
    </row>
    <row r="42" spans="2:9" hidden="1" x14ac:dyDescent="0.25">
      <c r="B42" s="113"/>
      <c r="C42" s="114"/>
      <c r="D42" s="114"/>
      <c r="E42" s="113"/>
      <c r="F42" s="113"/>
      <c r="G42" s="114"/>
      <c r="H42" s="113"/>
      <c r="I42" s="114"/>
    </row>
    <row r="43" spans="2:9" hidden="1" x14ac:dyDescent="0.25">
      <c r="B43" s="113"/>
      <c r="C43" s="114"/>
      <c r="D43" s="114"/>
      <c r="E43" s="113"/>
      <c r="F43" s="113"/>
      <c r="G43" s="114"/>
      <c r="H43" s="113"/>
      <c r="I43" s="114"/>
    </row>
    <row r="44" spans="2:9" hidden="1" x14ac:dyDescent="0.25">
      <c r="B44" s="113"/>
      <c r="C44" s="114"/>
      <c r="D44" s="114"/>
      <c r="E44" s="113"/>
      <c r="F44" s="113"/>
      <c r="G44" s="114"/>
      <c r="H44" s="113"/>
      <c r="I44" s="114"/>
    </row>
    <row r="45" spans="2:9" hidden="1" x14ac:dyDescent="0.25">
      <c r="B45" s="113"/>
      <c r="C45" s="114"/>
      <c r="D45" s="114"/>
      <c r="E45" s="113"/>
      <c r="F45" s="113"/>
      <c r="G45" s="114"/>
      <c r="H45" s="113"/>
      <c r="I45" s="114"/>
    </row>
    <row r="46" spans="2:9" hidden="1" x14ac:dyDescent="0.25">
      <c r="B46" s="113"/>
      <c r="C46" s="114"/>
      <c r="D46" s="114"/>
      <c r="E46" s="113"/>
      <c r="F46" s="113"/>
      <c r="G46" s="114"/>
      <c r="H46" s="113"/>
      <c r="I46" s="114"/>
    </row>
    <row r="47" spans="2:9" hidden="1" x14ac:dyDescent="0.25">
      <c r="B47" s="113"/>
      <c r="C47" s="114"/>
      <c r="D47" s="114"/>
      <c r="E47" s="113"/>
      <c r="F47" s="113"/>
      <c r="G47" s="114"/>
      <c r="H47" s="113"/>
      <c r="I47" s="114"/>
    </row>
    <row r="48" spans="2:9" hidden="1" x14ac:dyDescent="0.25">
      <c r="B48" s="113"/>
      <c r="C48" s="114"/>
      <c r="D48" s="114"/>
      <c r="E48" s="113"/>
      <c r="F48" s="113"/>
      <c r="G48" s="114"/>
      <c r="H48" s="113"/>
      <c r="I48" s="114"/>
    </row>
    <row r="49" spans="2:9" hidden="1" x14ac:dyDescent="0.25">
      <c r="B49" s="113"/>
      <c r="C49" s="114"/>
      <c r="D49" s="114"/>
      <c r="E49" s="113"/>
      <c r="F49" s="113"/>
      <c r="G49" s="114"/>
      <c r="H49" s="113"/>
      <c r="I49" s="114"/>
    </row>
    <row r="50" spans="2:9" hidden="1" x14ac:dyDescent="0.25">
      <c r="B50" s="113"/>
      <c r="C50" s="114"/>
      <c r="D50" s="114"/>
      <c r="E50" s="113"/>
      <c r="F50" s="113"/>
      <c r="G50" s="114"/>
      <c r="H50" s="113"/>
      <c r="I50" s="114"/>
    </row>
    <row r="51" spans="2:9" hidden="1" x14ac:dyDescent="0.25">
      <c r="B51" s="113"/>
      <c r="C51" s="114"/>
      <c r="D51" s="114"/>
      <c r="E51" s="113"/>
      <c r="F51" s="113"/>
      <c r="G51" s="114"/>
      <c r="H51" s="113"/>
      <c r="I51" s="114"/>
    </row>
    <row r="52" spans="2:9" hidden="1" x14ac:dyDescent="0.25">
      <c r="B52" s="113"/>
      <c r="C52" s="114"/>
      <c r="D52" s="114"/>
      <c r="E52" s="113"/>
      <c r="F52" s="113"/>
      <c r="G52" s="114"/>
      <c r="H52" s="113"/>
      <c r="I52" s="114"/>
    </row>
    <row r="53" spans="2:9" hidden="1" x14ac:dyDescent="0.25">
      <c r="B53" s="113"/>
      <c r="C53" s="114"/>
      <c r="D53" s="114"/>
      <c r="E53" s="113"/>
      <c r="F53" s="113"/>
      <c r="G53" s="114"/>
      <c r="H53" s="113"/>
      <c r="I53" s="114"/>
    </row>
    <row r="54" spans="2:9" hidden="1" x14ac:dyDescent="0.25">
      <c r="B54" s="113"/>
      <c r="C54" s="114"/>
      <c r="D54" s="114"/>
      <c r="E54" s="113"/>
      <c r="F54" s="113"/>
      <c r="G54" s="114"/>
      <c r="H54" s="113"/>
      <c r="I54" s="114"/>
    </row>
    <row r="55" spans="2:9" hidden="1" x14ac:dyDescent="0.25">
      <c r="B55" s="113"/>
      <c r="C55" s="114"/>
      <c r="D55" s="114"/>
      <c r="E55" s="113"/>
      <c r="F55" s="113"/>
      <c r="G55" s="114"/>
      <c r="H55" s="113"/>
      <c r="I55" s="114"/>
    </row>
    <row r="56" spans="2:9" hidden="1" x14ac:dyDescent="0.25">
      <c r="B56" s="113"/>
      <c r="C56" s="114"/>
      <c r="D56" s="114"/>
      <c r="E56" s="113"/>
      <c r="F56" s="113"/>
      <c r="G56" s="114"/>
      <c r="H56" s="113"/>
      <c r="I56" s="114"/>
    </row>
    <row r="57" spans="2:9" hidden="1" x14ac:dyDescent="0.25">
      <c r="B57" s="113"/>
      <c r="C57" s="114"/>
      <c r="D57" s="114"/>
      <c r="E57" s="113"/>
      <c r="F57" s="113"/>
      <c r="G57" s="114"/>
      <c r="H57" s="113"/>
      <c r="I57" s="114"/>
    </row>
    <row r="58" spans="2:9" hidden="1" x14ac:dyDescent="0.25">
      <c r="B58" s="113"/>
      <c r="C58" s="114"/>
      <c r="D58" s="114"/>
      <c r="E58" s="113"/>
      <c r="F58" s="113"/>
      <c r="G58" s="114"/>
      <c r="H58" s="113"/>
      <c r="I58" s="114"/>
    </row>
    <row r="59" spans="2:9" hidden="1" x14ac:dyDescent="0.25">
      <c r="B59" s="113"/>
      <c r="C59" s="114"/>
      <c r="D59" s="114"/>
      <c r="E59" s="113"/>
      <c r="F59" s="113"/>
      <c r="G59" s="114"/>
      <c r="H59" s="113"/>
      <c r="I59" s="114"/>
    </row>
    <row r="60" spans="2:9" hidden="1" x14ac:dyDescent="0.25">
      <c r="B60" s="113"/>
      <c r="C60" s="114"/>
      <c r="D60" s="114"/>
      <c r="E60" s="113"/>
      <c r="F60" s="113"/>
      <c r="G60" s="114"/>
      <c r="H60" s="113"/>
      <c r="I60" s="114"/>
    </row>
    <row r="61" spans="2:9" hidden="1" x14ac:dyDescent="0.25">
      <c r="B61" s="113"/>
      <c r="C61" s="114"/>
      <c r="D61" s="114"/>
      <c r="E61" s="113"/>
      <c r="F61" s="113"/>
      <c r="G61" s="114"/>
      <c r="H61" s="113"/>
      <c r="I61" s="114"/>
    </row>
    <row r="62" spans="2:9" hidden="1" x14ac:dyDescent="0.25">
      <c r="B62" s="113"/>
      <c r="C62" s="114"/>
      <c r="D62" s="114"/>
      <c r="E62" s="113"/>
      <c r="F62" s="113"/>
      <c r="G62" s="114"/>
      <c r="H62" s="113"/>
      <c r="I62" s="114"/>
    </row>
    <row r="63" spans="2:9" hidden="1" x14ac:dyDescent="0.25">
      <c r="B63" s="113"/>
      <c r="C63" s="114"/>
      <c r="D63" s="114"/>
      <c r="E63" s="113"/>
      <c r="F63" s="113"/>
      <c r="G63" s="114"/>
      <c r="H63" s="113"/>
      <c r="I63" s="114"/>
    </row>
    <row r="64" spans="2:9" hidden="1" x14ac:dyDescent="0.25">
      <c r="B64" s="113"/>
      <c r="C64" s="114"/>
      <c r="D64" s="114"/>
      <c r="E64" s="113"/>
      <c r="F64" s="113"/>
      <c r="G64" s="114"/>
      <c r="H64" s="113"/>
      <c r="I64" s="114"/>
    </row>
    <row r="65" spans="2:9" hidden="1" x14ac:dyDescent="0.25">
      <c r="B65" s="113"/>
      <c r="C65" s="114"/>
      <c r="D65" s="114"/>
      <c r="E65" s="113"/>
      <c r="F65" s="113"/>
      <c r="G65" s="114"/>
      <c r="H65" s="113"/>
      <c r="I65" s="114"/>
    </row>
    <row r="66" spans="2:9" hidden="1" x14ac:dyDescent="0.25">
      <c r="B66" s="113"/>
      <c r="C66" s="114"/>
      <c r="D66" s="114"/>
      <c r="E66" s="113"/>
      <c r="F66" s="113"/>
      <c r="G66" s="114"/>
      <c r="H66" s="113"/>
      <c r="I66" s="114"/>
    </row>
    <row r="67" spans="2:9" hidden="1" x14ac:dyDescent="0.25">
      <c r="B67" s="113"/>
      <c r="C67" s="114"/>
      <c r="D67" s="114"/>
      <c r="E67" s="113"/>
      <c r="F67" s="113"/>
      <c r="G67" s="114"/>
      <c r="H67" s="113"/>
      <c r="I67" s="114"/>
    </row>
    <row r="68" spans="2:9" hidden="1" x14ac:dyDescent="0.25">
      <c r="B68" s="113"/>
      <c r="C68" s="114"/>
      <c r="D68" s="114"/>
      <c r="E68" s="113"/>
      <c r="F68" s="113"/>
      <c r="G68" s="114"/>
      <c r="H68" s="113"/>
      <c r="I68" s="114"/>
    </row>
    <row r="69" spans="2:9" hidden="1" x14ac:dyDescent="0.25">
      <c r="B69" s="113"/>
      <c r="C69" s="114"/>
      <c r="D69" s="114"/>
      <c r="E69" s="113"/>
      <c r="F69" s="113"/>
      <c r="G69" s="114"/>
      <c r="H69" s="113"/>
      <c r="I69" s="114"/>
    </row>
    <row r="70" spans="2:9" hidden="1" x14ac:dyDescent="0.25">
      <c r="B70" s="113"/>
      <c r="C70" s="114"/>
      <c r="D70" s="114"/>
      <c r="E70" s="113"/>
      <c r="F70" s="113"/>
      <c r="G70" s="114"/>
      <c r="H70" s="113"/>
      <c r="I70" s="114"/>
    </row>
    <row r="71" spans="2:9" hidden="1" x14ac:dyDescent="0.25">
      <c r="B71" s="113"/>
      <c r="C71" s="114"/>
      <c r="D71" s="114"/>
      <c r="E71" s="113"/>
      <c r="F71" s="113"/>
      <c r="G71" s="114"/>
      <c r="H71" s="113"/>
      <c r="I71" s="114"/>
    </row>
    <row r="72" spans="2:9" hidden="1" x14ac:dyDescent="0.25">
      <c r="B72" s="113"/>
      <c r="C72" s="114"/>
      <c r="D72" s="114"/>
      <c r="E72" s="113"/>
      <c r="F72" s="113"/>
      <c r="G72" s="114"/>
      <c r="H72" s="113"/>
      <c r="I72" s="114"/>
    </row>
    <row r="73" spans="2:9" hidden="1" x14ac:dyDescent="0.25">
      <c r="B73" s="113"/>
      <c r="C73" s="114"/>
      <c r="D73" s="114"/>
      <c r="E73" s="113"/>
      <c r="F73" s="113"/>
      <c r="G73" s="114"/>
      <c r="H73" s="113"/>
      <c r="I73" s="114"/>
    </row>
    <row r="74" spans="2:9" hidden="1" x14ac:dyDescent="0.25">
      <c r="B74" s="113"/>
      <c r="C74" s="114"/>
      <c r="D74" s="114"/>
      <c r="E74" s="113"/>
      <c r="F74" s="113"/>
      <c r="G74" s="114"/>
      <c r="H74" s="113"/>
      <c r="I74" s="114"/>
    </row>
    <row r="75" spans="2:9" hidden="1" x14ac:dyDescent="0.25">
      <c r="B75" s="113"/>
      <c r="C75" s="114"/>
      <c r="D75" s="114"/>
      <c r="E75" s="113"/>
      <c r="F75" s="113"/>
      <c r="G75" s="114"/>
      <c r="H75" s="113"/>
      <c r="I75" s="114"/>
    </row>
    <row r="76" spans="2:9" hidden="1" x14ac:dyDescent="0.25">
      <c r="B76" s="113"/>
      <c r="C76" s="114"/>
      <c r="D76" s="114"/>
      <c r="E76" s="113"/>
      <c r="F76" s="113"/>
      <c r="G76" s="114"/>
      <c r="H76" s="113"/>
      <c r="I76" s="114"/>
    </row>
    <row r="77" spans="2:9" hidden="1" x14ac:dyDescent="0.25">
      <c r="B77" s="113"/>
      <c r="C77" s="114"/>
      <c r="D77" s="114"/>
      <c r="E77" s="113"/>
      <c r="F77" s="113"/>
      <c r="G77" s="114"/>
      <c r="H77" s="113"/>
      <c r="I77" s="114"/>
    </row>
    <row r="78" spans="2:9" hidden="1" x14ac:dyDescent="0.25">
      <c r="B78" s="113"/>
      <c r="C78" s="114"/>
      <c r="D78" s="114"/>
      <c r="E78" s="113"/>
      <c r="F78" s="113"/>
      <c r="G78" s="114"/>
      <c r="H78" s="113"/>
      <c r="I78" s="114"/>
    </row>
    <row r="79" spans="2:9" hidden="1" x14ac:dyDescent="0.25">
      <c r="B79" s="113"/>
      <c r="C79" s="114"/>
      <c r="D79" s="114"/>
      <c r="E79" s="113"/>
      <c r="F79" s="113"/>
      <c r="G79" s="114"/>
      <c r="H79" s="113"/>
      <c r="I79" s="114"/>
    </row>
    <row r="80" spans="2:9" hidden="1" x14ac:dyDescent="0.25">
      <c r="B80" s="113"/>
      <c r="C80" s="114"/>
      <c r="D80" s="114"/>
      <c r="E80" s="113"/>
      <c r="F80" s="113"/>
      <c r="G80" s="114"/>
      <c r="H80" s="113"/>
      <c r="I80" s="114"/>
    </row>
    <row r="81" spans="1:9" hidden="1" x14ac:dyDescent="0.25">
      <c r="B81" s="113"/>
      <c r="C81" s="114"/>
      <c r="D81" s="114"/>
      <c r="E81" s="113"/>
      <c r="F81" s="113"/>
      <c r="G81" s="114"/>
      <c r="H81" s="113"/>
      <c r="I81" s="114"/>
    </row>
    <row r="82" spans="1:9" hidden="1" x14ac:dyDescent="0.25">
      <c r="B82" s="113"/>
      <c r="C82" s="114"/>
      <c r="D82" s="114"/>
      <c r="E82" s="113"/>
      <c r="F82" s="113"/>
      <c r="G82" s="114"/>
      <c r="H82" s="113"/>
      <c r="I82" s="114"/>
    </row>
    <row r="83" spans="1:9" hidden="1" x14ac:dyDescent="0.25">
      <c r="B83" s="113"/>
      <c r="C83" s="114"/>
      <c r="D83" s="114"/>
      <c r="E83" s="113"/>
      <c r="F83" s="113"/>
      <c r="G83" s="114"/>
      <c r="H83" s="113"/>
      <c r="I83" s="114"/>
    </row>
    <row r="84" spans="1:9" hidden="1" x14ac:dyDescent="0.25">
      <c r="B84" s="113"/>
      <c r="C84" s="114"/>
      <c r="D84" s="114"/>
      <c r="E84" s="113"/>
      <c r="F84" s="113"/>
      <c r="G84" s="114"/>
      <c r="H84" s="113"/>
      <c r="I84" s="114"/>
    </row>
    <row r="85" spans="1:9" hidden="1" x14ac:dyDescent="0.25">
      <c r="B85" s="113"/>
      <c r="C85" s="114"/>
      <c r="D85" s="114"/>
      <c r="E85" s="113"/>
      <c r="F85" s="113"/>
      <c r="G85" s="114"/>
      <c r="H85" s="113"/>
      <c r="I85" s="114"/>
    </row>
    <row r="86" spans="1:9" hidden="1" x14ac:dyDescent="0.25">
      <c r="B86" s="113"/>
      <c r="C86" s="114"/>
      <c r="D86" s="114"/>
      <c r="E86" s="113"/>
      <c r="F86" s="113"/>
      <c r="G86" s="114"/>
      <c r="H86" s="113"/>
      <c r="I86" s="114"/>
    </row>
    <row r="87" spans="1:9" hidden="1" x14ac:dyDescent="0.25">
      <c r="B87" s="113"/>
      <c r="C87" s="114"/>
      <c r="D87" s="114"/>
      <c r="E87" s="113"/>
      <c r="F87" s="113"/>
      <c r="G87" s="114"/>
      <c r="H87" s="113"/>
      <c r="I87" s="114"/>
    </row>
    <row r="88" spans="1:9" hidden="1" x14ac:dyDescent="0.25">
      <c r="B88" s="113"/>
      <c r="C88" s="114"/>
      <c r="D88" s="114"/>
      <c r="E88" s="113"/>
      <c r="F88" s="113"/>
      <c r="G88" s="114"/>
      <c r="H88" s="113"/>
      <c r="I88" s="114"/>
    </row>
    <row r="89" spans="1:9" hidden="1" x14ac:dyDescent="0.25">
      <c r="B89" s="113"/>
      <c r="C89" s="114"/>
      <c r="D89" s="114"/>
      <c r="E89" s="113"/>
      <c r="F89" s="113"/>
      <c r="G89" s="114"/>
      <c r="H89" s="113"/>
      <c r="I89" s="114"/>
    </row>
    <row r="90" spans="1:9" hidden="1" x14ac:dyDescent="0.25"/>
    <row r="91" spans="1:9" hidden="1" x14ac:dyDescent="0.25"/>
    <row r="93" spans="1:9" ht="70.5" customHeight="1" x14ac:dyDescent="0.25">
      <c r="A93" s="118" t="s">
        <v>282</v>
      </c>
      <c r="B93" s="118" t="s">
        <v>144</v>
      </c>
      <c r="C93" s="118" t="s">
        <v>406</v>
      </c>
      <c r="D93" s="118" t="s">
        <v>285</v>
      </c>
      <c r="E93" s="118" t="s">
        <v>286</v>
      </c>
      <c r="F93" s="118" t="s">
        <v>287</v>
      </c>
      <c r="G93" s="118" t="s">
        <v>146</v>
      </c>
      <c r="H93" s="118" t="s">
        <v>290</v>
      </c>
      <c r="I93" s="118" t="s">
        <v>150</v>
      </c>
    </row>
    <row r="94" spans="1:9" ht="52.9" customHeight="1" x14ac:dyDescent="0.25">
      <c r="A94" s="918">
        <v>1</v>
      </c>
      <c r="B94" s="918" t="s">
        <v>407</v>
      </c>
      <c r="C94" s="919" t="s">
        <v>109</v>
      </c>
      <c r="D94" s="917" t="s">
        <v>408</v>
      </c>
      <c r="E94" s="119">
        <v>1.1000000000000001</v>
      </c>
      <c r="F94" s="120" t="s">
        <v>409</v>
      </c>
      <c r="G94" s="122">
        <v>45689</v>
      </c>
      <c r="H94" s="122">
        <v>45961</v>
      </c>
      <c r="I94" s="915" t="s">
        <v>410</v>
      </c>
    </row>
    <row r="95" spans="1:9" ht="52.9" customHeight="1" x14ac:dyDescent="0.25">
      <c r="A95" s="918"/>
      <c r="B95" s="918"/>
      <c r="C95" s="919"/>
      <c r="D95" s="917"/>
      <c r="E95" s="119">
        <v>1.2</v>
      </c>
      <c r="F95" s="120" t="s">
        <v>411</v>
      </c>
      <c r="G95" s="122">
        <v>45689</v>
      </c>
      <c r="H95" s="122">
        <v>45961</v>
      </c>
      <c r="I95" s="916"/>
    </row>
    <row r="96" spans="1:9" ht="52.9" customHeight="1" x14ac:dyDescent="0.25">
      <c r="A96" s="918"/>
      <c r="B96" s="918"/>
      <c r="C96" s="919"/>
      <c r="D96" s="917"/>
      <c r="E96" s="119">
        <v>1.3</v>
      </c>
      <c r="F96" s="120" t="s">
        <v>412</v>
      </c>
      <c r="G96" s="122">
        <v>45689</v>
      </c>
      <c r="H96" s="122">
        <v>45961</v>
      </c>
      <c r="I96" s="916"/>
    </row>
    <row r="97" spans="1:9" ht="52.9" customHeight="1" x14ac:dyDescent="0.25">
      <c r="A97" s="918"/>
      <c r="B97" s="918"/>
      <c r="C97" s="919"/>
      <c r="D97" s="917"/>
      <c r="E97" s="119">
        <v>1.4</v>
      </c>
      <c r="F97" s="120" t="s">
        <v>413</v>
      </c>
      <c r="G97" s="122">
        <v>45689</v>
      </c>
      <c r="H97" s="122">
        <v>45961</v>
      </c>
      <c r="I97" s="916"/>
    </row>
    <row r="98" spans="1:9" ht="52.9" customHeight="1" x14ac:dyDescent="0.25">
      <c r="A98" s="918">
        <v>2</v>
      </c>
      <c r="B98" s="918" t="s">
        <v>414</v>
      </c>
      <c r="C98" s="919" t="s">
        <v>109</v>
      </c>
      <c r="D98" s="917" t="s">
        <v>415</v>
      </c>
      <c r="E98" s="119">
        <v>2.1</v>
      </c>
      <c r="F98" s="120" t="s">
        <v>416</v>
      </c>
      <c r="G98" s="122">
        <v>45689</v>
      </c>
      <c r="H98" s="122">
        <v>45961</v>
      </c>
      <c r="I98" s="916"/>
    </row>
    <row r="99" spans="1:9" ht="52.9" customHeight="1" x14ac:dyDescent="0.25">
      <c r="A99" s="918"/>
      <c r="B99" s="918"/>
      <c r="C99" s="919"/>
      <c r="D99" s="917"/>
      <c r="E99" s="119">
        <v>2.2000000000000002</v>
      </c>
      <c r="F99" s="120" t="s">
        <v>417</v>
      </c>
      <c r="G99" s="122">
        <v>45689</v>
      </c>
      <c r="H99" s="122">
        <v>45961</v>
      </c>
      <c r="I99" s="916"/>
    </row>
    <row r="100" spans="1:9" ht="52.9" customHeight="1" x14ac:dyDescent="0.25">
      <c r="A100" s="918"/>
      <c r="B100" s="918"/>
      <c r="C100" s="919"/>
      <c r="D100" s="917"/>
      <c r="E100" s="119">
        <v>2.2999999999999998</v>
      </c>
      <c r="F100" s="120" t="s">
        <v>418</v>
      </c>
      <c r="G100" s="122">
        <v>45689</v>
      </c>
      <c r="H100" s="122">
        <v>45961</v>
      </c>
      <c r="I100" s="916"/>
    </row>
    <row r="101" spans="1:9" ht="74.25" customHeight="1" x14ac:dyDescent="0.25">
      <c r="A101" s="918"/>
      <c r="B101" s="918"/>
      <c r="C101" s="919"/>
      <c r="D101" s="917"/>
      <c r="E101" s="119">
        <v>2.4</v>
      </c>
      <c r="F101" s="120" t="s">
        <v>419</v>
      </c>
      <c r="G101" s="122">
        <v>45689</v>
      </c>
      <c r="H101" s="122">
        <v>45961</v>
      </c>
      <c r="I101" s="916"/>
    </row>
    <row r="102" spans="1:9" ht="47.25" customHeight="1" x14ac:dyDescent="0.25">
      <c r="A102" s="918">
        <v>3</v>
      </c>
      <c r="B102" s="918" t="s">
        <v>420</v>
      </c>
      <c r="C102" s="919" t="s">
        <v>421</v>
      </c>
      <c r="D102" s="917" t="s">
        <v>422</v>
      </c>
      <c r="E102" s="119">
        <v>3.1</v>
      </c>
      <c r="F102" s="120" t="s">
        <v>423</v>
      </c>
      <c r="G102" s="122">
        <v>45689</v>
      </c>
      <c r="H102" s="122">
        <v>45961</v>
      </c>
      <c r="I102" s="916"/>
    </row>
    <row r="103" spans="1:9" ht="47.25" customHeight="1" x14ac:dyDescent="0.25">
      <c r="A103" s="918"/>
      <c r="B103" s="918"/>
      <c r="C103" s="919"/>
      <c r="D103" s="917"/>
      <c r="E103" s="119">
        <v>3.2</v>
      </c>
      <c r="F103" s="120" t="s">
        <v>424</v>
      </c>
      <c r="G103" s="122">
        <v>45689</v>
      </c>
      <c r="H103" s="122">
        <v>45961</v>
      </c>
      <c r="I103" s="916"/>
    </row>
    <row r="104" spans="1:9" ht="47.25" customHeight="1" x14ac:dyDescent="0.25">
      <c r="A104" s="918"/>
      <c r="B104" s="918"/>
      <c r="C104" s="919"/>
      <c r="D104" s="917"/>
      <c r="E104" s="119">
        <v>3.3</v>
      </c>
      <c r="F104" s="120" t="s">
        <v>425</v>
      </c>
      <c r="G104" s="122">
        <v>45689</v>
      </c>
      <c r="H104" s="122">
        <v>45961</v>
      </c>
      <c r="I104" s="916"/>
    </row>
    <row r="105" spans="1:9" ht="74.25" customHeight="1" x14ac:dyDescent="0.25">
      <c r="A105" s="918"/>
      <c r="B105" s="918"/>
      <c r="C105" s="919"/>
      <c r="D105" s="917"/>
      <c r="E105" s="119">
        <v>3.4</v>
      </c>
      <c r="F105" s="120" t="s">
        <v>426</v>
      </c>
      <c r="G105" s="122">
        <v>45689</v>
      </c>
      <c r="H105" s="122">
        <v>45961</v>
      </c>
      <c r="I105" s="916"/>
    </row>
    <row r="106" spans="1:9" ht="71.25" customHeight="1" x14ac:dyDescent="0.25">
      <c r="A106" s="914">
        <v>4</v>
      </c>
      <c r="B106" s="914" t="s">
        <v>427</v>
      </c>
      <c r="C106" s="914" t="s">
        <v>421</v>
      </c>
      <c r="D106" s="917" t="s">
        <v>428</v>
      </c>
      <c r="E106" s="119">
        <v>4.0999999999999996</v>
      </c>
      <c r="F106" s="120" t="s">
        <v>429</v>
      </c>
      <c r="G106" s="122">
        <v>45689</v>
      </c>
      <c r="H106" s="122">
        <v>45961</v>
      </c>
      <c r="I106" s="916"/>
    </row>
    <row r="107" spans="1:9" ht="67.5" customHeight="1" x14ac:dyDescent="0.25">
      <c r="A107" s="914"/>
      <c r="B107" s="914"/>
      <c r="C107" s="914"/>
      <c r="D107" s="917"/>
      <c r="E107" s="119">
        <v>4.2</v>
      </c>
      <c r="F107" s="120" t="s">
        <v>430</v>
      </c>
      <c r="G107" s="122">
        <v>45689</v>
      </c>
      <c r="H107" s="122">
        <v>45961</v>
      </c>
      <c r="I107" s="916"/>
    </row>
    <row r="108" spans="1:9" ht="67.5" customHeight="1" x14ac:dyDescent="0.25">
      <c r="A108" s="914"/>
      <c r="B108" s="914"/>
      <c r="C108" s="914"/>
      <c r="D108" s="917"/>
      <c r="E108" s="119">
        <v>4.3</v>
      </c>
      <c r="F108" s="120" t="s">
        <v>431</v>
      </c>
      <c r="G108" s="122">
        <v>45689</v>
      </c>
      <c r="H108" s="122">
        <v>45961</v>
      </c>
      <c r="I108" s="916"/>
    </row>
    <row r="109" spans="1:9" ht="47.25" customHeight="1" x14ac:dyDescent="0.25">
      <c r="A109" s="914"/>
      <c r="B109" s="914"/>
      <c r="C109" s="914"/>
      <c r="D109" s="917"/>
      <c r="E109" s="119">
        <v>4.4000000000000004</v>
      </c>
      <c r="F109" s="120" t="s">
        <v>432</v>
      </c>
      <c r="G109" s="122">
        <v>45689</v>
      </c>
      <c r="H109" s="122">
        <v>45961</v>
      </c>
      <c r="I109" s="916"/>
    </row>
    <row r="110" spans="1:9" ht="63.75" customHeight="1" x14ac:dyDescent="0.25">
      <c r="A110" s="914"/>
      <c r="B110" s="914"/>
      <c r="C110" s="914"/>
      <c r="D110" s="917"/>
      <c r="E110" s="119">
        <v>4.5</v>
      </c>
      <c r="F110" s="120" t="s">
        <v>433</v>
      </c>
      <c r="G110" s="122">
        <v>45689</v>
      </c>
      <c r="H110" s="122">
        <v>45961</v>
      </c>
      <c r="I110" s="916"/>
    </row>
    <row r="111" spans="1:9" ht="32.25" customHeight="1" x14ac:dyDescent="0.25"/>
  </sheetData>
  <mergeCells count="18">
    <mergeCell ref="D2:H12"/>
    <mergeCell ref="A94:A97"/>
    <mergeCell ref="B94:B97"/>
    <mergeCell ref="C94:C97"/>
    <mergeCell ref="D94:D97"/>
    <mergeCell ref="A106:A110"/>
    <mergeCell ref="I94:I110"/>
    <mergeCell ref="D106:D110"/>
    <mergeCell ref="A102:A105"/>
    <mergeCell ref="B102:B105"/>
    <mergeCell ref="C102:C105"/>
    <mergeCell ref="D102:D105"/>
    <mergeCell ref="C106:C110"/>
    <mergeCell ref="B106:B110"/>
    <mergeCell ref="A98:A101"/>
    <mergeCell ref="B98:B101"/>
    <mergeCell ref="C98:C101"/>
    <mergeCell ref="D98:D101"/>
  </mergeCells>
  <dataValidations count="2">
    <dataValidation errorStyle="warning" allowBlank="1" showInputMessage="1" showErrorMessage="1" errorTitle="NO MODIFICAR FORMULA" error="no debe cambiar la formula.  No digite nada aquí" sqref="H94:H110" xr:uid="{12F93038-3881-4728-8068-CB81D892217F}"/>
    <dataValidation errorStyle="warning" allowBlank="1" showInputMessage="1" showErrorMessage="1" errorTitle="NO MODIFICAR FORMULA" error="no debe cambiar la formula.  No digite nada aquí" promptTitle="NO TOCAR" prompt="Diligencie esta casilla desde la hoja &quot;Reprogramación&quot;" sqref="G94:G110" xr:uid="{9E6A6D55-0A90-4490-AFB3-803F2E7F1A2A}"/>
  </dataValidations>
  <pageMargins left="1.2736614173228347" right="0.70866141732283472" top="0.74803149606299213" bottom="0.74803149606299213" header="0.31496062992125984" footer="0.31496062992125984"/>
  <pageSetup paperSize="9" scale="34" orientation="landscape" r:id="rId1"/>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03C39-520D-4D25-AF24-E8F1ED0AF2BE}">
  <sheetPr>
    <tabColor rgb="FF6600CC"/>
  </sheetPr>
  <dimension ref="A2:I103"/>
  <sheetViews>
    <sheetView showGridLines="0" view="pageBreakPreview" topLeftCell="A95" zoomScale="80" zoomScaleNormal="80" zoomScaleSheetLayoutView="80" workbookViewId="0">
      <selection activeCell="G109" sqref="G109"/>
    </sheetView>
  </sheetViews>
  <sheetFormatPr baseColWidth="10" defaultColWidth="11.42578125" defaultRowHeight="15.75" x14ac:dyDescent="0.25"/>
  <cols>
    <col min="1" max="1" width="8.140625" style="111" customWidth="1"/>
    <col min="2" max="2" width="29.85546875" style="111" customWidth="1"/>
    <col min="3" max="3" width="30.42578125" style="111" customWidth="1"/>
    <col min="4" max="4" width="27.5703125" style="111" customWidth="1"/>
    <col min="5" max="5" width="9.7109375" style="117" customWidth="1"/>
    <col min="6" max="6" width="60.85546875" style="117" customWidth="1"/>
    <col min="7" max="7" width="20.42578125" style="111" customWidth="1"/>
    <col min="8" max="8" width="42.140625" style="111" customWidth="1"/>
    <col min="9" max="9" width="21.42578125" style="111" customWidth="1"/>
    <col min="10" max="16384" width="11.42578125" style="111"/>
  </cols>
  <sheetData>
    <row r="2" spans="2:9" ht="15" customHeight="1" x14ac:dyDescent="0.25">
      <c r="B2" s="110"/>
      <c r="C2" s="920" t="s">
        <v>434</v>
      </c>
      <c r="D2" s="920"/>
      <c r="E2" s="920"/>
      <c r="F2" s="920"/>
      <c r="G2" s="920"/>
      <c r="H2" s="920"/>
    </row>
    <row r="3" spans="2:9" ht="13.5" customHeight="1" x14ac:dyDescent="0.25">
      <c r="B3" s="110"/>
      <c r="C3" s="920"/>
      <c r="D3" s="920"/>
      <c r="E3" s="920"/>
      <c r="F3" s="920"/>
      <c r="G3" s="920"/>
      <c r="H3" s="920"/>
    </row>
    <row r="4" spans="2:9" ht="13.5" customHeight="1" x14ac:dyDescent="0.25">
      <c r="B4" s="110"/>
      <c r="C4" s="920"/>
      <c r="D4" s="920"/>
      <c r="E4" s="920"/>
      <c r="F4" s="920"/>
      <c r="G4" s="920"/>
      <c r="H4" s="920"/>
    </row>
    <row r="5" spans="2:9" ht="13.5" customHeight="1" x14ac:dyDescent="0.25">
      <c r="B5" s="110"/>
      <c r="C5" s="920"/>
      <c r="D5" s="920"/>
      <c r="E5" s="920"/>
      <c r="F5" s="920"/>
      <c r="G5" s="920"/>
      <c r="H5" s="920"/>
    </row>
    <row r="6" spans="2:9" ht="13.5" customHeight="1" x14ac:dyDescent="0.25">
      <c r="B6" s="110"/>
      <c r="C6" s="920"/>
      <c r="D6" s="920"/>
      <c r="E6" s="920"/>
      <c r="F6" s="920"/>
      <c r="G6" s="920"/>
      <c r="H6" s="920"/>
    </row>
    <row r="7" spans="2:9" ht="13.5" customHeight="1" x14ac:dyDescent="0.25">
      <c r="B7" s="110"/>
      <c r="C7" s="920"/>
      <c r="D7" s="920"/>
      <c r="E7" s="920"/>
      <c r="F7" s="920"/>
      <c r="G7" s="920"/>
      <c r="H7" s="920"/>
    </row>
    <row r="8" spans="2:9" ht="13.5" customHeight="1" x14ac:dyDescent="0.25">
      <c r="B8" s="110"/>
      <c r="C8" s="920"/>
      <c r="D8" s="920"/>
      <c r="E8" s="920"/>
      <c r="F8" s="920"/>
      <c r="G8" s="920"/>
      <c r="H8" s="920"/>
    </row>
    <row r="9" spans="2:9" ht="13.5" customHeight="1" x14ac:dyDescent="0.25">
      <c r="B9" s="110"/>
      <c r="C9" s="920"/>
      <c r="D9" s="920"/>
      <c r="E9" s="920"/>
      <c r="F9" s="920"/>
      <c r="G9" s="920"/>
      <c r="H9" s="920"/>
    </row>
    <row r="10" spans="2:9" ht="13.5" customHeight="1" x14ac:dyDescent="0.25">
      <c r="B10" s="110"/>
      <c r="C10" s="920"/>
      <c r="D10" s="920"/>
      <c r="E10" s="920"/>
      <c r="F10" s="920"/>
      <c r="G10" s="920"/>
      <c r="H10" s="920"/>
    </row>
    <row r="11" spans="2:9" ht="18.75" customHeight="1" x14ac:dyDescent="0.25">
      <c r="B11" s="110"/>
      <c r="C11" s="920"/>
      <c r="D11" s="920"/>
      <c r="E11" s="920"/>
      <c r="F11" s="920"/>
      <c r="G11" s="920"/>
      <c r="H11" s="920"/>
    </row>
    <row r="12" spans="2:9" ht="25.5" customHeight="1" x14ac:dyDescent="0.25">
      <c r="B12" s="110"/>
      <c r="C12" s="920"/>
      <c r="D12" s="920"/>
      <c r="E12" s="920"/>
      <c r="F12" s="920"/>
      <c r="G12" s="920"/>
      <c r="H12" s="920"/>
    </row>
    <row r="13" spans="2:9" ht="14.25" customHeight="1" x14ac:dyDescent="0.25">
      <c r="B13" s="110"/>
      <c r="C13" s="110"/>
      <c r="D13" s="110"/>
      <c r="E13" s="112"/>
      <c r="F13" s="110"/>
      <c r="G13" s="110"/>
    </row>
    <row r="14" spans="2:9" ht="13.9" hidden="1" customHeight="1" x14ac:dyDescent="0.25">
      <c r="B14" s="113"/>
      <c r="C14" s="114"/>
      <c r="D14" s="114"/>
      <c r="E14" s="113"/>
      <c r="F14" s="113"/>
      <c r="G14" s="114"/>
      <c r="H14" s="113"/>
      <c r="I14" s="114"/>
    </row>
    <row r="15" spans="2:9" ht="13.9" hidden="1" customHeight="1" x14ac:dyDescent="0.25">
      <c r="B15" s="113"/>
      <c r="C15" s="114" t="s">
        <v>360</v>
      </c>
      <c r="D15" s="114"/>
      <c r="E15" s="113"/>
      <c r="F15" s="113"/>
      <c r="G15" s="114"/>
      <c r="H15" s="113"/>
      <c r="I15" s="114"/>
    </row>
    <row r="16" spans="2:9" ht="13.5" hidden="1" customHeight="1" x14ac:dyDescent="0.25">
      <c r="B16" s="115"/>
      <c r="C16" s="116"/>
      <c r="D16" s="116"/>
      <c r="E16" s="115"/>
      <c r="F16" s="116"/>
      <c r="G16" s="116"/>
      <c r="H16" s="113"/>
      <c r="I16" s="114"/>
    </row>
    <row r="17" spans="2:9" ht="13.5" hidden="1" customHeight="1" x14ac:dyDescent="0.25">
      <c r="B17" s="115"/>
      <c r="C17" s="116"/>
      <c r="D17" s="116"/>
      <c r="E17" s="115"/>
      <c r="F17" s="116"/>
      <c r="G17" s="116"/>
      <c r="H17" s="113"/>
      <c r="I17" s="114"/>
    </row>
    <row r="18" spans="2:9" ht="13.5" hidden="1" customHeight="1" x14ac:dyDescent="0.25">
      <c r="B18" s="115"/>
      <c r="C18" s="116"/>
      <c r="D18" s="116"/>
      <c r="E18" s="115"/>
      <c r="F18" s="116"/>
      <c r="G18" s="116"/>
      <c r="H18" s="113"/>
      <c r="I18" s="114"/>
    </row>
    <row r="19" spans="2:9" ht="13.5" hidden="1" customHeight="1" x14ac:dyDescent="0.25">
      <c r="B19" s="115"/>
      <c r="C19" s="116"/>
      <c r="D19" s="116"/>
      <c r="E19" s="115"/>
      <c r="F19" s="116"/>
      <c r="G19" s="116"/>
      <c r="H19" s="113"/>
      <c r="I19" s="114"/>
    </row>
    <row r="20" spans="2:9" hidden="1" x14ac:dyDescent="0.25">
      <c r="B20" s="113"/>
      <c r="C20" s="114"/>
      <c r="D20" s="114"/>
      <c r="E20" s="113"/>
      <c r="F20" s="113"/>
      <c r="G20" s="114"/>
      <c r="H20" s="113"/>
      <c r="I20" s="114"/>
    </row>
    <row r="21" spans="2:9" hidden="1" x14ac:dyDescent="0.25">
      <c r="B21" s="113"/>
      <c r="C21" s="114"/>
      <c r="D21" s="114"/>
      <c r="E21" s="113"/>
      <c r="F21" s="113"/>
      <c r="G21" s="114"/>
      <c r="H21" s="113"/>
      <c r="I21" s="114"/>
    </row>
    <row r="22" spans="2:9" ht="315" hidden="1" x14ac:dyDescent="0.25">
      <c r="B22" s="113" t="s">
        <v>401</v>
      </c>
      <c r="C22" s="114"/>
      <c r="D22" s="114"/>
      <c r="E22" s="113"/>
      <c r="F22" s="113"/>
      <c r="G22" s="114"/>
      <c r="H22" s="113"/>
      <c r="I22" s="114"/>
    </row>
    <row r="23" spans="2:9" hidden="1" x14ac:dyDescent="0.25">
      <c r="B23" s="113"/>
      <c r="C23" s="114"/>
      <c r="D23" s="114"/>
      <c r="E23" s="113"/>
      <c r="F23" s="113"/>
      <c r="G23" s="114"/>
      <c r="H23" s="113"/>
      <c r="I23" s="114"/>
    </row>
    <row r="24" spans="2:9" hidden="1" x14ac:dyDescent="0.25">
      <c r="B24" s="113"/>
      <c r="C24" s="114"/>
      <c r="D24" s="114"/>
      <c r="E24" s="113"/>
      <c r="F24" s="113"/>
      <c r="G24" s="114"/>
      <c r="H24" s="113"/>
      <c r="I24" s="114"/>
    </row>
    <row r="25" spans="2:9" hidden="1" x14ac:dyDescent="0.25">
      <c r="B25" s="113"/>
      <c r="C25" s="114"/>
      <c r="D25" s="114"/>
      <c r="E25" s="113"/>
      <c r="F25" s="113"/>
      <c r="G25" s="114"/>
      <c r="H25" s="113"/>
      <c r="I25" s="114"/>
    </row>
    <row r="26" spans="2:9" hidden="1" x14ac:dyDescent="0.25">
      <c r="B26" s="113"/>
      <c r="C26" s="114"/>
      <c r="D26" s="114"/>
      <c r="E26" s="113"/>
      <c r="F26" s="113"/>
      <c r="G26" s="114"/>
      <c r="H26" s="113"/>
      <c r="I26" s="114"/>
    </row>
    <row r="27" spans="2:9" hidden="1" x14ac:dyDescent="0.25">
      <c r="B27" s="113"/>
      <c r="C27" s="114"/>
      <c r="D27" s="114"/>
      <c r="E27" s="113"/>
      <c r="F27" s="113"/>
      <c r="G27" s="114"/>
      <c r="H27" s="113"/>
      <c r="I27" s="114"/>
    </row>
    <row r="28" spans="2:9" hidden="1" x14ac:dyDescent="0.25">
      <c r="B28" s="113"/>
      <c r="C28" s="114"/>
      <c r="D28" s="114"/>
      <c r="E28" s="113"/>
      <c r="F28" s="113"/>
      <c r="G28" s="114"/>
      <c r="H28" s="113"/>
      <c r="I28" s="114"/>
    </row>
    <row r="29" spans="2:9" hidden="1" x14ac:dyDescent="0.25">
      <c r="B29" s="113"/>
      <c r="C29" s="114"/>
      <c r="D29" s="114"/>
      <c r="E29" s="113"/>
      <c r="F29" s="113"/>
      <c r="G29" s="114"/>
      <c r="H29" s="113"/>
      <c r="I29" s="114"/>
    </row>
    <row r="30" spans="2:9" hidden="1" x14ac:dyDescent="0.25">
      <c r="B30" s="113"/>
      <c r="C30" s="114"/>
      <c r="D30" s="114"/>
      <c r="E30" s="113"/>
      <c r="F30" s="113"/>
      <c r="G30" s="114"/>
      <c r="H30" s="113"/>
      <c r="I30" s="114"/>
    </row>
    <row r="31" spans="2:9" hidden="1" x14ac:dyDescent="0.25">
      <c r="B31" s="113"/>
      <c r="C31" s="114"/>
      <c r="D31" s="114"/>
      <c r="E31" s="113"/>
      <c r="F31" s="113"/>
      <c r="G31" s="114"/>
      <c r="H31" s="113"/>
      <c r="I31" s="114"/>
    </row>
    <row r="32" spans="2:9" hidden="1" x14ac:dyDescent="0.25">
      <c r="B32" s="113"/>
      <c r="C32" s="114"/>
      <c r="D32" s="114"/>
      <c r="E32" s="113"/>
      <c r="F32" s="113"/>
      <c r="G32" s="114"/>
      <c r="H32" s="113"/>
      <c r="I32" s="114"/>
    </row>
    <row r="33" spans="2:9" hidden="1" x14ac:dyDescent="0.25">
      <c r="B33" s="113"/>
      <c r="C33" s="114"/>
      <c r="D33" s="114"/>
      <c r="E33" s="113"/>
      <c r="F33" s="113"/>
      <c r="G33" s="114"/>
      <c r="H33" s="113"/>
      <c r="I33" s="114"/>
    </row>
    <row r="34" spans="2:9" hidden="1" x14ac:dyDescent="0.25">
      <c r="B34" s="113"/>
      <c r="C34" s="114"/>
      <c r="D34" s="114"/>
      <c r="E34" s="113"/>
      <c r="F34" s="113"/>
      <c r="G34" s="114"/>
      <c r="H34" s="113"/>
      <c r="I34" s="114"/>
    </row>
    <row r="35" spans="2:9" hidden="1" x14ac:dyDescent="0.25">
      <c r="B35" s="113"/>
      <c r="C35" s="114"/>
      <c r="D35" s="114"/>
      <c r="E35" s="113"/>
      <c r="F35" s="113"/>
      <c r="G35" s="114"/>
      <c r="H35" s="113"/>
      <c r="I35" s="114"/>
    </row>
    <row r="36" spans="2:9" hidden="1" x14ac:dyDescent="0.25">
      <c r="B36" s="113"/>
      <c r="C36" s="114"/>
      <c r="D36" s="114"/>
      <c r="E36" s="113"/>
      <c r="F36" s="113"/>
      <c r="G36" s="114"/>
      <c r="H36" s="113"/>
      <c r="I36" s="114"/>
    </row>
    <row r="37" spans="2:9" hidden="1" x14ac:dyDescent="0.25">
      <c r="B37" s="113"/>
      <c r="C37" s="114"/>
      <c r="D37" s="114"/>
      <c r="E37" s="113"/>
      <c r="F37" s="113"/>
      <c r="G37" s="114"/>
      <c r="H37" s="113"/>
      <c r="I37" s="114"/>
    </row>
    <row r="38" spans="2:9" hidden="1" x14ac:dyDescent="0.25">
      <c r="B38" s="113"/>
      <c r="C38" s="114"/>
      <c r="D38" s="114"/>
      <c r="E38" s="113"/>
      <c r="F38" s="113"/>
      <c r="G38" s="114"/>
      <c r="H38" s="113"/>
      <c r="I38" s="114"/>
    </row>
    <row r="39" spans="2:9" hidden="1" x14ac:dyDescent="0.25">
      <c r="B39" s="113"/>
      <c r="C39" s="114"/>
      <c r="D39" s="114"/>
      <c r="E39" s="113"/>
      <c r="F39" s="113"/>
      <c r="G39" s="114"/>
      <c r="H39" s="113"/>
      <c r="I39" s="114"/>
    </row>
    <row r="40" spans="2:9" hidden="1" x14ac:dyDescent="0.25">
      <c r="B40" s="113"/>
      <c r="C40" s="114"/>
      <c r="D40" s="114"/>
      <c r="E40" s="113"/>
      <c r="F40" s="113"/>
      <c r="G40" s="114"/>
      <c r="H40" s="113"/>
      <c r="I40" s="114"/>
    </row>
    <row r="41" spans="2:9" hidden="1" x14ac:dyDescent="0.25">
      <c r="B41" s="113"/>
      <c r="C41" s="114"/>
      <c r="D41" s="114"/>
      <c r="E41" s="113"/>
      <c r="F41" s="113"/>
      <c r="G41" s="114"/>
      <c r="H41" s="113"/>
      <c r="I41" s="114"/>
    </row>
    <row r="42" spans="2:9" hidden="1" x14ac:dyDescent="0.25">
      <c r="B42" s="113"/>
      <c r="C42" s="114"/>
      <c r="D42" s="114"/>
      <c r="E42" s="113"/>
      <c r="F42" s="113"/>
      <c r="G42" s="114"/>
      <c r="H42" s="113"/>
      <c r="I42" s="114"/>
    </row>
    <row r="43" spans="2:9" hidden="1" x14ac:dyDescent="0.25">
      <c r="B43" s="113"/>
      <c r="C43" s="114"/>
      <c r="D43" s="114"/>
      <c r="E43" s="113"/>
      <c r="F43" s="113"/>
      <c r="G43" s="114"/>
      <c r="H43" s="113"/>
      <c r="I43" s="114"/>
    </row>
    <row r="44" spans="2:9" hidden="1" x14ac:dyDescent="0.25">
      <c r="B44" s="113"/>
      <c r="C44" s="114"/>
      <c r="D44" s="114"/>
      <c r="E44" s="113"/>
      <c r="F44" s="113"/>
      <c r="G44" s="114"/>
      <c r="H44" s="113"/>
      <c r="I44" s="114"/>
    </row>
    <row r="45" spans="2:9" hidden="1" x14ac:dyDescent="0.25">
      <c r="B45" s="113"/>
      <c r="C45" s="114"/>
      <c r="D45" s="114"/>
      <c r="E45" s="113"/>
      <c r="F45" s="113"/>
      <c r="G45" s="114"/>
      <c r="H45" s="113"/>
      <c r="I45" s="114"/>
    </row>
    <row r="46" spans="2:9" hidden="1" x14ac:dyDescent="0.25">
      <c r="B46" s="113"/>
      <c r="C46" s="114"/>
      <c r="D46" s="114"/>
      <c r="E46" s="113"/>
      <c r="F46" s="113"/>
      <c r="G46" s="114"/>
      <c r="H46" s="113"/>
      <c r="I46" s="114"/>
    </row>
    <row r="47" spans="2:9" hidden="1" x14ac:dyDescent="0.25">
      <c r="B47" s="113"/>
      <c r="C47" s="114"/>
      <c r="D47" s="114"/>
      <c r="E47" s="113"/>
      <c r="F47" s="113"/>
      <c r="G47" s="114"/>
      <c r="H47" s="113"/>
      <c r="I47" s="114"/>
    </row>
    <row r="48" spans="2:9" hidden="1" x14ac:dyDescent="0.25">
      <c r="B48" s="113"/>
      <c r="C48" s="114"/>
      <c r="D48" s="114"/>
      <c r="E48" s="113"/>
      <c r="F48" s="113"/>
      <c r="G48" s="114"/>
      <c r="H48" s="113"/>
      <c r="I48" s="114"/>
    </row>
    <row r="49" spans="2:9" hidden="1" x14ac:dyDescent="0.25">
      <c r="B49" s="113"/>
      <c r="C49" s="114"/>
      <c r="D49" s="114"/>
      <c r="E49" s="113"/>
      <c r="F49" s="113"/>
      <c r="G49" s="114"/>
      <c r="H49" s="113"/>
      <c r="I49" s="114"/>
    </row>
    <row r="50" spans="2:9" hidden="1" x14ac:dyDescent="0.25">
      <c r="B50" s="113"/>
      <c r="C50" s="114"/>
      <c r="D50" s="114"/>
      <c r="E50" s="113"/>
      <c r="F50" s="113"/>
      <c r="G50" s="114"/>
      <c r="H50" s="113"/>
      <c r="I50" s="114"/>
    </row>
    <row r="51" spans="2:9" hidden="1" x14ac:dyDescent="0.25">
      <c r="B51" s="113"/>
      <c r="C51" s="114"/>
      <c r="D51" s="114"/>
      <c r="E51" s="113"/>
      <c r="F51" s="113"/>
      <c r="G51" s="114"/>
      <c r="H51" s="113"/>
      <c r="I51" s="114"/>
    </row>
    <row r="52" spans="2:9" hidden="1" x14ac:dyDescent="0.25">
      <c r="B52" s="113"/>
      <c r="C52" s="114"/>
      <c r="D52" s="114"/>
      <c r="E52" s="113"/>
      <c r="F52" s="113"/>
      <c r="G52" s="114"/>
      <c r="H52" s="113"/>
      <c r="I52" s="114"/>
    </row>
    <row r="53" spans="2:9" hidden="1" x14ac:dyDescent="0.25">
      <c r="B53" s="113"/>
      <c r="C53" s="114"/>
      <c r="D53" s="114"/>
      <c r="E53" s="113"/>
      <c r="F53" s="113"/>
      <c r="G53" s="114"/>
      <c r="H53" s="113"/>
      <c r="I53" s="114"/>
    </row>
    <row r="54" spans="2:9" hidden="1" x14ac:dyDescent="0.25">
      <c r="B54" s="113"/>
      <c r="C54" s="114"/>
      <c r="D54" s="114"/>
      <c r="E54" s="113"/>
      <c r="F54" s="113"/>
      <c r="G54" s="114"/>
      <c r="H54" s="113"/>
      <c r="I54" s="114"/>
    </row>
    <row r="55" spans="2:9" hidden="1" x14ac:dyDescent="0.25">
      <c r="B55" s="113"/>
      <c r="C55" s="114"/>
      <c r="D55" s="114"/>
      <c r="E55" s="113"/>
      <c r="F55" s="113"/>
      <c r="G55" s="114"/>
      <c r="H55" s="113"/>
      <c r="I55" s="114"/>
    </row>
    <row r="56" spans="2:9" hidden="1" x14ac:dyDescent="0.25">
      <c r="B56" s="113"/>
      <c r="C56" s="114"/>
      <c r="D56" s="114"/>
      <c r="E56" s="113"/>
      <c r="F56" s="113"/>
      <c r="G56" s="114"/>
      <c r="H56" s="113"/>
      <c r="I56" s="114"/>
    </row>
    <row r="57" spans="2:9" hidden="1" x14ac:dyDescent="0.25">
      <c r="B57" s="113"/>
      <c r="C57" s="114"/>
      <c r="D57" s="114"/>
      <c r="E57" s="113"/>
      <c r="F57" s="113"/>
      <c r="G57" s="114"/>
      <c r="H57" s="113"/>
      <c r="I57" s="114"/>
    </row>
    <row r="58" spans="2:9" hidden="1" x14ac:dyDescent="0.25">
      <c r="B58" s="113"/>
      <c r="C58" s="114"/>
      <c r="D58" s="114"/>
      <c r="E58" s="113"/>
      <c r="F58" s="113"/>
      <c r="G58" s="114"/>
      <c r="H58" s="113"/>
      <c r="I58" s="114"/>
    </row>
    <row r="59" spans="2:9" hidden="1" x14ac:dyDescent="0.25">
      <c r="B59" s="113"/>
      <c r="C59" s="114"/>
      <c r="D59" s="114"/>
      <c r="E59" s="113"/>
      <c r="F59" s="113"/>
      <c r="G59" s="114"/>
      <c r="H59" s="113"/>
      <c r="I59" s="114"/>
    </row>
    <row r="60" spans="2:9" hidden="1" x14ac:dyDescent="0.25">
      <c r="B60" s="113"/>
      <c r="C60" s="114"/>
      <c r="D60" s="114"/>
      <c r="E60" s="113"/>
      <c r="F60" s="113"/>
      <c r="G60" s="114"/>
      <c r="H60" s="113"/>
      <c r="I60" s="114"/>
    </row>
    <row r="61" spans="2:9" hidden="1" x14ac:dyDescent="0.25">
      <c r="B61" s="113"/>
      <c r="C61" s="114"/>
      <c r="D61" s="114"/>
      <c r="E61" s="113"/>
      <c r="F61" s="113"/>
      <c r="G61" s="114"/>
      <c r="H61" s="113"/>
      <c r="I61" s="114"/>
    </row>
    <row r="62" spans="2:9" hidden="1" x14ac:dyDescent="0.25">
      <c r="B62" s="113"/>
      <c r="C62" s="114"/>
      <c r="D62" s="114"/>
      <c r="E62" s="113"/>
      <c r="F62" s="113"/>
      <c r="G62" s="114"/>
      <c r="H62" s="113"/>
      <c r="I62" s="114"/>
    </row>
    <row r="63" spans="2:9" hidden="1" x14ac:dyDescent="0.25">
      <c r="B63" s="113"/>
      <c r="C63" s="114"/>
      <c r="D63" s="114"/>
      <c r="E63" s="113"/>
      <c r="F63" s="113"/>
      <c r="G63" s="114"/>
      <c r="H63" s="113"/>
      <c r="I63" s="114"/>
    </row>
    <row r="64" spans="2:9" hidden="1" x14ac:dyDescent="0.25">
      <c r="B64" s="113"/>
      <c r="C64" s="114"/>
      <c r="D64" s="114"/>
      <c r="E64" s="113"/>
      <c r="F64" s="113"/>
      <c r="G64" s="114"/>
      <c r="H64" s="113"/>
      <c r="I64" s="114"/>
    </row>
    <row r="65" spans="2:9" hidden="1" x14ac:dyDescent="0.25">
      <c r="B65" s="113"/>
      <c r="C65" s="114"/>
      <c r="D65" s="114"/>
      <c r="E65" s="113"/>
      <c r="F65" s="113"/>
      <c r="G65" s="114"/>
      <c r="H65" s="113"/>
      <c r="I65" s="114"/>
    </row>
    <row r="66" spans="2:9" hidden="1" x14ac:dyDescent="0.25">
      <c r="B66" s="113"/>
      <c r="C66" s="114"/>
      <c r="D66" s="114"/>
      <c r="E66" s="113"/>
      <c r="F66" s="113"/>
      <c r="G66" s="114"/>
      <c r="H66" s="113"/>
      <c r="I66" s="114"/>
    </row>
    <row r="67" spans="2:9" hidden="1" x14ac:dyDescent="0.25">
      <c r="B67" s="113"/>
      <c r="C67" s="114"/>
      <c r="D67" s="114"/>
      <c r="E67" s="113"/>
      <c r="F67" s="113"/>
      <c r="G67" s="114"/>
      <c r="H67" s="113"/>
      <c r="I67" s="114"/>
    </row>
    <row r="68" spans="2:9" hidden="1" x14ac:dyDescent="0.25">
      <c r="B68" s="113"/>
      <c r="C68" s="114"/>
      <c r="D68" s="114"/>
      <c r="E68" s="113"/>
      <c r="F68" s="113"/>
      <c r="G68" s="114"/>
      <c r="H68" s="113"/>
      <c r="I68" s="114"/>
    </row>
    <row r="69" spans="2:9" hidden="1" x14ac:dyDescent="0.25">
      <c r="B69" s="113"/>
      <c r="C69" s="114"/>
      <c r="D69" s="114"/>
      <c r="E69" s="113"/>
      <c r="F69" s="113"/>
      <c r="G69" s="114"/>
      <c r="H69" s="113"/>
      <c r="I69" s="114"/>
    </row>
    <row r="70" spans="2:9" hidden="1" x14ac:dyDescent="0.25">
      <c r="B70" s="113"/>
      <c r="C70" s="114"/>
      <c r="D70" s="114"/>
      <c r="E70" s="113"/>
      <c r="F70" s="113"/>
      <c r="G70" s="114"/>
      <c r="H70" s="113"/>
      <c r="I70" s="114"/>
    </row>
    <row r="71" spans="2:9" hidden="1" x14ac:dyDescent="0.25">
      <c r="B71" s="113"/>
      <c r="C71" s="114"/>
      <c r="D71" s="114"/>
      <c r="E71" s="113"/>
      <c r="F71" s="113"/>
      <c r="G71" s="114"/>
      <c r="H71" s="113"/>
      <c r="I71" s="114"/>
    </row>
    <row r="72" spans="2:9" hidden="1" x14ac:dyDescent="0.25">
      <c r="B72" s="113"/>
      <c r="C72" s="114"/>
      <c r="D72" s="114"/>
      <c r="E72" s="113"/>
      <c r="F72" s="113"/>
      <c r="G72" s="114"/>
      <c r="H72" s="113"/>
      <c r="I72" s="114"/>
    </row>
    <row r="73" spans="2:9" hidden="1" x14ac:dyDescent="0.25">
      <c r="B73" s="113"/>
      <c r="C73" s="114"/>
      <c r="D73" s="114"/>
      <c r="E73" s="113"/>
      <c r="F73" s="113"/>
      <c r="G73" s="114"/>
      <c r="H73" s="113"/>
      <c r="I73" s="114"/>
    </row>
    <row r="74" spans="2:9" hidden="1" x14ac:dyDescent="0.25">
      <c r="B74" s="113"/>
      <c r="C74" s="114"/>
      <c r="D74" s="114"/>
      <c r="E74" s="113"/>
      <c r="F74" s="113"/>
      <c r="G74" s="114"/>
      <c r="H74" s="113"/>
      <c r="I74" s="114"/>
    </row>
    <row r="75" spans="2:9" hidden="1" x14ac:dyDescent="0.25">
      <c r="B75" s="113"/>
      <c r="C75" s="114"/>
      <c r="D75" s="114"/>
      <c r="E75" s="113"/>
      <c r="F75" s="113"/>
      <c r="G75" s="114"/>
      <c r="H75" s="113"/>
      <c r="I75" s="114"/>
    </row>
    <row r="76" spans="2:9" hidden="1" x14ac:dyDescent="0.25">
      <c r="B76" s="113"/>
      <c r="C76" s="114"/>
      <c r="D76" s="114"/>
      <c r="E76" s="113"/>
      <c r="F76" s="113"/>
      <c r="G76" s="114"/>
      <c r="H76" s="113"/>
      <c r="I76" s="114"/>
    </row>
    <row r="77" spans="2:9" hidden="1" x14ac:dyDescent="0.25">
      <c r="B77" s="113"/>
      <c r="C77" s="114"/>
      <c r="D77" s="114"/>
      <c r="E77" s="113"/>
      <c r="F77" s="113"/>
      <c r="G77" s="114"/>
      <c r="H77" s="113"/>
      <c r="I77" s="114"/>
    </row>
    <row r="78" spans="2:9" hidden="1" x14ac:dyDescent="0.25">
      <c r="B78" s="113"/>
      <c r="C78" s="114"/>
      <c r="D78" s="114"/>
      <c r="E78" s="113"/>
      <c r="F78" s="113"/>
      <c r="G78" s="114"/>
      <c r="H78" s="113"/>
      <c r="I78" s="114"/>
    </row>
    <row r="79" spans="2:9" hidden="1" x14ac:dyDescent="0.25">
      <c r="B79" s="113"/>
      <c r="C79" s="114"/>
      <c r="D79" s="114"/>
      <c r="E79" s="113"/>
      <c r="F79" s="113"/>
      <c r="G79" s="114"/>
      <c r="H79" s="113"/>
      <c r="I79" s="114"/>
    </row>
    <row r="80" spans="2:9" hidden="1" x14ac:dyDescent="0.25">
      <c r="B80" s="113"/>
      <c r="C80" s="114"/>
      <c r="D80" s="114"/>
      <c r="E80" s="113"/>
      <c r="F80" s="113"/>
      <c r="G80" s="114"/>
      <c r="H80" s="113"/>
      <c r="I80" s="114"/>
    </row>
    <row r="81" spans="1:9" hidden="1" x14ac:dyDescent="0.25">
      <c r="B81" s="113"/>
      <c r="C81" s="114"/>
      <c r="D81" s="114"/>
      <c r="E81" s="113"/>
      <c r="F81" s="113"/>
      <c r="G81" s="114"/>
      <c r="H81" s="113"/>
      <c r="I81" s="114"/>
    </row>
    <row r="82" spans="1:9" hidden="1" x14ac:dyDescent="0.25">
      <c r="B82" s="113"/>
      <c r="C82" s="114"/>
      <c r="D82" s="114"/>
      <c r="E82" s="113"/>
      <c r="F82" s="113"/>
      <c r="G82" s="114"/>
      <c r="H82" s="113"/>
      <c r="I82" s="114"/>
    </row>
    <row r="83" spans="1:9" hidden="1" x14ac:dyDescent="0.25">
      <c r="B83" s="113"/>
      <c r="C83" s="114"/>
      <c r="D83" s="114"/>
      <c r="E83" s="113"/>
      <c r="F83" s="113"/>
      <c r="G83" s="114"/>
      <c r="H83" s="113"/>
      <c r="I83" s="114"/>
    </row>
    <row r="84" spans="1:9" hidden="1" x14ac:dyDescent="0.25">
      <c r="B84" s="113"/>
      <c r="C84" s="114"/>
      <c r="D84" s="114"/>
      <c r="E84" s="113"/>
      <c r="F84" s="113"/>
      <c r="G84" s="114"/>
      <c r="H84" s="113"/>
      <c r="I84" s="114"/>
    </row>
    <row r="85" spans="1:9" hidden="1" x14ac:dyDescent="0.25">
      <c r="B85" s="113"/>
      <c r="C85" s="114"/>
      <c r="D85" s="114"/>
      <c r="E85" s="113"/>
      <c r="F85" s="113"/>
      <c r="G85" s="114"/>
      <c r="H85" s="113"/>
      <c r="I85" s="114"/>
    </row>
    <row r="86" spans="1:9" hidden="1" x14ac:dyDescent="0.25">
      <c r="B86" s="113"/>
      <c r="C86" s="114"/>
      <c r="D86" s="114"/>
      <c r="E86" s="113"/>
      <c r="F86" s="113"/>
      <c r="G86" s="114"/>
      <c r="H86" s="113"/>
      <c r="I86" s="114"/>
    </row>
    <row r="87" spans="1:9" hidden="1" x14ac:dyDescent="0.25">
      <c r="B87" s="113"/>
      <c r="C87" s="114"/>
      <c r="D87" s="114"/>
      <c r="E87" s="113"/>
      <c r="F87" s="113"/>
      <c r="G87" s="114"/>
      <c r="H87" s="113"/>
      <c r="I87" s="114"/>
    </row>
    <row r="88" spans="1:9" hidden="1" x14ac:dyDescent="0.25">
      <c r="B88" s="113"/>
      <c r="C88" s="114"/>
      <c r="D88" s="114"/>
      <c r="E88" s="113"/>
      <c r="F88" s="113"/>
      <c r="G88" s="114"/>
      <c r="H88" s="113"/>
      <c r="I88" s="114"/>
    </row>
    <row r="89" spans="1:9" hidden="1" x14ac:dyDescent="0.25">
      <c r="B89" s="113"/>
      <c r="C89" s="114"/>
      <c r="D89" s="114"/>
      <c r="E89" s="113"/>
      <c r="F89" s="113"/>
      <c r="G89" s="114"/>
      <c r="H89" s="113"/>
      <c r="I89" s="114"/>
    </row>
    <row r="90" spans="1:9" hidden="1" x14ac:dyDescent="0.25"/>
    <row r="91" spans="1:9" hidden="1" x14ac:dyDescent="0.25"/>
    <row r="93" spans="1:9" ht="70.5" customHeight="1" x14ac:dyDescent="0.25">
      <c r="A93" s="118" t="s">
        <v>282</v>
      </c>
      <c r="B93" s="118" t="s">
        <v>144</v>
      </c>
      <c r="C93" s="118" t="s">
        <v>406</v>
      </c>
      <c r="D93" s="118" t="s">
        <v>285</v>
      </c>
      <c r="E93" s="118" t="s">
        <v>286</v>
      </c>
      <c r="F93" s="118" t="s">
        <v>287</v>
      </c>
      <c r="G93" s="118" t="s">
        <v>146</v>
      </c>
      <c r="H93" s="118" t="s">
        <v>290</v>
      </c>
      <c r="I93" s="118" t="s">
        <v>150</v>
      </c>
    </row>
    <row r="94" spans="1:9" ht="52.9" customHeight="1" x14ac:dyDescent="0.25">
      <c r="A94" s="921"/>
      <c r="B94" s="923" t="s">
        <v>435</v>
      </c>
      <c r="C94" s="366" t="s">
        <v>109</v>
      </c>
      <c r="D94" s="917" t="s">
        <v>436</v>
      </c>
      <c r="E94" s="119" t="s">
        <v>294</v>
      </c>
      <c r="F94" s="120" t="s">
        <v>437</v>
      </c>
      <c r="G94" s="121">
        <v>45672</v>
      </c>
      <c r="H94" s="121">
        <v>45961</v>
      </c>
      <c r="I94" s="366" t="s">
        <v>438</v>
      </c>
    </row>
    <row r="95" spans="1:9" ht="52.9" customHeight="1" x14ac:dyDescent="0.25">
      <c r="A95" s="922"/>
      <c r="B95" s="924"/>
      <c r="C95" s="367"/>
      <c r="D95" s="917"/>
      <c r="E95" s="119" t="s">
        <v>299</v>
      </c>
      <c r="F95" s="120" t="s">
        <v>439</v>
      </c>
      <c r="G95" s="121">
        <v>45672</v>
      </c>
      <c r="H95" s="121">
        <v>45961</v>
      </c>
      <c r="I95" s="367"/>
    </row>
    <row r="96" spans="1:9" ht="52.9" customHeight="1" x14ac:dyDescent="0.25">
      <c r="A96" s="922"/>
      <c r="B96" s="924"/>
      <c r="C96" s="367"/>
      <c r="D96" s="917"/>
      <c r="E96" s="119" t="s">
        <v>301</v>
      </c>
      <c r="F96" s="120" t="s">
        <v>440</v>
      </c>
      <c r="G96" s="121">
        <v>45672</v>
      </c>
      <c r="H96" s="121">
        <v>45961</v>
      </c>
      <c r="I96" s="367"/>
    </row>
    <row r="97" spans="1:9" ht="52.9" customHeight="1" x14ac:dyDescent="0.25">
      <c r="A97" s="922"/>
      <c r="B97" s="924"/>
      <c r="C97" s="367"/>
      <c r="D97" s="917"/>
      <c r="E97" s="119" t="s">
        <v>303</v>
      </c>
      <c r="F97" s="120" t="s">
        <v>441</v>
      </c>
      <c r="G97" s="121">
        <v>45672</v>
      </c>
      <c r="H97" s="121">
        <v>45961</v>
      </c>
      <c r="I97" s="367"/>
    </row>
    <row r="98" spans="1:9" ht="52.9" customHeight="1" x14ac:dyDescent="0.25">
      <c r="A98" s="921"/>
      <c r="B98" s="923" t="s">
        <v>442</v>
      </c>
      <c r="C98" s="366" t="s">
        <v>109</v>
      </c>
      <c r="D98" s="917" t="s">
        <v>443</v>
      </c>
      <c r="E98" s="119" t="s">
        <v>313</v>
      </c>
      <c r="F98" s="120" t="s">
        <v>444</v>
      </c>
      <c r="G98" s="121">
        <v>45672</v>
      </c>
      <c r="H98" s="121">
        <v>45961</v>
      </c>
      <c r="I98" s="367"/>
    </row>
    <row r="99" spans="1:9" ht="52.9" customHeight="1" x14ac:dyDescent="0.25">
      <c r="A99" s="922"/>
      <c r="B99" s="924"/>
      <c r="C99" s="367"/>
      <c r="D99" s="917"/>
      <c r="E99" s="119" t="s">
        <v>315</v>
      </c>
      <c r="F99" s="120" t="s">
        <v>445</v>
      </c>
      <c r="G99" s="121">
        <v>45672</v>
      </c>
      <c r="H99" s="121">
        <v>45961</v>
      </c>
      <c r="I99" s="367"/>
    </row>
    <row r="100" spans="1:9" ht="52.9" customHeight="1" x14ac:dyDescent="0.25">
      <c r="A100" s="922"/>
      <c r="B100" s="924"/>
      <c r="C100" s="367"/>
      <c r="D100" s="917"/>
      <c r="E100" s="119" t="s">
        <v>318</v>
      </c>
      <c r="F100" s="120" t="s">
        <v>446</v>
      </c>
      <c r="G100" s="121">
        <v>45672</v>
      </c>
      <c r="H100" s="121">
        <v>45961</v>
      </c>
      <c r="I100" s="367"/>
    </row>
    <row r="101" spans="1:9" ht="71.25" customHeight="1" x14ac:dyDescent="0.25">
      <c r="A101" s="925"/>
      <c r="B101" s="927" t="s">
        <v>447</v>
      </c>
      <c r="C101" s="927" t="s">
        <v>109</v>
      </c>
      <c r="D101" s="917" t="s">
        <v>448</v>
      </c>
      <c r="E101" s="119" t="s">
        <v>327</v>
      </c>
      <c r="F101" s="120" t="s">
        <v>449</v>
      </c>
      <c r="G101" s="121">
        <v>45672</v>
      </c>
      <c r="H101" s="121">
        <v>45961</v>
      </c>
      <c r="I101" s="367"/>
    </row>
    <row r="102" spans="1:9" ht="67.5" customHeight="1" x14ac:dyDescent="0.25">
      <c r="A102" s="926"/>
      <c r="B102" s="928"/>
      <c r="C102" s="928"/>
      <c r="D102" s="917"/>
      <c r="E102" s="119" t="s">
        <v>329</v>
      </c>
      <c r="F102" s="120" t="s">
        <v>450</v>
      </c>
      <c r="G102" s="121">
        <v>45672</v>
      </c>
      <c r="H102" s="121">
        <v>45961</v>
      </c>
      <c r="I102" s="367"/>
    </row>
    <row r="103" spans="1:9" ht="67.5" customHeight="1" x14ac:dyDescent="0.25">
      <c r="A103" s="926"/>
      <c r="B103" s="928"/>
      <c r="C103" s="928"/>
      <c r="D103" s="917"/>
      <c r="E103" s="119" t="s">
        <v>331</v>
      </c>
      <c r="F103" s="120" t="s">
        <v>451</v>
      </c>
      <c r="G103" s="121">
        <v>45672</v>
      </c>
      <c r="H103" s="121">
        <v>45961</v>
      </c>
      <c r="I103" s="367"/>
    </row>
  </sheetData>
  <mergeCells count="14">
    <mergeCell ref="I94:I103"/>
    <mergeCell ref="A98:A100"/>
    <mergeCell ref="B98:B100"/>
    <mergeCell ref="C98:C100"/>
    <mergeCell ref="D98:D100"/>
    <mergeCell ref="A101:A103"/>
    <mergeCell ref="B101:B103"/>
    <mergeCell ref="C101:C103"/>
    <mergeCell ref="D101:D103"/>
    <mergeCell ref="C2:H12"/>
    <mergeCell ref="A94:A97"/>
    <mergeCell ref="B94:B97"/>
    <mergeCell ref="C94:C97"/>
    <mergeCell ref="D94:D97"/>
  </mergeCells>
  <dataValidations count="2">
    <dataValidation errorStyle="warning" allowBlank="1" showInputMessage="1" showErrorMessage="1" errorTitle="NO MODIFICAR FORMULA" error="no debe cambiar la formula.  No digite nada aquí" promptTitle="NO TOCAR" prompt="Diligencie esta casilla desde la hoja &quot;Reprogramación&quot;" sqref="G94:G103" xr:uid="{704CE9C4-F0BA-4D3A-9119-63E2FA52E9D6}"/>
    <dataValidation errorStyle="warning" allowBlank="1" showInputMessage="1" showErrorMessage="1" errorTitle="NO MODIFICAR FORMULA" error="no debe cambiar la formula.  No digite nada aquí" sqref="H94:H103" xr:uid="{63D2CE51-A8FC-4148-B463-82733B7F6E15}"/>
  </dataValidations>
  <pageMargins left="1.2736614173228347" right="0.70866141732283472" top="0.74803149606299213" bottom="0.74803149606299213" header="0.31496062992125984" footer="0.31496062992125984"/>
  <pageSetup paperSize="9" scale="45"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C24C8-EE4E-4DAA-8EB2-9208602D81EF}">
  <dimension ref="A1:N80"/>
  <sheetViews>
    <sheetView view="pageBreakPreview" zoomScale="60" zoomScaleNormal="66" workbookViewId="0">
      <selection activeCell="S19" sqref="S19"/>
    </sheetView>
  </sheetViews>
  <sheetFormatPr baseColWidth="10" defaultColWidth="11.42578125" defaultRowHeight="15" x14ac:dyDescent="0.25"/>
  <cols>
    <col min="1" max="1" width="19.5703125" customWidth="1"/>
    <col min="2" max="2" width="30.42578125" customWidth="1"/>
    <col min="3" max="3" width="16.85546875" hidden="1" customWidth="1"/>
    <col min="4" max="4" width="21.85546875" customWidth="1"/>
    <col min="5" max="5" width="76.140625" customWidth="1"/>
    <col min="6" max="6" width="19.85546875" customWidth="1"/>
    <col min="7" max="7" width="20.7109375" customWidth="1"/>
    <col min="8" max="9" width="15.140625" customWidth="1"/>
    <col min="10" max="10" width="31.42578125" customWidth="1"/>
    <col min="11" max="12" width="15.140625" customWidth="1"/>
    <col min="13" max="13" width="28.28515625" customWidth="1"/>
    <col min="14" max="14" width="43" customWidth="1"/>
  </cols>
  <sheetData>
    <row r="1" spans="1:14" ht="15.75" x14ac:dyDescent="0.25">
      <c r="A1" s="415"/>
      <c r="B1" s="415"/>
      <c r="C1" s="415"/>
      <c r="D1" s="1"/>
      <c r="E1" s="2"/>
      <c r="F1" s="2"/>
      <c r="G1" s="1"/>
      <c r="H1" s="1"/>
      <c r="I1" s="3"/>
      <c r="J1" s="1"/>
      <c r="K1" s="1"/>
      <c r="L1" s="1"/>
      <c r="M1" s="1"/>
      <c r="N1" s="415"/>
    </row>
    <row r="2" spans="1:14" ht="15.75" customHeight="1" x14ac:dyDescent="0.25">
      <c r="A2" s="415"/>
      <c r="B2" s="415"/>
      <c r="C2" s="415"/>
      <c r="D2" s="416" t="s">
        <v>14</v>
      </c>
      <c r="E2" s="416"/>
      <c r="F2" s="416"/>
      <c r="G2" s="416"/>
      <c r="H2" s="416"/>
      <c r="I2" s="416"/>
      <c r="J2" s="416"/>
      <c r="K2" s="416"/>
      <c r="L2" s="416"/>
      <c r="M2" s="416"/>
      <c r="N2" s="415"/>
    </row>
    <row r="3" spans="1:14" ht="15.75" customHeight="1" x14ac:dyDescent="0.25">
      <c r="A3" s="415"/>
      <c r="B3" s="415"/>
      <c r="C3" s="415"/>
      <c r="D3" s="416"/>
      <c r="E3" s="416"/>
      <c r="F3" s="416"/>
      <c r="G3" s="416"/>
      <c r="H3" s="416"/>
      <c r="I3" s="416"/>
      <c r="J3" s="416"/>
      <c r="K3" s="416"/>
      <c r="L3" s="416"/>
      <c r="M3" s="416"/>
      <c r="N3" s="415"/>
    </row>
    <row r="4" spans="1:14" ht="15.75" customHeight="1" x14ac:dyDescent="0.25">
      <c r="A4" s="415"/>
      <c r="B4" s="415"/>
      <c r="C4" s="415"/>
      <c r="D4" s="416"/>
      <c r="E4" s="416"/>
      <c r="F4" s="416"/>
      <c r="G4" s="416"/>
      <c r="H4" s="416"/>
      <c r="I4" s="416"/>
      <c r="J4" s="416"/>
      <c r="K4" s="416"/>
      <c r="L4" s="416"/>
      <c r="M4" s="416"/>
      <c r="N4" s="415"/>
    </row>
    <row r="5" spans="1:14" ht="15.75" customHeight="1" x14ac:dyDescent="0.25">
      <c r="A5" s="415"/>
      <c r="B5" s="415"/>
      <c r="C5" s="415"/>
      <c r="D5" s="416"/>
      <c r="E5" s="416"/>
      <c r="F5" s="416"/>
      <c r="G5" s="416"/>
      <c r="H5" s="416"/>
      <c r="I5" s="416"/>
      <c r="J5" s="416"/>
      <c r="K5" s="416"/>
      <c r="L5" s="416"/>
      <c r="M5" s="416"/>
      <c r="N5" s="415"/>
    </row>
    <row r="6" spans="1:14" ht="15.75" customHeight="1" x14ac:dyDescent="0.25">
      <c r="A6" s="415"/>
      <c r="B6" s="415"/>
      <c r="C6" s="415"/>
      <c r="D6" s="416"/>
      <c r="E6" s="416"/>
      <c r="F6" s="416"/>
      <c r="G6" s="416"/>
      <c r="H6" s="416"/>
      <c r="I6" s="416"/>
      <c r="J6" s="416"/>
      <c r="K6" s="416"/>
      <c r="L6" s="416"/>
      <c r="M6" s="416"/>
      <c r="N6" s="415"/>
    </row>
    <row r="7" spans="1:14" ht="15.75" customHeight="1" x14ac:dyDescent="0.25">
      <c r="A7" s="415"/>
      <c r="B7" s="415"/>
      <c r="C7" s="415"/>
      <c r="D7" s="416"/>
      <c r="E7" s="416"/>
      <c r="F7" s="416"/>
      <c r="G7" s="416"/>
      <c r="H7" s="416"/>
      <c r="I7" s="416"/>
      <c r="J7" s="416"/>
      <c r="K7" s="416"/>
      <c r="L7" s="416"/>
      <c r="M7" s="416"/>
      <c r="N7" s="415"/>
    </row>
    <row r="8" spans="1:14" ht="15.75" customHeight="1" x14ac:dyDescent="0.25">
      <c r="A8" s="415"/>
      <c r="B8" s="415"/>
      <c r="C8" s="415"/>
      <c r="D8" s="416"/>
      <c r="E8" s="416"/>
      <c r="F8" s="416"/>
      <c r="G8" s="416"/>
      <c r="H8" s="416"/>
      <c r="I8" s="416"/>
      <c r="J8" s="416"/>
      <c r="K8" s="416"/>
      <c r="L8" s="416"/>
      <c r="M8" s="416"/>
      <c r="N8" s="415"/>
    </row>
    <row r="9" spans="1:14" ht="15.75" customHeight="1" x14ac:dyDescent="0.25">
      <c r="A9" s="415"/>
      <c r="B9" s="415"/>
      <c r="C9" s="415"/>
      <c r="D9" s="416"/>
      <c r="E9" s="416"/>
      <c r="F9" s="416"/>
      <c r="G9" s="416"/>
      <c r="H9" s="416"/>
      <c r="I9" s="416"/>
      <c r="J9" s="416"/>
      <c r="K9" s="416"/>
      <c r="L9" s="416"/>
      <c r="M9" s="416"/>
      <c r="N9" s="415"/>
    </row>
    <row r="10" spans="1:14" ht="15.75" customHeight="1" x14ac:dyDescent="0.25">
      <c r="A10" s="415"/>
      <c r="B10" s="415"/>
      <c r="C10" s="415"/>
      <c r="D10" s="416"/>
      <c r="E10" s="416"/>
      <c r="F10" s="416"/>
      <c r="G10" s="416"/>
      <c r="H10" s="416"/>
      <c r="I10" s="416"/>
      <c r="J10" s="416"/>
      <c r="K10" s="416"/>
      <c r="L10" s="416"/>
      <c r="M10" s="416"/>
      <c r="N10" s="415"/>
    </row>
    <row r="11" spans="1:14" ht="15.75" customHeight="1" x14ac:dyDescent="0.25">
      <c r="A11" s="415"/>
      <c r="B11" s="415"/>
      <c r="C11" s="415"/>
      <c r="D11" s="416"/>
      <c r="E11" s="416"/>
      <c r="F11" s="416"/>
      <c r="G11" s="416"/>
      <c r="H11" s="416"/>
      <c r="I11" s="416"/>
      <c r="J11" s="416"/>
      <c r="K11" s="416"/>
      <c r="L11" s="416"/>
      <c r="M11" s="416"/>
      <c r="N11" s="415"/>
    </row>
    <row r="12" spans="1:14" ht="15.75" customHeight="1" x14ac:dyDescent="0.25">
      <c r="A12" s="415"/>
      <c r="B12" s="415"/>
      <c r="C12" s="415"/>
      <c r="D12" s="416"/>
      <c r="E12" s="416"/>
      <c r="F12" s="416"/>
      <c r="G12" s="416"/>
      <c r="H12" s="416"/>
      <c r="I12" s="416"/>
      <c r="J12" s="416"/>
      <c r="K12" s="416"/>
      <c r="L12" s="416"/>
      <c r="M12" s="416"/>
      <c r="N12" s="415"/>
    </row>
    <row r="13" spans="1:14" ht="9" customHeight="1" thickBot="1" x14ac:dyDescent="0.3">
      <c r="A13" s="1"/>
      <c r="B13" s="4"/>
      <c r="C13" s="3"/>
      <c r="D13" s="3"/>
      <c r="E13" s="3"/>
      <c r="F13" s="3"/>
      <c r="G13" s="3"/>
      <c r="H13" s="1"/>
      <c r="I13" s="3"/>
      <c r="J13" s="1"/>
      <c r="K13" s="1"/>
      <c r="L13" s="1"/>
      <c r="M13" s="1"/>
      <c r="N13" s="415"/>
    </row>
    <row r="14" spans="1:14" x14ac:dyDescent="0.25">
      <c r="A14" s="408" t="s">
        <v>15</v>
      </c>
      <c r="B14" s="410" t="s">
        <v>16</v>
      </c>
      <c r="C14" s="412" t="s">
        <v>17</v>
      </c>
      <c r="D14" s="412" t="s">
        <v>18</v>
      </c>
      <c r="E14" s="412" t="s">
        <v>19</v>
      </c>
      <c r="F14" s="412" t="s">
        <v>20</v>
      </c>
      <c r="G14" s="412" t="s">
        <v>21</v>
      </c>
      <c r="H14" s="412" t="s">
        <v>22</v>
      </c>
      <c r="I14" s="406" t="s">
        <v>23</v>
      </c>
      <c r="J14" s="419" t="s">
        <v>24</v>
      </c>
      <c r="K14" s="421" t="s">
        <v>25</v>
      </c>
      <c r="L14" s="423" t="s">
        <v>26</v>
      </c>
      <c r="M14" s="406" t="s">
        <v>27</v>
      </c>
      <c r="N14" s="417" t="s">
        <v>28</v>
      </c>
    </row>
    <row r="15" spans="1:14" x14ac:dyDescent="0.25">
      <c r="A15" s="409"/>
      <c r="B15" s="411"/>
      <c r="C15" s="413"/>
      <c r="D15" s="413"/>
      <c r="E15" s="413"/>
      <c r="F15" s="414"/>
      <c r="G15" s="414"/>
      <c r="H15" s="414"/>
      <c r="I15" s="407"/>
      <c r="J15" s="420"/>
      <c r="K15" s="422"/>
      <c r="L15" s="424"/>
      <c r="M15" s="407"/>
      <c r="N15" s="418"/>
    </row>
    <row r="16" spans="1:14" ht="63" customHeight="1" x14ac:dyDescent="0.25">
      <c r="A16" s="394" t="s">
        <v>29</v>
      </c>
      <c r="B16" s="397" t="s">
        <v>30</v>
      </c>
      <c r="C16" s="360" t="s">
        <v>31</v>
      </c>
      <c r="D16" s="360" t="s">
        <v>32</v>
      </c>
      <c r="E16" s="6" t="s">
        <v>33</v>
      </c>
      <c r="F16" s="372" t="s">
        <v>34</v>
      </c>
      <c r="G16" s="372" t="s">
        <v>35</v>
      </c>
      <c r="H16" s="388">
        <v>45665</v>
      </c>
      <c r="I16" s="388">
        <v>46010</v>
      </c>
      <c r="J16" s="360" t="s">
        <v>36</v>
      </c>
      <c r="K16" s="360" t="s">
        <v>36</v>
      </c>
      <c r="L16" s="403">
        <v>0</v>
      </c>
      <c r="M16" s="403">
        <v>0</v>
      </c>
      <c r="N16" s="400" t="s">
        <v>37</v>
      </c>
    </row>
    <row r="17" spans="1:14" ht="63" customHeight="1" x14ac:dyDescent="0.25">
      <c r="A17" s="395"/>
      <c r="B17" s="398"/>
      <c r="C17" s="361"/>
      <c r="D17" s="361"/>
      <c r="E17" s="6" t="s">
        <v>38</v>
      </c>
      <c r="F17" s="373"/>
      <c r="G17" s="373"/>
      <c r="H17" s="389"/>
      <c r="I17" s="389"/>
      <c r="J17" s="361"/>
      <c r="K17" s="361"/>
      <c r="L17" s="404"/>
      <c r="M17" s="404"/>
      <c r="N17" s="401"/>
    </row>
    <row r="18" spans="1:14" ht="63" customHeight="1" x14ac:dyDescent="0.25">
      <c r="A18" s="395"/>
      <c r="B18" s="398"/>
      <c r="C18" s="361"/>
      <c r="D18" s="361"/>
      <c r="E18" s="6" t="s">
        <v>39</v>
      </c>
      <c r="F18" s="373"/>
      <c r="G18" s="373"/>
      <c r="H18" s="389"/>
      <c r="I18" s="389"/>
      <c r="J18" s="361"/>
      <c r="K18" s="361"/>
      <c r="L18" s="404"/>
      <c r="M18" s="404"/>
      <c r="N18" s="401"/>
    </row>
    <row r="19" spans="1:14" ht="63" customHeight="1" x14ac:dyDescent="0.25">
      <c r="A19" s="395"/>
      <c r="B19" s="398"/>
      <c r="C19" s="361"/>
      <c r="D19" s="361"/>
      <c r="E19" s="6" t="s">
        <v>40</v>
      </c>
      <c r="F19" s="373"/>
      <c r="G19" s="373"/>
      <c r="H19" s="389"/>
      <c r="I19" s="389"/>
      <c r="J19" s="361"/>
      <c r="K19" s="361"/>
      <c r="L19" s="404"/>
      <c r="M19" s="404"/>
      <c r="N19" s="401"/>
    </row>
    <row r="20" spans="1:14" ht="63" customHeight="1" x14ac:dyDescent="0.25">
      <c r="A20" s="395"/>
      <c r="B20" s="398"/>
      <c r="C20" s="361"/>
      <c r="D20" s="361"/>
      <c r="E20" s="6" t="s">
        <v>41</v>
      </c>
      <c r="F20" s="373"/>
      <c r="G20" s="373"/>
      <c r="H20" s="389"/>
      <c r="I20" s="389"/>
      <c r="J20" s="361"/>
      <c r="K20" s="361"/>
      <c r="L20" s="404"/>
      <c r="M20" s="404"/>
      <c r="N20" s="401"/>
    </row>
    <row r="21" spans="1:14" ht="63" customHeight="1" x14ac:dyDescent="0.25">
      <c r="A21" s="395"/>
      <c r="B21" s="398"/>
      <c r="C21" s="361"/>
      <c r="D21" s="361"/>
      <c r="E21" s="6" t="s">
        <v>42</v>
      </c>
      <c r="F21" s="373"/>
      <c r="G21" s="373"/>
      <c r="H21" s="389"/>
      <c r="I21" s="389"/>
      <c r="J21" s="361"/>
      <c r="K21" s="361"/>
      <c r="L21" s="404"/>
      <c r="M21" s="404"/>
      <c r="N21" s="401"/>
    </row>
    <row r="22" spans="1:14" ht="63" customHeight="1" x14ac:dyDescent="0.25">
      <c r="A22" s="396"/>
      <c r="B22" s="399"/>
      <c r="C22" s="362"/>
      <c r="D22" s="362"/>
      <c r="E22" s="6" t="s">
        <v>43</v>
      </c>
      <c r="F22" s="374"/>
      <c r="G22" s="374"/>
      <c r="H22" s="393"/>
      <c r="I22" s="393"/>
      <c r="J22" s="362"/>
      <c r="K22" s="362"/>
      <c r="L22" s="405"/>
      <c r="M22" s="405"/>
      <c r="N22" s="402"/>
    </row>
    <row r="23" spans="1:14" ht="62.25" customHeight="1" x14ac:dyDescent="0.25">
      <c r="A23" s="394" t="s">
        <v>29</v>
      </c>
      <c r="B23" s="397" t="s">
        <v>44</v>
      </c>
      <c r="C23" s="360"/>
      <c r="D23" s="360" t="s">
        <v>45</v>
      </c>
      <c r="E23" s="6" t="s">
        <v>46</v>
      </c>
      <c r="F23" s="372" t="s">
        <v>47</v>
      </c>
      <c r="G23" s="372" t="s">
        <v>48</v>
      </c>
      <c r="H23" s="388">
        <v>45658</v>
      </c>
      <c r="I23" s="388">
        <v>46022</v>
      </c>
      <c r="J23" s="360" t="s">
        <v>36</v>
      </c>
      <c r="K23" s="360" t="s">
        <v>36</v>
      </c>
      <c r="L23" s="403">
        <v>0</v>
      </c>
      <c r="M23" s="403">
        <v>0</v>
      </c>
      <c r="N23" s="400" t="s">
        <v>49</v>
      </c>
    </row>
    <row r="24" spans="1:14" ht="88.5" customHeight="1" x14ac:dyDescent="0.25">
      <c r="A24" s="395"/>
      <c r="B24" s="398"/>
      <c r="C24" s="361"/>
      <c r="D24" s="361"/>
      <c r="E24" s="6" t="s">
        <v>50</v>
      </c>
      <c r="F24" s="373"/>
      <c r="G24" s="373"/>
      <c r="H24" s="389"/>
      <c r="I24" s="389"/>
      <c r="J24" s="361"/>
      <c r="K24" s="361"/>
      <c r="L24" s="404"/>
      <c r="M24" s="404"/>
      <c r="N24" s="401"/>
    </row>
    <row r="25" spans="1:14" ht="62.25" customHeight="1" x14ac:dyDescent="0.25">
      <c r="A25" s="395"/>
      <c r="B25" s="398"/>
      <c r="C25" s="361"/>
      <c r="D25" s="361"/>
      <c r="E25" s="6" t="s">
        <v>51</v>
      </c>
      <c r="F25" s="373"/>
      <c r="G25" s="373"/>
      <c r="H25" s="389"/>
      <c r="I25" s="389"/>
      <c r="J25" s="361"/>
      <c r="K25" s="361"/>
      <c r="L25" s="404"/>
      <c r="M25" s="404"/>
      <c r="N25" s="401"/>
    </row>
    <row r="26" spans="1:14" ht="90.75" customHeight="1" x14ac:dyDescent="0.25">
      <c r="A26" s="395"/>
      <c r="B26" s="398"/>
      <c r="C26" s="361"/>
      <c r="D26" s="361"/>
      <c r="E26" s="6" t="s">
        <v>52</v>
      </c>
      <c r="F26" s="373"/>
      <c r="G26" s="373"/>
      <c r="H26" s="389"/>
      <c r="I26" s="389"/>
      <c r="J26" s="361"/>
      <c r="K26" s="361"/>
      <c r="L26" s="404"/>
      <c r="M26" s="404"/>
      <c r="N26" s="401"/>
    </row>
    <row r="27" spans="1:14" ht="62.25" customHeight="1" x14ac:dyDescent="0.25">
      <c r="A27" s="396"/>
      <c r="B27" s="399"/>
      <c r="C27" s="362"/>
      <c r="D27" s="362"/>
      <c r="E27" s="6" t="s">
        <v>53</v>
      </c>
      <c r="F27" s="374"/>
      <c r="G27" s="374"/>
      <c r="H27" s="393"/>
      <c r="I27" s="393"/>
      <c r="J27" s="362"/>
      <c r="K27" s="362"/>
      <c r="L27" s="405"/>
      <c r="M27" s="405"/>
      <c r="N27" s="402"/>
    </row>
    <row r="28" spans="1:14" ht="39.75" customHeight="1" x14ac:dyDescent="0.25">
      <c r="A28" s="394" t="s">
        <v>29</v>
      </c>
      <c r="B28" s="397" t="s">
        <v>54</v>
      </c>
      <c r="C28" s="360" t="s">
        <v>55</v>
      </c>
      <c r="D28" s="360" t="s">
        <v>56</v>
      </c>
      <c r="E28" s="6" t="s">
        <v>57</v>
      </c>
      <c r="F28" s="372" t="s">
        <v>58</v>
      </c>
      <c r="G28" s="372" t="s">
        <v>59</v>
      </c>
      <c r="H28" s="388">
        <v>45659</v>
      </c>
      <c r="I28" s="388">
        <v>46022</v>
      </c>
      <c r="J28" s="360" t="s">
        <v>36</v>
      </c>
      <c r="K28" s="360" t="s">
        <v>36</v>
      </c>
      <c r="L28" s="363">
        <v>0</v>
      </c>
      <c r="M28" s="363">
        <v>0</v>
      </c>
      <c r="N28" s="400" t="s">
        <v>60</v>
      </c>
    </row>
    <row r="29" spans="1:14" ht="39.75" customHeight="1" x14ac:dyDescent="0.25">
      <c r="A29" s="395"/>
      <c r="B29" s="398"/>
      <c r="C29" s="361"/>
      <c r="D29" s="361"/>
      <c r="E29" s="6" t="s">
        <v>61</v>
      </c>
      <c r="F29" s="373"/>
      <c r="G29" s="373"/>
      <c r="H29" s="389"/>
      <c r="I29" s="389"/>
      <c r="J29" s="361"/>
      <c r="K29" s="361"/>
      <c r="L29" s="364"/>
      <c r="M29" s="364"/>
      <c r="N29" s="401"/>
    </row>
    <row r="30" spans="1:14" ht="39.75" customHeight="1" x14ac:dyDescent="0.25">
      <c r="A30" s="395"/>
      <c r="B30" s="398"/>
      <c r="C30" s="361"/>
      <c r="D30" s="361"/>
      <c r="E30" s="6" t="s">
        <v>62</v>
      </c>
      <c r="F30" s="373"/>
      <c r="G30" s="373"/>
      <c r="H30" s="389"/>
      <c r="I30" s="389"/>
      <c r="J30" s="361"/>
      <c r="K30" s="361"/>
      <c r="L30" s="364"/>
      <c r="M30" s="364"/>
      <c r="N30" s="401"/>
    </row>
    <row r="31" spans="1:14" ht="39.75" customHeight="1" x14ac:dyDescent="0.25">
      <c r="A31" s="395"/>
      <c r="B31" s="398"/>
      <c r="C31" s="361"/>
      <c r="D31" s="361"/>
      <c r="E31" s="6" t="s">
        <v>63</v>
      </c>
      <c r="F31" s="373"/>
      <c r="G31" s="373"/>
      <c r="H31" s="389"/>
      <c r="I31" s="389"/>
      <c r="J31" s="361"/>
      <c r="K31" s="361"/>
      <c r="L31" s="364"/>
      <c r="M31" s="364"/>
      <c r="N31" s="401"/>
    </row>
    <row r="32" spans="1:14" ht="60" customHeight="1" x14ac:dyDescent="0.25">
      <c r="A32" s="395"/>
      <c r="B32" s="398"/>
      <c r="C32" s="361"/>
      <c r="D32" s="361"/>
      <c r="E32" s="6" t="s">
        <v>64</v>
      </c>
      <c r="F32" s="373"/>
      <c r="G32" s="373"/>
      <c r="H32" s="389"/>
      <c r="I32" s="389"/>
      <c r="J32" s="361"/>
      <c r="K32" s="361"/>
      <c r="L32" s="364"/>
      <c r="M32" s="364"/>
      <c r="N32" s="401"/>
    </row>
    <row r="33" spans="1:14" ht="39.75" customHeight="1" x14ac:dyDescent="0.25">
      <c r="A33" s="396"/>
      <c r="B33" s="399"/>
      <c r="C33" s="362"/>
      <c r="D33" s="362"/>
      <c r="E33" s="6" t="s">
        <v>65</v>
      </c>
      <c r="F33" s="374"/>
      <c r="G33" s="374"/>
      <c r="H33" s="393"/>
      <c r="I33" s="393"/>
      <c r="J33" s="362"/>
      <c r="K33" s="362"/>
      <c r="L33" s="365"/>
      <c r="M33" s="365"/>
      <c r="N33" s="402"/>
    </row>
    <row r="34" spans="1:14" ht="59.25" customHeight="1" x14ac:dyDescent="0.25">
      <c r="A34" s="394" t="s">
        <v>66</v>
      </c>
      <c r="B34" s="397" t="s">
        <v>67</v>
      </c>
      <c r="C34" s="360" t="s">
        <v>68</v>
      </c>
      <c r="D34" s="360" t="s">
        <v>69</v>
      </c>
      <c r="E34" s="6" t="s">
        <v>70</v>
      </c>
      <c r="F34" s="360" t="s">
        <v>71</v>
      </c>
      <c r="G34" s="372" t="s">
        <v>72</v>
      </c>
      <c r="H34" s="388">
        <v>45659</v>
      </c>
      <c r="I34" s="388">
        <v>46022</v>
      </c>
      <c r="J34" s="360" t="s">
        <v>36</v>
      </c>
      <c r="K34" s="360" t="s">
        <v>36</v>
      </c>
      <c r="L34" s="363">
        <v>0</v>
      </c>
      <c r="M34" s="363">
        <v>0</v>
      </c>
      <c r="N34" s="400" t="s">
        <v>73</v>
      </c>
    </row>
    <row r="35" spans="1:14" ht="59.25" customHeight="1" x14ac:dyDescent="0.25">
      <c r="A35" s="395"/>
      <c r="B35" s="398"/>
      <c r="C35" s="361"/>
      <c r="D35" s="361"/>
      <c r="E35" s="6" t="s">
        <v>74</v>
      </c>
      <c r="F35" s="361"/>
      <c r="G35" s="373"/>
      <c r="H35" s="389"/>
      <c r="I35" s="389"/>
      <c r="J35" s="361"/>
      <c r="K35" s="361"/>
      <c r="L35" s="364"/>
      <c r="M35" s="364"/>
      <c r="N35" s="401"/>
    </row>
    <row r="36" spans="1:14" ht="59.25" customHeight="1" x14ac:dyDescent="0.25">
      <c r="A36" s="395"/>
      <c r="B36" s="398"/>
      <c r="C36" s="361"/>
      <c r="D36" s="361"/>
      <c r="E36" s="6" t="s">
        <v>75</v>
      </c>
      <c r="F36" s="361"/>
      <c r="G36" s="373"/>
      <c r="H36" s="389"/>
      <c r="I36" s="389"/>
      <c r="J36" s="361"/>
      <c r="K36" s="361"/>
      <c r="L36" s="364"/>
      <c r="M36" s="364"/>
      <c r="N36" s="401"/>
    </row>
    <row r="37" spans="1:14" ht="59.25" customHeight="1" x14ac:dyDescent="0.25">
      <c r="A37" s="395"/>
      <c r="B37" s="398"/>
      <c r="C37" s="361"/>
      <c r="D37" s="361"/>
      <c r="E37" s="6" t="s">
        <v>76</v>
      </c>
      <c r="F37" s="361"/>
      <c r="G37" s="373"/>
      <c r="H37" s="389"/>
      <c r="I37" s="389"/>
      <c r="J37" s="361"/>
      <c r="K37" s="361"/>
      <c r="L37" s="364"/>
      <c r="M37" s="364"/>
      <c r="N37" s="401"/>
    </row>
    <row r="38" spans="1:14" ht="108" customHeight="1" x14ac:dyDescent="0.25">
      <c r="A38" s="395"/>
      <c r="B38" s="398"/>
      <c r="C38" s="361"/>
      <c r="D38" s="361"/>
      <c r="E38" s="6" t="s">
        <v>77</v>
      </c>
      <c r="F38" s="361"/>
      <c r="G38" s="373"/>
      <c r="H38" s="389"/>
      <c r="I38" s="389"/>
      <c r="J38" s="361"/>
      <c r="K38" s="361"/>
      <c r="L38" s="364"/>
      <c r="M38" s="364"/>
      <c r="N38" s="401"/>
    </row>
    <row r="39" spans="1:14" ht="108" customHeight="1" x14ac:dyDescent="0.25">
      <c r="A39" s="395"/>
      <c r="B39" s="398"/>
      <c r="C39" s="361"/>
      <c r="D39" s="361"/>
      <c r="E39" s="6" t="s">
        <v>78</v>
      </c>
      <c r="F39" s="361"/>
      <c r="G39" s="373"/>
      <c r="H39" s="389"/>
      <c r="I39" s="389"/>
      <c r="J39" s="361"/>
      <c r="K39" s="361"/>
      <c r="L39" s="364"/>
      <c r="M39" s="364"/>
      <c r="N39" s="401"/>
    </row>
    <row r="40" spans="1:14" ht="108" customHeight="1" x14ac:dyDescent="0.25">
      <c r="A40" s="395"/>
      <c r="B40" s="398"/>
      <c r="C40" s="361"/>
      <c r="D40" s="361"/>
      <c r="E40" s="6" t="s">
        <v>79</v>
      </c>
      <c r="F40" s="361"/>
      <c r="G40" s="373"/>
      <c r="H40" s="389"/>
      <c r="I40" s="389"/>
      <c r="J40" s="361"/>
      <c r="K40" s="361"/>
      <c r="L40" s="364"/>
      <c r="M40" s="364"/>
      <c r="N40" s="401"/>
    </row>
    <row r="41" spans="1:14" ht="91.5" customHeight="1" x14ac:dyDescent="0.25">
      <c r="A41" s="394" t="s">
        <v>66</v>
      </c>
      <c r="B41" s="397" t="s">
        <v>80</v>
      </c>
      <c r="C41" s="360"/>
      <c r="D41" s="360" t="s">
        <v>81</v>
      </c>
      <c r="E41" s="6" t="s">
        <v>82</v>
      </c>
      <c r="F41" s="360" t="s">
        <v>83</v>
      </c>
      <c r="G41" s="372" t="s">
        <v>84</v>
      </c>
      <c r="H41" s="388">
        <v>45689</v>
      </c>
      <c r="I41" s="388">
        <v>46022</v>
      </c>
      <c r="J41" s="360" t="s">
        <v>36</v>
      </c>
      <c r="K41" s="360" t="s">
        <v>36</v>
      </c>
      <c r="L41" s="363">
        <v>0</v>
      </c>
      <c r="M41" s="363">
        <v>0</v>
      </c>
      <c r="N41" s="400" t="s">
        <v>85</v>
      </c>
    </row>
    <row r="42" spans="1:14" ht="66.75" customHeight="1" x14ac:dyDescent="0.25">
      <c r="A42" s="395"/>
      <c r="B42" s="398"/>
      <c r="C42" s="361"/>
      <c r="D42" s="361"/>
      <c r="E42" s="6" t="s">
        <v>86</v>
      </c>
      <c r="F42" s="361"/>
      <c r="G42" s="373"/>
      <c r="H42" s="389"/>
      <c r="I42" s="389"/>
      <c r="J42" s="361"/>
      <c r="K42" s="361"/>
      <c r="L42" s="364"/>
      <c r="M42" s="364"/>
      <c r="N42" s="401"/>
    </row>
    <row r="43" spans="1:14" ht="48.75" customHeight="1" x14ac:dyDescent="0.25">
      <c r="A43" s="395"/>
      <c r="B43" s="398"/>
      <c r="C43" s="361"/>
      <c r="D43" s="361"/>
      <c r="E43" s="6" t="s">
        <v>87</v>
      </c>
      <c r="F43" s="361"/>
      <c r="G43" s="373"/>
      <c r="H43" s="389"/>
      <c r="I43" s="389"/>
      <c r="J43" s="361"/>
      <c r="K43" s="361"/>
      <c r="L43" s="364"/>
      <c r="M43" s="364"/>
      <c r="N43" s="401"/>
    </row>
    <row r="44" spans="1:14" ht="48.75" customHeight="1" x14ac:dyDescent="0.25">
      <c r="A44" s="396"/>
      <c r="B44" s="399"/>
      <c r="C44" s="362"/>
      <c r="D44" s="362"/>
      <c r="E44" s="6" t="s">
        <v>88</v>
      </c>
      <c r="F44" s="362"/>
      <c r="G44" s="374"/>
      <c r="H44" s="393"/>
      <c r="I44" s="393"/>
      <c r="J44" s="362"/>
      <c r="K44" s="362"/>
      <c r="L44" s="365"/>
      <c r="M44" s="365"/>
      <c r="N44" s="401"/>
    </row>
    <row r="45" spans="1:14" ht="70.5" customHeight="1" x14ac:dyDescent="0.25">
      <c r="A45" s="394" t="s">
        <v>66</v>
      </c>
      <c r="B45" s="397" t="s">
        <v>89</v>
      </c>
      <c r="C45" s="360"/>
      <c r="D45" s="360" t="s">
        <v>90</v>
      </c>
      <c r="E45" s="6" t="s">
        <v>91</v>
      </c>
      <c r="F45" s="360" t="s">
        <v>92</v>
      </c>
      <c r="G45" s="372" t="s">
        <v>93</v>
      </c>
      <c r="H45" s="388">
        <v>45659</v>
      </c>
      <c r="I45" s="388">
        <v>46019</v>
      </c>
      <c r="J45" s="360" t="s">
        <v>36</v>
      </c>
      <c r="K45" s="360" t="s">
        <v>36</v>
      </c>
      <c r="L45" s="363">
        <v>0</v>
      </c>
      <c r="M45" s="363">
        <v>0</v>
      </c>
      <c r="N45" s="377" t="s">
        <v>94</v>
      </c>
    </row>
    <row r="46" spans="1:14" ht="70.5" customHeight="1" x14ac:dyDescent="0.25">
      <c r="A46" s="395"/>
      <c r="B46" s="398"/>
      <c r="C46" s="361"/>
      <c r="D46" s="361"/>
      <c r="E46" s="6" t="s">
        <v>95</v>
      </c>
      <c r="F46" s="361"/>
      <c r="G46" s="373"/>
      <c r="H46" s="389"/>
      <c r="I46" s="389"/>
      <c r="J46" s="361"/>
      <c r="K46" s="361"/>
      <c r="L46" s="364"/>
      <c r="M46" s="364"/>
      <c r="N46" s="377"/>
    </row>
    <row r="47" spans="1:14" ht="93" customHeight="1" x14ac:dyDescent="0.25">
      <c r="A47" s="395"/>
      <c r="B47" s="398"/>
      <c r="C47" s="361"/>
      <c r="D47" s="361"/>
      <c r="E47" s="6" t="s">
        <v>96</v>
      </c>
      <c r="F47" s="361"/>
      <c r="G47" s="373"/>
      <c r="H47" s="389"/>
      <c r="I47" s="389"/>
      <c r="J47" s="361"/>
      <c r="K47" s="361"/>
      <c r="L47" s="364"/>
      <c r="M47" s="364"/>
      <c r="N47" s="377"/>
    </row>
    <row r="48" spans="1:14" ht="70.5" customHeight="1" x14ac:dyDescent="0.25">
      <c r="A48" s="395"/>
      <c r="B48" s="398"/>
      <c r="C48" s="361"/>
      <c r="D48" s="361"/>
      <c r="E48" s="6" t="s">
        <v>97</v>
      </c>
      <c r="F48" s="361"/>
      <c r="G48" s="373"/>
      <c r="H48" s="389"/>
      <c r="I48" s="389"/>
      <c r="J48" s="361"/>
      <c r="K48" s="361"/>
      <c r="L48" s="364"/>
      <c r="M48" s="364"/>
      <c r="N48" s="377"/>
    </row>
    <row r="49" spans="1:14" ht="70.5" customHeight="1" x14ac:dyDescent="0.25">
      <c r="A49" s="395"/>
      <c r="B49" s="399"/>
      <c r="C49" s="361"/>
      <c r="D49" s="361"/>
      <c r="E49" s="6" t="s">
        <v>98</v>
      </c>
      <c r="F49" s="361"/>
      <c r="G49" s="373"/>
      <c r="H49" s="389"/>
      <c r="I49" s="389"/>
      <c r="J49" s="361"/>
      <c r="K49" s="361"/>
      <c r="L49" s="364"/>
      <c r="M49" s="364"/>
      <c r="N49" s="377"/>
    </row>
    <row r="50" spans="1:14" ht="48.75" customHeight="1" x14ac:dyDescent="0.25">
      <c r="A50" s="394" t="s">
        <v>66</v>
      </c>
      <c r="B50" s="397" t="s">
        <v>99</v>
      </c>
      <c r="C50" s="360"/>
      <c r="D50" s="360" t="s">
        <v>100</v>
      </c>
      <c r="E50" s="6" t="s">
        <v>101</v>
      </c>
      <c r="F50" s="360" t="s">
        <v>102</v>
      </c>
      <c r="G50" s="372" t="s">
        <v>103</v>
      </c>
      <c r="H50" s="388">
        <v>45689</v>
      </c>
      <c r="I50" s="388">
        <v>46022</v>
      </c>
      <c r="J50" s="360" t="s">
        <v>36</v>
      </c>
      <c r="K50" s="360" t="s">
        <v>36</v>
      </c>
      <c r="L50" s="363">
        <v>0</v>
      </c>
      <c r="M50" s="363">
        <v>0</v>
      </c>
      <c r="N50" s="381" t="s">
        <v>104</v>
      </c>
    </row>
    <row r="51" spans="1:14" ht="48.75" customHeight="1" x14ac:dyDescent="0.25">
      <c r="A51" s="395"/>
      <c r="B51" s="398"/>
      <c r="C51" s="361"/>
      <c r="D51" s="361"/>
      <c r="E51" s="6" t="s">
        <v>105</v>
      </c>
      <c r="F51" s="361"/>
      <c r="G51" s="373"/>
      <c r="H51" s="389"/>
      <c r="I51" s="389"/>
      <c r="J51" s="361"/>
      <c r="K51" s="361"/>
      <c r="L51" s="364"/>
      <c r="M51" s="364"/>
      <c r="N51" s="382"/>
    </row>
    <row r="52" spans="1:14" ht="48.75" customHeight="1" x14ac:dyDescent="0.25">
      <c r="A52" s="395"/>
      <c r="B52" s="398"/>
      <c r="C52" s="361"/>
      <c r="D52" s="361"/>
      <c r="E52" s="7" t="s">
        <v>106</v>
      </c>
      <c r="F52" s="361"/>
      <c r="G52" s="373"/>
      <c r="H52" s="389"/>
      <c r="I52" s="389"/>
      <c r="J52" s="361"/>
      <c r="K52" s="361"/>
      <c r="L52" s="364"/>
      <c r="M52" s="364"/>
      <c r="N52" s="382"/>
    </row>
    <row r="53" spans="1:14" ht="48.75" customHeight="1" x14ac:dyDescent="0.25">
      <c r="A53" s="395"/>
      <c r="B53" s="398"/>
      <c r="C53" s="361"/>
      <c r="D53" s="361"/>
      <c r="E53" s="6" t="s">
        <v>107</v>
      </c>
      <c r="F53" s="361"/>
      <c r="G53" s="373"/>
      <c r="H53" s="389"/>
      <c r="I53" s="389"/>
      <c r="J53" s="361"/>
      <c r="K53" s="361"/>
      <c r="L53" s="364"/>
      <c r="M53" s="364"/>
      <c r="N53" s="382"/>
    </row>
    <row r="54" spans="1:14" ht="43.5" customHeight="1" x14ac:dyDescent="0.25">
      <c r="A54" s="394" t="s">
        <v>66</v>
      </c>
      <c r="B54" s="397" t="s">
        <v>108</v>
      </c>
      <c r="C54" s="360"/>
      <c r="D54" s="360" t="s">
        <v>109</v>
      </c>
      <c r="E54" s="6" t="s">
        <v>110</v>
      </c>
      <c r="F54" s="360" t="s">
        <v>111</v>
      </c>
      <c r="G54" s="372" t="s">
        <v>112</v>
      </c>
      <c r="H54" s="388">
        <v>45672</v>
      </c>
      <c r="I54" s="388">
        <v>45961</v>
      </c>
      <c r="J54" s="360" t="s">
        <v>36</v>
      </c>
      <c r="K54" s="360" t="s">
        <v>36</v>
      </c>
      <c r="L54" s="363">
        <v>0</v>
      </c>
      <c r="M54" s="363">
        <v>0</v>
      </c>
      <c r="N54" s="381" t="s">
        <v>113</v>
      </c>
    </row>
    <row r="55" spans="1:14" ht="43.5" customHeight="1" x14ac:dyDescent="0.25">
      <c r="A55" s="395"/>
      <c r="B55" s="398"/>
      <c r="C55" s="361"/>
      <c r="D55" s="361"/>
      <c r="E55" s="6" t="s">
        <v>114</v>
      </c>
      <c r="F55" s="361"/>
      <c r="G55" s="373"/>
      <c r="H55" s="389"/>
      <c r="I55" s="389"/>
      <c r="J55" s="361"/>
      <c r="K55" s="361"/>
      <c r="L55" s="364"/>
      <c r="M55" s="364"/>
      <c r="N55" s="382"/>
    </row>
    <row r="56" spans="1:14" ht="43.5" customHeight="1" x14ac:dyDescent="0.25">
      <c r="A56" s="395"/>
      <c r="B56" s="398"/>
      <c r="C56" s="361"/>
      <c r="D56" s="361"/>
      <c r="E56" s="6" t="s">
        <v>115</v>
      </c>
      <c r="F56" s="361"/>
      <c r="G56" s="373"/>
      <c r="H56" s="389"/>
      <c r="I56" s="389"/>
      <c r="J56" s="361"/>
      <c r="K56" s="361"/>
      <c r="L56" s="364"/>
      <c r="M56" s="364"/>
      <c r="N56" s="382"/>
    </row>
    <row r="57" spans="1:14" ht="43.5" customHeight="1" x14ac:dyDescent="0.25">
      <c r="A57" s="395"/>
      <c r="B57" s="398"/>
      <c r="C57" s="361"/>
      <c r="D57" s="361"/>
      <c r="E57" s="6" t="s">
        <v>116</v>
      </c>
      <c r="F57" s="361"/>
      <c r="G57" s="373"/>
      <c r="H57" s="389"/>
      <c r="I57" s="389"/>
      <c r="J57" s="361"/>
      <c r="K57" s="361"/>
      <c r="L57" s="364"/>
      <c r="M57" s="364"/>
      <c r="N57" s="382"/>
    </row>
    <row r="58" spans="1:14" ht="43.5" customHeight="1" x14ac:dyDescent="0.25">
      <c r="A58" s="395"/>
      <c r="B58" s="398"/>
      <c r="C58" s="361"/>
      <c r="D58" s="361"/>
      <c r="E58" s="6" t="s">
        <v>117</v>
      </c>
      <c r="F58" s="361"/>
      <c r="G58" s="373"/>
      <c r="H58" s="389"/>
      <c r="I58" s="389"/>
      <c r="J58" s="361"/>
      <c r="K58" s="361"/>
      <c r="L58" s="364"/>
      <c r="M58" s="364"/>
      <c r="N58" s="382"/>
    </row>
    <row r="59" spans="1:14" ht="43.5" customHeight="1" x14ac:dyDescent="0.25">
      <c r="A59" s="396"/>
      <c r="B59" s="399"/>
      <c r="C59" s="362"/>
      <c r="D59" s="362"/>
      <c r="E59" s="6" t="s">
        <v>118</v>
      </c>
      <c r="F59" s="362"/>
      <c r="G59" s="374"/>
      <c r="H59" s="389"/>
      <c r="I59" s="389"/>
      <c r="J59" s="362"/>
      <c r="K59" s="362"/>
      <c r="L59" s="365"/>
      <c r="M59" s="365"/>
      <c r="N59" s="383"/>
    </row>
    <row r="60" spans="1:14" ht="78" customHeight="1" x14ac:dyDescent="0.25">
      <c r="A60" s="384" t="s">
        <v>66</v>
      </c>
      <c r="B60" s="385" t="s">
        <v>119</v>
      </c>
      <c r="C60" s="375"/>
      <c r="D60" s="375" t="s">
        <v>120</v>
      </c>
      <c r="E60" s="6" t="s">
        <v>121</v>
      </c>
      <c r="F60" s="375" t="s">
        <v>122</v>
      </c>
      <c r="G60" s="386" t="s">
        <v>123</v>
      </c>
      <c r="H60" s="387">
        <v>45658</v>
      </c>
      <c r="I60" s="387">
        <v>46022</v>
      </c>
      <c r="J60" s="375" t="s">
        <v>36</v>
      </c>
      <c r="K60" s="375" t="s">
        <v>36</v>
      </c>
      <c r="L60" s="376">
        <v>0</v>
      </c>
      <c r="M60" s="376">
        <v>0</v>
      </c>
      <c r="N60" s="377" t="s">
        <v>124</v>
      </c>
    </row>
    <row r="61" spans="1:14" ht="96" customHeight="1" x14ac:dyDescent="0.25">
      <c r="A61" s="384"/>
      <c r="B61" s="385"/>
      <c r="C61" s="375"/>
      <c r="D61" s="375"/>
      <c r="E61" s="6" t="s">
        <v>125</v>
      </c>
      <c r="F61" s="375"/>
      <c r="G61" s="386"/>
      <c r="H61" s="387"/>
      <c r="I61" s="387"/>
      <c r="J61" s="375"/>
      <c r="K61" s="375"/>
      <c r="L61" s="376"/>
      <c r="M61" s="376"/>
      <c r="N61" s="377"/>
    </row>
    <row r="62" spans="1:14" ht="34.5" customHeight="1" x14ac:dyDescent="0.25">
      <c r="A62" s="384"/>
      <c r="B62" s="385"/>
      <c r="C62" s="375"/>
      <c r="D62" s="375"/>
      <c r="E62" s="6" t="s">
        <v>126</v>
      </c>
      <c r="F62" s="375"/>
      <c r="G62" s="386"/>
      <c r="H62" s="387"/>
      <c r="I62" s="387"/>
      <c r="J62" s="375"/>
      <c r="K62" s="375"/>
      <c r="L62" s="376"/>
      <c r="M62" s="376"/>
      <c r="N62" s="377"/>
    </row>
    <row r="63" spans="1:14" ht="34.5" customHeight="1" x14ac:dyDescent="0.25">
      <c r="A63" s="384"/>
      <c r="B63" s="385"/>
      <c r="C63" s="375"/>
      <c r="D63" s="375"/>
      <c r="E63" s="6" t="s">
        <v>127</v>
      </c>
      <c r="F63" s="375"/>
      <c r="G63" s="386"/>
      <c r="H63" s="387"/>
      <c r="I63" s="387"/>
      <c r="J63" s="375"/>
      <c r="K63" s="375"/>
      <c r="L63" s="376"/>
      <c r="M63" s="376"/>
      <c r="N63" s="377"/>
    </row>
    <row r="64" spans="1:14" ht="34.5" customHeight="1" x14ac:dyDescent="0.25">
      <c r="A64" s="384"/>
      <c r="B64" s="385"/>
      <c r="C64" s="375"/>
      <c r="D64" s="375"/>
      <c r="E64" s="6" t="s">
        <v>128</v>
      </c>
      <c r="F64" s="375"/>
      <c r="G64" s="386"/>
      <c r="H64" s="387"/>
      <c r="I64" s="387"/>
      <c r="J64" s="375"/>
      <c r="K64" s="375"/>
      <c r="L64" s="376"/>
      <c r="M64" s="376"/>
      <c r="N64" s="377"/>
    </row>
    <row r="65" spans="1:14" ht="34.5" customHeight="1" x14ac:dyDescent="0.25">
      <c r="A65" s="384"/>
      <c r="B65" s="385"/>
      <c r="C65" s="375"/>
      <c r="D65" s="375"/>
      <c r="E65" s="6" t="s">
        <v>129</v>
      </c>
      <c r="F65" s="375"/>
      <c r="G65" s="386"/>
      <c r="H65" s="387"/>
      <c r="I65" s="387"/>
      <c r="J65" s="375"/>
      <c r="K65" s="375"/>
      <c r="L65" s="376"/>
      <c r="M65" s="376"/>
      <c r="N65" s="377"/>
    </row>
    <row r="66" spans="1:14" ht="78" customHeight="1" x14ac:dyDescent="0.25">
      <c r="A66" s="366" t="s">
        <v>130</v>
      </c>
      <c r="B66" s="369" t="s">
        <v>131</v>
      </c>
      <c r="C66" s="366"/>
      <c r="D66" s="366" t="s">
        <v>132</v>
      </c>
      <c r="E66" s="6" t="s">
        <v>133</v>
      </c>
      <c r="F66" s="366" t="s">
        <v>134</v>
      </c>
      <c r="G66" s="372" t="s">
        <v>135</v>
      </c>
      <c r="H66" s="388">
        <v>45659</v>
      </c>
      <c r="I66" s="388">
        <v>46022</v>
      </c>
      <c r="J66" s="360" t="s">
        <v>36</v>
      </c>
      <c r="K66" s="360" t="s">
        <v>36</v>
      </c>
      <c r="L66" s="363">
        <v>0</v>
      </c>
      <c r="M66" s="363">
        <v>0</v>
      </c>
      <c r="N66" s="390" t="s">
        <v>136</v>
      </c>
    </row>
    <row r="67" spans="1:14" ht="78" customHeight="1" x14ac:dyDescent="0.25">
      <c r="A67" s="367"/>
      <c r="B67" s="370"/>
      <c r="C67" s="367"/>
      <c r="D67" s="367"/>
      <c r="E67" s="6" t="s">
        <v>137</v>
      </c>
      <c r="F67" s="367"/>
      <c r="G67" s="373"/>
      <c r="H67" s="389"/>
      <c r="I67" s="389"/>
      <c r="J67" s="361"/>
      <c r="K67" s="361"/>
      <c r="L67" s="364"/>
      <c r="M67" s="364"/>
      <c r="N67" s="391"/>
    </row>
    <row r="68" spans="1:14" ht="78" customHeight="1" x14ac:dyDescent="0.25">
      <c r="A68" s="367"/>
      <c r="B68" s="370"/>
      <c r="C68" s="367"/>
      <c r="D68" s="367"/>
      <c r="E68" s="6" t="s">
        <v>138</v>
      </c>
      <c r="F68" s="367"/>
      <c r="G68" s="373"/>
      <c r="H68" s="389"/>
      <c r="I68" s="389"/>
      <c r="J68" s="361"/>
      <c r="K68" s="361"/>
      <c r="L68" s="364"/>
      <c r="M68" s="364"/>
      <c r="N68" s="391"/>
    </row>
    <row r="69" spans="1:14" ht="78" customHeight="1" x14ac:dyDescent="0.25">
      <c r="A69" s="368"/>
      <c r="B69" s="371"/>
      <c r="C69" s="368"/>
      <c r="D69" s="368"/>
      <c r="E69" s="6" t="s">
        <v>139</v>
      </c>
      <c r="F69" s="368"/>
      <c r="G69" s="374"/>
      <c r="H69" s="393"/>
      <c r="I69" s="393"/>
      <c r="J69" s="362"/>
      <c r="K69" s="362"/>
      <c r="L69" s="365"/>
      <c r="M69" s="365"/>
      <c r="N69" s="392"/>
    </row>
    <row r="70" spans="1:14" ht="78" customHeight="1" x14ac:dyDescent="0.25">
      <c r="A70" s="375" t="s">
        <v>130</v>
      </c>
      <c r="B70" s="375" t="s">
        <v>1023</v>
      </c>
      <c r="C70" s="344"/>
      <c r="D70" s="375" t="s">
        <v>1024</v>
      </c>
      <c r="E70" s="7" t="s">
        <v>1025</v>
      </c>
      <c r="F70" s="360" t="s">
        <v>1026</v>
      </c>
      <c r="G70" s="372" t="s">
        <v>1027</v>
      </c>
      <c r="H70" s="388">
        <v>45659</v>
      </c>
      <c r="I70" s="388">
        <v>46020</v>
      </c>
      <c r="J70" s="372" t="s">
        <v>36</v>
      </c>
      <c r="K70" s="425" t="s">
        <v>36</v>
      </c>
      <c r="L70" s="363">
        <v>0</v>
      </c>
      <c r="M70" s="363">
        <v>0</v>
      </c>
      <c r="N70" s="390" t="s">
        <v>1028</v>
      </c>
    </row>
    <row r="71" spans="1:14" ht="78" customHeight="1" x14ac:dyDescent="0.25">
      <c r="A71" s="375"/>
      <c r="B71" s="375"/>
      <c r="C71" s="344"/>
      <c r="D71" s="375"/>
      <c r="E71" s="7" t="s">
        <v>1029</v>
      </c>
      <c r="F71" s="361"/>
      <c r="G71" s="373"/>
      <c r="H71" s="389"/>
      <c r="I71" s="389"/>
      <c r="J71" s="373"/>
      <c r="K71" s="426"/>
      <c r="L71" s="364"/>
      <c r="M71" s="364"/>
      <c r="N71" s="391"/>
    </row>
    <row r="72" spans="1:14" ht="78" customHeight="1" x14ac:dyDescent="0.25">
      <c r="A72" s="375"/>
      <c r="B72" s="375"/>
      <c r="C72" s="344"/>
      <c r="D72" s="375"/>
      <c r="E72" s="7" t="s">
        <v>1030</v>
      </c>
      <c r="F72" s="361"/>
      <c r="G72" s="373"/>
      <c r="H72" s="389"/>
      <c r="I72" s="389"/>
      <c r="J72" s="373"/>
      <c r="K72" s="426"/>
      <c r="L72" s="364"/>
      <c r="M72" s="364"/>
      <c r="N72" s="391"/>
    </row>
    <row r="73" spans="1:14" ht="78" customHeight="1" x14ac:dyDescent="0.25">
      <c r="A73" s="375"/>
      <c r="B73" s="375"/>
      <c r="C73" s="344"/>
      <c r="D73" s="375"/>
      <c r="E73" s="7" t="s">
        <v>1031</v>
      </c>
      <c r="F73" s="362"/>
      <c r="G73" s="374"/>
      <c r="H73" s="393"/>
      <c r="I73" s="393"/>
      <c r="J73" s="374"/>
      <c r="K73" s="427"/>
      <c r="L73" s="365"/>
      <c r="M73" s="365"/>
      <c r="N73" s="392"/>
    </row>
    <row r="74" spans="1:14" ht="49.5" customHeight="1" thickBot="1" x14ac:dyDescent="0.3">
      <c r="A74" s="378" t="s">
        <v>140</v>
      </c>
      <c r="B74" s="379"/>
      <c r="C74" s="379"/>
      <c r="D74" s="379"/>
      <c r="E74" s="379"/>
      <c r="F74" s="379"/>
      <c r="G74" s="379"/>
      <c r="H74" s="379"/>
      <c r="I74" s="379"/>
      <c r="J74" s="379"/>
      <c r="K74" s="379"/>
      <c r="L74" s="379"/>
      <c r="M74" s="379"/>
      <c r="N74" s="380"/>
    </row>
    <row r="80" spans="1:14" x14ac:dyDescent="0.25">
      <c r="E80" t="s">
        <v>141</v>
      </c>
    </row>
  </sheetData>
  <mergeCells count="160">
    <mergeCell ref="L70:L73"/>
    <mergeCell ref="M70:M73"/>
    <mergeCell ref="N70:N73"/>
    <mergeCell ref="A70:A73"/>
    <mergeCell ref="B70:B73"/>
    <mergeCell ref="D70:D73"/>
    <mergeCell ref="F70:F73"/>
    <mergeCell ref="G70:G73"/>
    <mergeCell ref="H70:H73"/>
    <mergeCell ref="I70:I73"/>
    <mergeCell ref="J70:J73"/>
    <mergeCell ref="K70:K73"/>
    <mergeCell ref="F14:F15"/>
    <mergeCell ref="G14:G15"/>
    <mergeCell ref="A1:C12"/>
    <mergeCell ref="J16:J22"/>
    <mergeCell ref="K16:K22"/>
    <mergeCell ref="L16:L22"/>
    <mergeCell ref="M16:M22"/>
    <mergeCell ref="N16:N22"/>
    <mergeCell ref="D2:M12"/>
    <mergeCell ref="N1:N13"/>
    <mergeCell ref="A16:A22"/>
    <mergeCell ref="B16:B22"/>
    <mergeCell ref="C16:C22"/>
    <mergeCell ref="D16:D22"/>
    <mergeCell ref="N14:N15"/>
    <mergeCell ref="F16:F22"/>
    <mergeCell ref="G16:G22"/>
    <mergeCell ref="H16:H22"/>
    <mergeCell ref="I16:I22"/>
    <mergeCell ref="H14:H15"/>
    <mergeCell ref="I14:I15"/>
    <mergeCell ref="J14:J15"/>
    <mergeCell ref="K14:K15"/>
    <mergeCell ref="L14:L15"/>
    <mergeCell ref="M14:M15"/>
    <mergeCell ref="A14:A15"/>
    <mergeCell ref="B14:B15"/>
    <mergeCell ref="C14:C15"/>
    <mergeCell ref="D14:D15"/>
    <mergeCell ref="E14:E15"/>
    <mergeCell ref="A28:A33"/>
    <mergeCell ref="B28:B33"/>
    <mergeCell ref="C28:C33"/>
    <mergeCell ref="D28:D33"/>
    <mergeCell ref="F28:F33"/>
    <mergeCell ref="G28:G33"/>
    <mergeCell ref="H28:H33"/>
    <mergeCell ref="F23:F27"/>
    <mergeCell ref="G23:G27"/>
    <mergeCell ref="H23:H27"/>
    <mergeCell ref="A23:A27"/>
    <mergeCell ref="B23:B27"/>
    <mergeCell ref="C23:C27"/>
    <mergeCell ref="D23:D27"/>
    <mergeCell ref="I28:I33"/>
    <mergeCell ref="J28:J33"/>
    <mergeCell ref="K28:K33"/>
    <mergeCell ref="L28:L33"/>
    <mergeCell ref="N28:N33"/>
    <mergeCell ref="L23:L27"/>
    <mergeCell ref="M23:M27"/>
    <mergeCell ref="N23:N27"/>
    <mergeCell ref="I23:I27"/>
    <mergeCell ref="J23:J27"/>
    <mergeCell ref="K23:K27"/>
    <mergeCell ref="N34:N40"/>
    <mergeCell ref="K41:K44"/>
    <mergeCell ref="L41:L44"/>
    <mergeCell ref="M41:M44"/>
    <mergeCell ref="N41:N44"/>
    <mergeCell ref="A34:A40"/>
    <mergeCell ref="B34:B40"/>
    <mergeCell ref="C34:C40"/>
    <mergeCell ref="D34:D40"/>
    <mergeCell ref="F34:F40"/>
    <mergeCell ref="G34:G40"/>
    <mergeCell ref="I41:I44"/>
    <mergeCell ref="J41:J44"/>
    <mergeCell ref="M28:M33"/>
    <mergeCell ref="N45:N49"/>
    <mergeCell ref="H45:H49"/>
    <mergeCell ref="I45:I49"/>
    <mergeCell ref="J45:J49"/>
    <mergeCell ref="K45:K49"/>
    <mergeCell ref="L45:L49"/>
    <mergeCell ref="M45:M49"/>
    <mergeCell ref="H34:H40"/>
    <mergeCell ref="I34:I40"/>
    <mergeCell ref="J34:J40"/>
    <mergeCell ref="K34:K40"/>
    <mergeCell ref="L34:L40"/>
    <mergeCell ref="M34:M40"/>
    <mergeCell ref="A41:A44"/>
    <mergeCell ref="B41:B44"/>
    <mergeCell ref="C41:C44"/>
    <mergeCell ref="D41:D44"/>
    <mergeCell ref="F41:F44"/>
    <mergeCell ref="G41:G44"/>
    <mergeCell ref="H41:H44"/>
    <mergeCell ref="K50:K53"/>
    <mergeCell ref="L50:L53"/>
    <mergeCell ref="A45:A49"/>
    <mergeCell ref="B45:B49"/>
    <mergeCell ref="C45:C49"/>
    <mergeCell ref="D45:D49"/>
    <mergeCell ref="F45:F49"/>
    <mergeCell ref="G45:G49"/>
    <mergeCell ref="M50:M53"/>
    <mergeCell ref="N50:N53"/>
    <mergeCell ref="A54:A59"/>
    <mergeCell ref="B54:B59"/>
    <mergeCell ref="C54:C59"/>
    <mergeCell ref="D54:D59"/>
    <mergeCell ref="F54:F59"/>
    <mergeCell ref="G54:G59"/>
    <mergeCell ref="A50:A53"/>
    <mergeCell ref="B50:B53"/>
    <mergeCell ref="C50:C53"/>
    <mergeCell ref="D50:D53"/>
    <mergeCell ref="F50:F53"/>
    <mergeCell ref="G50:G53"/>
    <mergeCell ref="H50:H53"/>
    <mergeCell ref="I50:I53"/>
    <mergeCell ref="J50:J53"/>
    <mergeCell ref="K60:K65"/>
    <mergeCell ref="L60:L65"/>
    <mergeCell ref="M60:M65"/>
    <mergeCell ref="N60:N65"/>
    <mergeCell ref="A74:N74"/>
    <mergeCell ref="N54:N59"/>
    <mergeCell ref="A60:A65"/>
    <mergeCell ref="B60:B65"/>
    <mergeCell ref="C60:C65"/>
    <mergeCell ref="D60:D65"/>
    <mergeCell ref="F60:F65"/>
    <mergeCell ref="G60:G65"/>
    <mergeCell ref="H60:H65"/>
    <mergeCell ref="I60:I65"/>
    <mergeCell ref="J60:J65"/>
    <mergeCell ref="H54:H59"/>
    <mergeCell ref="I54:I59"/>
    <mergeCell ref="J54:J59"/>
    <mergeCell ref="K54:K59"/>
    <mergeCell ref="L54:L59"/>
    <mergeCell ref="M54:M59"/>
    <mergeCell ref="N66:N69"/>
    <mergeCell ref="H66:H69"/>
    <mergeCell ref="I66:I69"/>
    <mergeCell ref="J66:J69"/>
    <mergeCell ref="K66:K69"/>
    <mergeCell ref="L66:L69"/>
    <mergeCell ref="M66:M69"/>
    <mergeCell ref="A66:A69"/>
    <mergeCell ref="B66:B69"/>
    <mergeCell ref="C66:C69"/>
    <mergeCell ref="D66:D69"/>
    <mergeCell ref="F66:F69"/>
    <mergeCell ref="G66:G69"/>
  </mergeCells>
  <dataValidations count="9">
    <dataValidation allowBlank="1" showInputMessage="1" showErrorMessage="1" promptTitle="Categoría" prompt="En caso de ser necesario indique, el nombre de la etapa, categoría o fase, estas corresponden al agrupamiento de tareas, de las cuales esta compuesta el Plan de Acción. " sqref="D16 D23 D28 D34 D41 D45 N45 D50:D51 D54 D60 D66" xr:uid="{B40A71CB-3F12-4595-A914-3FBDF834AB90}"/>
    <dataValidation allowBlank="1" showInputMessage="1" showErrorMessage="1" prompt="Corresponde al monto aprobado en el presupuesto para la ejecución del proyecto. Incluya la apropiación vigente por tarea." sqref="L16:M16 L45:M45 L50:M51 L54:M54 L60:M60 L66:M66 L70:M70" xr:uid="{B1F23769-DA0E-4E58-AE7B-60A34247ECD8}"/>
    <dataValidation allowBlank="1" showInputMessage="1" showErrorMessage="1" prompt="Indique la actividad del objetivo específico por la cual esta financiada la tarea del Plan de Acción" sqref="K16 N16" xr:uid="{213F2F4C-EA7F-408C-B48A-5D8F599A18AB}"/>
    <dataValidation allowBlank="1" showInputMessage="1" showErrorMessage="1" promptTitle="Fecha Final" prompt="Corresponde la fecha en la cual se prevé termine la tarea dentro del Plan de Acción y se obtenga el producto o entregable establecido." sqref="I16 I23" xr:uid="{654CACD0-437D-46D6-B6AD-274D9EA27928}"/>
    <dataValidation allowBlank="1" showInputMessage="1" showErrorMessage="1" promptTitle="Fecha Inicial" prompt="Corresponde la fecha en la cual se prevé comience la tarea dentro del Plan de Acción" sqref="H16 H23" xr:uid="{ED00113F-85A6-4A2C-A6DB-05DED885375F}"/>
    <dataValidation allowBlank="1" showInputMessage="1" showErrorMessage="1" promptTitle="Responsable de la Categoría" prompt="Indique el nombre del responsable de aprobación de la categoría, dadas sus funciones. _x000a_Solo se puede asignar un aprobador por categoría." sqref="F16 F23:G23 F28:N28 F34 F41:N41 F45:K45 F50:K51 F60:K60 N50:N51 F54:K54 F66:K66" xr:uid="{B8343843-3EFA-4C57-8110-6D171F034EBD}"/>
    <dataValidation allowBlank="1" showInputMessage="1" showErrorMessage="1" promptTitle="Colaboradores" prompt="Indique la persona que apoya o entrega insumos para el cumplimiento de la tarea." sqref="G16" xr:uid="{BE5B93D4-CDD0-4078-9549-1B23F330EBFF}"/>
    <dataValidation allowBlank="1" showInputMessage="1" showErrorMessage="1" promptTitle="Responsable de la Tarea" prompt="Indique la persona que se responsabiliza de la ejecución de la tarea y por tanto del registro de las acciones para la generación de reportes de avance y seguimiento a la ejecución del Plan de Acción." sqref="G34:N34" xr:uid="{01999AB6-BEF9-4927-A7A2-27ED0C2468EA}"/>
    <dataValidation allowBlank="1" showInputMessage="1" showErrorMessage="1" promptTitle="Nombre de la Tarea" prompt="Son los pasos o actividades a ejecutar en el plan de acción y que se pueden medir en tiempo de ejecución, producto entregable y presupuesto." sqref="E50:E51 E53:E54 E56:E59" xr:uid="{B46C7AFF-891E-4B17-A2ED-946FDB357941}"/>
  </dataValidations>
  <pageMargins left="0.7" right="0.7" top="0.75" bottom="0.75" header="0.3" footer="0.3"/>
  <pageSetup paperSize="9" scale="35"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2037E-F325-43F8-9C45-5F8AC3AFA755}">
  <sheetPr>
    <tabColor theme="7"/>
    <pageSetUpPr autoPageBreaks="0"/>
  </sheetPr>
  <dimension ref="A1:XEX21"/>
  <sheetViews>
    <sheetView showGridLines="0" view="pageBreakPreview" zoomScale="80" zoomScaleNormal="70" zoomScaleSheetLayoutView="80" workbookViewId="0"/>
  </sheetViews>
  <sheetFormatPr baseColWidth="10" defaultColWidth="11.42578125" defaultRowHeight="13.5" x14ac:dyDescent="0.25"/>
  <cols>
    <col min="1" max="1" width="1.42578125" style="13" customWidth="1"/>
    <col min="2" max="2" width="41.28515625" style="13" customWidth="1"/>
    <col min="3" max="3" width="64.42578125" style="13" customWidth="1"/>
    <col min="4" max="4" width="16.5703125" style="25" customWidth="1"/>
    <col min="5" max="5" width="17" style="25" customWidth="1"/>
    <col min="6" max="6" width="21.140625" style="25" customWidth="1"/>
    <col min="7" max="7" width="29.140625" style="13" customWidth="1"/>
    <col min="8" max="8" width="23" style="13" customWidth="1"/>
    <col min="9" max="16373" width="11.42578125" style="13"/>
    <col min="16374" max="16384" width="9.7109375" style="13" customWidth="1"/>
  </cols>
  <sheetData>
    <row r="1" spans="1:8 16378:16378" x14ac:dyDescent="0.25">
      <c r="A1" s="26"/>
      <c r="B1" s="27"/>
      <c r="C1" s="27"/>
      <c r="D1" s="28"/>
      <c r="E1" s="28"/>
      <c r="F1" s="28"/>
      <c r="G1" s="27"/>
      <c r="H1" s="29"/>
    </row>
    <row r="2" spans="1:8 16378:16378" ht="15" customHeight="1" x14ac:dyDescent="0.25">
      <c r="A2" s="30"/>
      <c r="B2" s="9"/>
      <c r="C2" s="428" t="s">
        <v>142</v>
      </c>
      <c r="D2" s="428"/>
      <c r="E2" s="428"/>
      <c r="F2" s="428"/>
      <c r="G2" s="428"/>
      <c r="H2" s="31"/>
      <c r="XEX2" s="12" t="s">
        <v>143</v>
      </c>
    </row>
    <row r="3" spans="1:8 16378:16378" ht="13.5" customHeight="1" x14ac:dyDescent="0.25">
      <c r="A3" s="30"/>
      <c r="B3" s="9"/>
      <c r="C3" s="428"/>
      <c r="D3" s="428"/>
      <c r="E3" s="428"/>
      <c r="F3" s="428"/>
      <c r="G3" s="428"/>
      <c r="H3" s="31"/>
    </row>
    <row r="4" spans="1:8 16378:16378" ht="13.5" customHeight="1" x14ac:dyDescent="0.25">
      <c r="A4" s="30"/>
      <c r="B4" s="9"/>
      <c r="C4" s="428"/>
      <c r="D4" s="428"/>
      <c r="E4" s="428"/>
      <c r="F4" s="428"/>
      <c r="G4" s="428"/>
      <c r="H4" s="31"/>
    </row>
    <row r="5" spans="1:8 16378:16378" ht="13.5" customHeight="1" x14ac:dyDescent="0.25">
      <c r="A5" s="30"/>
      <c r="B5" s="9"/>
      <c r="C5" s="428"/>
      <c r="D5" s="428"/>
      <c r="E5" s="428"/>
      <c r="F5" s="428"/>
      <c r="G5" s="428"/>
      <c r="H5" s="31"/>
    </row>
    <row r="6" spans="1:8 16378:16378" ht="13.5" customHeight="1" x14ac:dyDescent="0.25">
      <c r="A6" s="30"/>
      <c r="B6" s="9"/>
      <c r="C6" s="428"/>
      <c r="D6" s="428"/>
      <c r="E6" s="428"/>
      <c r="F6" s="428"/>
      <c r="G6" s="428"/>
      <c r="H6" s="31"/>
    </row>
    <row r="7" spans="1:8 16378:16378" ht="13.5" customHeight="1" x14ac:dyDescent="0.25">
      <c r="A7" s="30"/>
      <c r="B7" s="9"/>
      <c r="C7" s="428"/>
      <c r="D7" s="428"/>
      <c r="E7" s="428"/>
      <c r="F7" s="428"/>
      <c r="G7" s="428"/>
      <c r="H7" s="31"/>
    </row>
    <row r="8" spans="1:8 16378:16378" ht="13.5" customHeight="1" x14ac:dyDescent="0.25">
      <c r="A8" s="30"/>
      <c r="B8" s="9"/>
      <c r="C8" s="428"/>
      <c r="D8" s="428"/>
      <c r="E8" s="428"/>
      <c r="F8" s="428"/>
      <c r="G8" s="428"/>
      <c r="H8" s="31"/>
    </row>
    <row r="9" spans="1:8 16378:16378" ht="13.5" customHeight="1" x14ac:dyDescent="0.25">
      <c r="A9" s="30"/>
      <c r="B9" s="9"/>
      <c r="C9" s="428"/>
      <c r="D9" s="428"/>
      <c r="E9" s="428"/>
      <c r="F9" s="428"/>
      <c r="G9" s="428"/>
      <c r="H9" s="31"/>
    </row>
    <row r="10" spans="1:8 16378:16378" ht="13.5" customHeight="1" x14ac:dyDescent="0.25">
      <c r="A10" s="30"/>
      <c r="B10" s="9"/>
      <c r="C10" s="428"/>
      <c r="D10" s="428"/>
      <c r="E10" s="428"/>
      <c r="F10" s="428"/>
      <c r="G10" s="428"/>
      <c r="H10" s="31"/>
    </row>
    <row r="11" spans="1:8 16378:16378" s="14" customFormat="1" ht="18.75" customHeight="1" x14ac:dyDescent="0.25">
      <c r="A11" s="32"/>
      <c r="B11" s="9"/>
      <c r="C11" s="428"/>
      <c r="D11" s="428"/>
      <c r="E11" s="428"/>
      <c r="F11" s="428"/>
      <c r="G11" s="428"/>
      <c r="H11" s="31"/>
    </row>
    <row r="12" spans="1:8 16378:16378" s="14" customFormat="1" ht="25.5" customHeight="1" x14ac:dyDescent="0.25">
      <c r="A12" s="32"/>
      <c r="B12" s="9"/>
      <c r="C12" s="428"/>
      <c r="D12" s="428"/>
      <c r="E12" s="428"/>
      <c r="F12" s="428"/>
      <c r="G12" s="428"/>
      <c r="H12" s="31"/>
    </row>
    <row r="13" spans="1:8 16378:16378" s="14" customFormat="1" ht="14.25" customHeight="1" x14ac:dyDescent="0.25">
      <c r="A13" s="32"/>
      <c r="B13" s="9"/>
      <c r="C13" s="11"/>
      <c r="D13" s="11"/>
      <c r="E13" s="11"/>
      <c r="F13" s="11"/>
      <c r="G13" s="11"/>
      <c r="H13" s="33"/>
    </row>
    <row r="14" spans="1:8 16378:16378" s="14" customFormat="1" ht="14.25" customHeight="1" x14ac:dyDescent="0.25">
      <c r="A14" s="32"/>
      <c r="B14" s="15"/>
      <c r="C14" s="11"/>
      <c r="D14" s="11"/>
      <c r="E14" s="11"/>
      <c r="F14" s="11"/>
      <c r="G14" s="11"/>
      <c r="H14" s="33"/>
    </row>
    <row r="15" spans="1:8 16378:16378" s="14" customFormat="1" ht="14.25" customHeight="1" x14ac:dyDescent="0.25">
      <c r="A15" s="32"/>
      <c r="B15" s="15"/>
      <c r="C15" s="10" t="s">
        <v>2</v>
      </c>
      <c r="D15" s="10"/>
      <c r="E15" s="10"/>
      <c r="F15" s="10"/>
      <c r="G15" s="34"/>
      <c r="H15" s="33"/>
    </row>
    <row r="16" spans="1:8 16378:16378" s="14" customFormat="1" ht="5.25" customHeight="1" x14ac:dyDescent="0.25">
      <c r="A16" s="32"/>
      <c r="B16" s="16"/>
      <c r="C16" s="16"/>
      <c r="D16" s="17"/>
      <c r="E16" s="17"/>
      <c r="F16" s="17"/>
      <c r="G16" s="18"/>
      <c r="H16" s="33"/>
    </row>
    <row r="17" spans="1:8" ht="48" customHeight="1" x14ac:dyDescent="0.25">
      <c r="A17" s="30"/>
      <c r="B17" s="19" t="s">
        <v>144</v>
      </c>
      <c r="C17" s="19" t="s">
        <v>145</v>
      </c>
      <c r="D17" s="20" t="s">
        <v>146</v>
      </c>
      <c r="E17" s="20" t="s">
        <v>147</v>
      </c>
      <c r="F17" s="20" t="s">
        <v>148</v>
      </c>
      <c r="G17" s="19" t="s">
        <v>149</v>
      </c>
      <c r="H17" s="35" t="s">
        <v>150</v>
      </c>
    </row>
    <row r="18" spans="1:8" ht="102.75" customHeight="1" x14ac:dyDescent="0.25">
      <c r="A18" s="30"/>
      <c r="B18" s="429" t="s">
        <v>151</v>
      </c>
      <c r="C18" s="21" t="s">
        <v>152</v>
      </c>
      <c r="D18" s="22">
        <v>45670</v>
      </c>
      <c r="E18" s="22">
        <v>46022</v>
      </c>
      <c r="F18" s="23" t="s">
        <v>153</v>
      </c>
      <c r="G18" s="24" t="s">
        <v>154</v>
      </c>
      <c r="H18" s="36" t="s">
        <v>155</v>
      </c>
    </row>
    <row r="19" spans="1:8" ht="82.5" x14ac:dyDescent="0.25">
      <c r="A19" s="30"/>
      <c r="B19" s="430"/>
      <c r="C19" s="21" t="s">
        <v>156</v>
      </c>
      <c r="D19" s="22">
        <v>45670</v>
      </c>
      <c r="E19" s="22">
        <v>46022</v>
      </c>
      <c r="F19" s="23" t="s">
        <v>153</v>
      </c>
      <c r="G19" s="24" t="s">
        <v>154</v>
      </c>
      <c r="H19" s="36" t="s">
        <v>155</v>
      </c>
    </row>
    <row r="20" spans="1:8" ht="123.75" customHeight="1" x14ac:dyDescent="0.25">
      <c r="A20" s="30"/>
      <c r="B20" s="430"/>
      <c r="C20" s="21" t="s">
        <v>157</v>
      </c>
      <c r="D20" s="22">
        <v>45670</v>
      </c>
      <c r="E20" s="22">
        <v>46022</v>
      </c>
      <c r="F20" s="23" t="s">
        <v>153</v>
      </c>
      <c r="G20" s="24" t="s">
        <v>154</v>
      </c>
      <c r="H20" s="36" t="s">
        <v>155</v>
      </c>
    </row>
    <row r="21" spans="1:8" ht="114" customHeight="1" thickBot="1" x14ac:dyDescent="0.3">
      <c r="A21" s="37"/>
      <c r="B21" s="431"/>
      <c r="C21" s="38" t="s">
        <v>158</v>
      </c>
      <c r="D21" s="39">
        <v>45670</v>
      </c>
      <c r="E21" s="39">
        <v>46022</v>
      </c>
      <c r="F21" s="40" t="s">
        <v>153</v>
      </c>
      <c r="G21" s="41" t="s">
        <v>154</v>
      </c>
      <c r="H21" s="42" t="s">
        <v>155</v>
      </c>
    </row>
  </sheetData>
  <mergeCells count="2">
    <mergeCell ref="C2:G12"/>
    <mergeCell ref="B18:B21"/>
  </mergeCells>
  <pageMargins left="0.70866141732283472" right="0.70866141732283472" top="0.74803149606299213" bottom="0.74803149606299213" header="0.31496062992125984" footer="0.31496062992125984"/>
  <pageSetup scale="5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61914-1EFF-4337-8E1F-2F6DB52DAED3}">
  <sheetPr>
    <tabColor rgb="FFCBF3FD"/>
  </sheetPr>
  <dimension ref="B2:XEX67"/>
  <sheetViews>
    <sheetView showGridLines="0" view="pageBreakPreview" zoomScale="60" zoomScaleNormal="80" workbookViewId="0">
      <selection activeCell="N21" sqref="N21"/>
    </sheetView>
  </sheetViews>
  <sheetFormatPr baseColWidth="10" defaultColWidth="11.42578125" defaultRowHeight="13.5" x14ac:dyDescent="0.25"/>
  <cols>
    <col min="1" max="1" width="1.42578125" style="13" customWidth="1"/>
    <col min="2" max="2" width="29.85546875" style="13" customWidth="1"/>
    <col min="3" max="3" width="41.28515625" style="43" customWidth="1"/>
    <col min="4" max="4" width="15.140625" style="43" customWidth="1"/>
    <col min="5" max="5" width="55.140625" style="43" customWidth="1"/>
    <col min="6" max="6" width="9.42578125" style="25" customWidth="1"/>
    <col min="7" max="7" width="4.85546875" style="25" hidden="1" customWidth="1"/>
    <col min="8" max="8" width="16.7109375" style="13" hidden="1" customWidth="1"/>
    <col min="9" max="9" width="36.85546875" style="13" hidden="1" customWidth="1"/>
    <col min="10" max="10" width="18.28515625" style="13" hidden="1" customWidth="1"/>
    <col min="11" max="11" width="29.5703125" style="13" hidden="1" customWidth="1"/>
    <col min="12" max="12" width="1.42578125" style="13" customWidth="1"/>
    <col min="13" max="16384" width="11.42578125" style="13"/>
  </cols>
  <sheetData>
    <row r="2" spans="2:11 16378:16378" ht="15" customHeight="1" x14ac:dyDescent="0.25">
      <c r="B2" s="9"/>
      <c r="D2" s="11"/>
      <c r="E2" s="11"/>
      <c r="F2" s="11"/>
      <c r="G2" s="11"/>
      <c r="H2" s="11"/>
      <c r="I2" s="11"/>
      <c r="J2" s="11"/>
      <c r="K2" s="11"/>
      <c r="XEX2" s="12" t="s">
        <v>143</v>
      </c>
    </row>
    <row r="3" spans="2:11 16378:16378" ht="13.5" customHeight="1" x14ac:dyDescent="0.25">
      <c r="B3" s="9"/>
      <c r="C3" s="11"/>
      <c r="D3" s="11"/>
      <c r="E3" s="11"/>
      <c r="F3" s="11"/>
      <c r="G3" s="11"/>
      <c r="H3" s="11"/>
      <c r="I3" s="11"/>
      <c r="J3" s="11"/>
      <c r="K3" s="11"/>
    </row>
    <row r="4" spans="2:11 16378:16378" ht="13.5" customHeight="1" x14ac:dyDescent="0.25">
      <c r="B4" s="9"/>
      <c r="C4" s="428" t="s">
        <v>1022</v>
      </c>
      <c r="D4" s="428"/>
      <c r="E4" s="428"/>
      <c r="F4" s="428"/>
      <c r="G4" s="428"/>
      <c r="H4" s="428"/>
      <c r="I4" s="428"/>
      <c r="J4" s="11"/>
      <c r="K4" s="11"/>
    </row>
    <row r="5" spans="2:11 16378:16378" ht="13.5" customHeight="1" x14ac:dyDescent="0.25">
      <c r="B5" s="9"/>
      <c r="C5" s="428"/>
      <c r="D5" s="428"/>
      <c r="E5" s="428"/>
      <c r="F5" s="428"/>
      <c r="G5" s="428"/>
      <c r="H5" s="428"/>
      <c r="I5" s="428"/>
      <c r="J5" s="11"/>
      <c r="K5" s="11"/>
    </row>
    <row r="6" spans="2:11 16378:16378" ht="13.5" customHeight="1" x14ac:dyDescent="0.25">
      <c r="B6" s="9"/>
      <c r="C6" s="428"/>
      <c r="D6" s="428"/>
      <c r="E6" s="428"/>
      <c r="F6" s="428"/>
      <c r="G6" s="428"/>
      <c r="H6" s="428"/>
      <c r="I6" s="428"/>
      <c r="J6" s="11"/>
      <c r="K6" s="11"/>
    </row>
    <row r="7" spans="2:11 16378:16378" ht="13.5" customHeight="1" x14ac:dyDescent="0.25">
      <c r="B7" s="9"/>
      <c r="C7" s="428"/>
      <c r="D7" s="428"/>
      <c r="E7" s="428"/>
      <c r="F7" s="428"/>
      <c r="G7" s="428"/>
      <c r="H7" s="428"/>
      <c r="I7" s="428"/>
      <c r="J7" s="11"/>
      <c r="K7" s="11"/>
    </row>
    <row r="8" spans="2:11 16378:16378" ht="13.5" customHeight="1" x14ac:dyDescent="0.25">
      <c r="B8" s="9"/>
      <c r="C8" s="428"/>
      <c r="D8" s="428"/>
      <c r="E8" s="428"/>
      <c r="F8" s="428"/>
      <c r="G8" s="428"/>
      <c r="H8" s="428"/>
      <c r="I8" s="428"/>
      <c r="J8" s="11"/>
      <c r="K8" s="11"/>
    </row>
    <row r="9" spans="2:11 16378:16378" ht="13.5" customHeight="1" x14ac:dyDescent="0.25">
      <c r="B9" s="9"/>
      <c r="C9" s="428"/>
      <c r="D9" s="428"/>
      <c r="E9" s="428"/>
      <c r="F9" s="428"/>
      <c r="G9" s="428"/>
      <c r="H9" s="428"/>
      <c r="I9" s="428"/>
      <c r="J9" s="11"/>
      <c r="K9" s="11"/>
    </row>
    <row r="10" spans="2:11 16378:16378" ht="13.5" customHeight="1" x14ac:dyDescent="0.25">
      <c r="B10" s="9"/>
      <c r="C10" s="428"/>
      <c r="D10" s="428"/>
      <c r="E10" s="428"/>
      <c r="F10" s="428"/>
      <c r="G10" s="428"/>
      <c r="H10" s="428"/>
      <c r="I10" s="428"/>
      <c r="J10" s="11"/>
      <c r="K10" s="11"/>
    </row>
    <row r="11" spans="2:11 16378:16378" s="14" customFormat="1" ht="18.75" customHeight="1" x14ac:dyDescent="0.25">
      <c r="B11" s="9"/>
      <c r="C11" s="428"/>
      <c r="D11" s="428"/>
      <c r="E11" s="428"/>
      <c r="F11" s="428"/>
      <c r="G11" s="428"/>
      <c r="H11" s="428"/>
      <c r="I11" s="428"/>
      <c r="J11" s="11"/>
      <c r="K11" s="11"/>
    </row>
    <row r="12" spans="2:11 16378:16378" s="14" customFormat="1" ht="25.5" customHeight="1" x14ac:dyDescent="0.25">
      <c r="B12" s="9"/>
      <c r="C12" s="11"/>
      <c r="D12" s="11"/>
      <c r="E12" s="11"/>
      <c r="F12" s="11"/>
      <c r="G12" s="11"/>
      <c r="H12" s="11"/>
      <c r="I12" s="11"/>
      <c r="J12" s="11"/>
      <c r="K12" s="11"/>
    </row>
    <row r="13" spans="2:11 16378:16378" s="14" customFormat="1" ht="27" customHeight="1" x14ac:dyDescent="0.25">
      <c r="B13" s="16"/>
      <c r="C13" s="18"/>
      <c r="D13" s="16"/>
      <c r="E13" s="18"/>
      <c r="F13" s="17"/>
      <c r="G13" s="17"/>
    </row>
    <row r="14" spans="2:11 16378:16378" s="14" customFormat="1" ht="27" customHeight="1" x14ac:dyDescent="0.25">
      <c r="B14" s="16"/>
      <c r="C14" s="18"/>
      <c r="D14" s="16"/>
      <c r="E14" s="18"/>
      <c r="F14" s="17"/>
      <c r="G14" s="17"/>
    </row>
    <row r="15" spans="2:11 16378:16378" ht="41.45" customHeight="1" x14ac:dyDescent="0.25">
      <c r="B15" s="44"/>
      <c r="C15" s="432" t="s">
        <v>2</v>
      </c>
      <c r="D15" s="432"/>
      <c r="E15" s="432"/>
      <c r="F15" s="432"/>
    </row>
    <row r="16" spans="2:11 16378:16378" ht="34.5" x14ac:dyDescent="0.25">
      <c r="B16" s="44"/>
      <c r="C16" s="45"/>
      <c r="D16" s="45"/>
      <c r="E16" s="45"/>
      <c r="F16" s="46"/>
    </row>
    <row r="17" spans="2:6" ht="34.5" x14ac:dyDescent="0.25">
      <c r="B17" s="44"/>
      <c r="C17" s="45"/>
      <c r="D17" s="45"/>
      <c r="E17" s="45"/>
      <c r="F17" s="46"/>
    </row>
    <row r="18" spans="2:6" ht="36" x14ac:dyDescent="0.55000000000000004">
      <c r="B18" s="44"/>
      <c r="C18" s="47" t="s">
        <v>159</v>
      </c>
      <c r="D18" s="45"/>
      <c r="E18" s="45"/>
      <c r="F18" s="46"/>
    </row>
    <row r="19" spans="2:6" ht="34.5" x14ac:dyDescent="0.25">
      <c r="B19" s="44"/>
      <c r="C19" s="45"/>
      <c r="D19" s="45"/>
      <c r="E19" s="45"/>
      <c r="F19" s="46"/>
    </row>
    <row r="66" spans="15:16" x14ac:dyDescent="0.25">
      <c r="P66" s="13" t="s">
        <v>4</v>
      </c>
    </row>
    <row r="67" spans="15:16" ht="54" x14ac:dyDescent="0.25">
      <c r="O67" s="13" t="s">
        <v>160</v>
      </c>
      <c r="P67" s="13" t="s">
        <v>161</v>
      </c>
    </row>
  </sheetData>
  <mergeCells count="2">
    <mergeCell ref="C4:I11"/>
    <mergeCell ref="C15:F15"/>
  </mergeCells>
  <hyperlinks>
    <hyperlink ref="C18" r:id="rId1" tooltip="Este enlace redirecciona al sitio web Informes de Actividades" xr:uid="{B53E34D0-7DD4-451D-BEA8-D3F11D657072}"/>
  </hyperlinks>
  <pageMargins left="0.70866141732283472" right="0.70866141732283472" top="0.74803149606299213" bottom="0.74803149606299213" header="0.31496062992125984" footer="0.31496062992125984"/>
  <pageSetup scale="75" orientation="landscape" r:id="rId2"/>
  <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3874D-7A85-4B4B-8B5F-7F1153AA5DE3}">
  <sheetPr>
    <tabColor theme="9" tint="0.79998168889431442"/>
  </sheetPr>
  <dimension ref="B2:H20"/>
  <sheetViews>
    <sheetView showGridLines="0" view="pageBreakPreview" zoomScale="80" zoomScaleNormal="80" zoomScaleSheetLayoutView="80" workbookViewId="0">
      <selection activeCell="H19" sqref="H19"/>
    </sheetView>
  </sheetViews>
  <sheetFormatPr baseColWidth="10" defaultColWidth="11.42578125" defaultRowHeight="13.5" x14ac:dyDescent="0.25"/>
  <cols>
    <col min="1" max="1" width="1.42578125" style="13" customWidth="1"/>
    <col min="2" max="2" width="38.140625" style="13" customWidth="1"/>
    <col min="3" max="3" width="36.7109375" style="43" customWidth="1"/>
    <col min="4" max="4" width="39.5703125" style="43" customWidth="1"/>
    <col min="5" max="5" width="26.28515625" style="43" customWidth="1"/>
    <col min="6" max="6" width="27.85546875" style="25" customWidth="1"/>
    <col min="7" max="7" width="25.7109375" style="25" customWidth="1"/>
    <col min="8" max="8" width="18" style="13" customWidth="1"/>
    <col min="9" max="16384" width="11.42578125" style="13"/>
  </cols>
  <sheetData>
    <row r="2" spans="2:8" ht="15" customHeight="1" x14ac:dyDescent="0.25">
      <c r="B2" s="9"/>
      <c r="F2" s="11"/>
      <c r="G2" s="11"/>
      <c r="H2" s="11"/>
    </row>
    <row r="3" spans="2:8" ht="13.5" customHeight="1" x14ac:dyDescent="0.25">
      <c r="B3" s="9"/>
      <c r="C3" s="11"/>
      <c r="D3" s="11"/>
      <c r="E3" s="11"/>
      <c r="F3" s="11"/>
      <c r="G3" s="11"/>
      <c r="H3" s="11"/>
    </row>
    <row r="4" spans="2:8" ht="13.5" customHeight="1" x14ac:dyDescent="0.25">
      <c r="B4" s="9"/>
      <c r="C4" s="428" t="s">
        <v>162</v>
      </c>
      <c r="D4" s="428"/>
      <c r="E4" s="428"/>
      <c r="F4" s="428"/>
      <c r="G4" s="428"/>
      <c r="H4" s="11"/>
    </row>
    <row r="5" spans="2:8" ht="13.5" customHeight="1" x14ac:dyDescent="0.25">
      <c r="B5" s="9"/>
      <c r="C5" s="428"/>
      <c r="D5" s="428"/>
      <c r="E5" s="428"/>
      <c r="F5" s="428"/>
      <c r="G5" s="428"/>
      <c r="H5" s="11"/>
    </row>
    <row r="6" spans="2:8" ht="13.5" customHeight="1" x14ac:dyDescent="0.25">
      <c r="B6" s="9"/>
      <c r="C6" s="428"/>
      <c r="D6" s="428"/>
      <c r="E6" s="428"/>
      <c r="F6" s="428"/>
      <c r="G6" s="428"/>
      <c r="H6" s="11"/>
    </row>
    <row r="7" spans="2:8" ht="13.5" customHeight="1" x14ac:dyDescent="0.25">
      <c r="B7" s="9"/>
      <c r="C7" s="428"/>
      <c r="D7" s="428"/>
      <c r="E7" s="428"/>
      <c r="F7" s="428"/>
      <c r="G7" s="428"/>
      <c r="H7" s="11"/>
    </row>
    <row r="8" spans="2:8" ht="13.5" customHeight="1" x14ac:dyDescent="0.25">
      <c r="B8" s="9"/>
      <c r="C8" s="428"/>
      <c r="D8" s="428"/>
      <c r="E8" s="428"/>
      <c r="F8" s="428"/>
      <c r="G8" s="428"/>
      <c r="H8" s="11"/>
    </row>
    <row r="9" spans="2:8" ht="13.5" customHeight="1" x14ac:dyDescent="0.25">
      <c r="B9" s="9"/>
      <c r="C9" s="428"/>
      <c r="D9" s="428"/>
      <c r="E9" s="428"/>
      <c r="F9" s="428"/>
      <c r="G9" s="428"/>
      <c r="H9" s="11"/>
    </row>
    <row r="10" spans="2:8" ht="13.5" customHeight="1" x14ac:dyDescent="0.25">
      <c r="B10" s="9"/>
      <c r="C10" s="11"/>
      <c r="D10" s="11"/>
      <c r="E10" s="11"/>
      <c r="F10" s="11"/>
      <c r="G10" s="11"/>
      <c r="H10" s="11"/>
    </row>
    <row r="11" spans="2:8" s="14" customFormat="1" ht="18.75" customHeight="1" x14ac:dyDescent="0.25">
      <c r="B11" s="9"/>
      <c r="C11" s="11"/>
      <c r="D11" s="11"/>
      <c r="E11" s="11"/>
      <c r="F11" s="11"/>
      <c r="G11" s="11"/>
      <c r="H11" s="11"/>
    </row>
    <row r="12" spans="2:8" s="14" customFormat="1" ht="25.5" customHeight="1" x14ac:dyDescent="0.25">
      <c r="B12" s="9"/>
      <c r="C12" s="11"/>
      <c r="D12" s="11"/>
      <c r="E12" s="11"/>
      <c r="F12" s="11"/>
      <c r="G12" s="11"/>
      <c r="H12" s="11"/>
    </row>
    <row r="15" spans="2:8" ht="18.75" x14ac:dyDescent="0.25">
      <c r="B15" s="433" t="s">
        <v>163</v>
      </c>
      <c r="C15" s="433"/>
      <c r="D15" s="433"/>
      <c r="E15" s="433"/>
      <c r="F15" s="433"/>
      <c r="G15" s="433"/>
      <c r="H15" s="433"/>
    </row>
    <row r="16" spans="2:8" ht="33" customHeight="1" x14ac:dyDescent="0.25">
      <c r="B16" s="434" t="s">
        <v>164</v>
      </c>
      <c r="C16" s="434"/>
      <c r="D16" s="435"/>
      <c r="E16" s="435"/>
      <c r="F16" s="435"/>
      <c r="G16" s="435"/>
      <c r="H16" s="435"/>
    </row>
    <row r="17" spans="2:8" ht="30" customHeight="1" x14ac:dyDescent="0.25">
      <c r="B17" s="48" t="s">
        <v>165</v>
      </c>
      <c r="C17" s="49" t="s">
        <v>166</v>
      </c>
      <c r="D17" s="49" t="s">
        <v>167</v>
      </c>
      <c r="E17" s="49" t="s">
        <v>168</v>
      </c>
      <c r="F17" s="49" t="s">
        <v>169</v>
      </c>
      <c r="G17" s="49" t="s">
        <v>170</v>
      </c>
      <c r="H17" s="49" t="s">
        <v>171</v>
      </c>
    </row>
    <row r="18" spans="2:8" ht="132.75" customHeight="1" x14ac:dyDescent="0.25">
      <c r="B18" s="50" t="s">
        <v>172</v>
      </c>
      <c r="C18" s="51" t="s">
        <v>173</v>
      </c>
      <c r="D18" s="51" t="s">
        <v>174</v>
      </c>
      <c r="E18" s="52" t="s">
        <v>175</v>
      </c>
      <c r="F18" s="24" t="s">
        <v>176</v>
      </c>
      <c r="G18" s="53" t="s">
        <v>177</v>
      </c>
      <c r="H18" s="23">
        <v>45709</v>
      </c>
    </row>
    <row r="19" spans="2:8" ht="121.5" customHeight="1" x14ac:dyDescent="0.25">
      <c r="B19" s="50" t="s">
        <v>178</v>
      </c>
      <c r="C19" s="51" t="s">
        <v>179</v>
      </c>
      <c r="D19" s="51" t="s">
        <v>180</v>
      </c>
      <c r="E19" s="51" t="s">
        <v>181</v>
      </c>
      <c r="F19" s="54" t="s">
        <v>182</v>
      </c>
      <c r="G19" s="53" t="s">
        <v>183</v>
      </c>
      <c r="H19" s="54" t="s">
        <v>184</v>
      </c>
    </row>
    <row r="20" spans="2:8" ht="77.25" customHeight="1" x14ac:dyDescent="0.25">
      <c r="B20" s="50" t="s">
        <v>185</v>
      </c>
      <c r="C20" s="51" t="s">
        <v>186</v>
      </c>
      <c r="D20" s="52" t="s">
        <v>187</v>
      </c>
      <c r="E20" s="52" t="s">
        <v>188</v>
      </c>
      <c r="F20" s="24" t="s">
        <v>189</v>
      </c>
      <c r="G20" s="52" t="s">
        <v>190</v>
      </c>
      <c r="H20" s="55" t="s">
        <v>191</v>
      </c>
    </row>
  </sheetData>
  <mergeCells count="3">
    <mergeCell ref="C4:G9"/>
    <mergeCell ref="B15:H15"/>
    <mergeCell ref="B16:H16"/>
  </mergeCells>
  <pageMargins left="1.2736614173228347" right="0.70866141732283472" top="0.74803149606299213" bottom="0.74803149606299213" header="0.31496062992125984" footer="0.31496062992125984"/>
  <pageSetup scale="52" orientation="landscape"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22C18-9626-4883-8AD6-2A374DAF25EC}">
  <sheetPr>
    <tabColor theme="7" tint="0.39997558519241921"/>
  </sheetPr>
  <dimension ref="A1:XEX67"/>
  <sheetViews>
    <sheetView showGridLines="0" view="pageBreakPreview" zoomScale="60" zoomScaleNormal="80" workbookViewId="0">
      <selection activeCell="P2" sqref="P2"/>
    </sheetView>
  </sheetViews>
  <sheetFormatPr baseColWidth="10" defaultColWidth="0" defaultRowHeight="15" customHeight="1" zeroHeight="1" x14ac:dyDescent="0.25"/>
  <cols>
    <col min="1" max="1" width="2" customWidth="1"/>
    <col min="2" max="2" width="8.85546875" customWidth="1"/>
    <col min="3" max="3" width="8" customWidth="1"/>
    <col min="4" max="4" width="11.42578125" customWidth="1"/>
    <col min="5" max="5" width="15.5703125" hidden="1" customWidth="1"/>
    <col min="6" max="6" width="22.5703125" hidden="1" customWidth="1"/>
    <col min="7" max="8" width="11.42578125" hidden="1" customWidth="1"/>
    <col min="9" max="20" width="11.42578125" customWidth="1"/>
    <col min="21" max="29" width="0" hidden="1" customWidth="1"/>
    <col min="30" max="16384" width="11.42578125" hidden="1"/>
  </cols>
  <sheetData>
    <row r="1" spans="3:3 16378:16378" x14ac:dyDescent="0.25"/>
    <row r="2" spans="3:3 16378:16378" ht="87" x14ac:dyDescent="0.45">
      <c r="XEX2" s="123" t="s">
        <v>143</v>
      </c>
    </row>
    <row r="3" spans="3:3 16378:16378" x14ac:dyDescent="0.25"/>
    <row r="4" spans="3:3 16378:16378" x14ac:dyDescent="0.25"/>
    <row r="5" spans="3:3 16378:16378" x14ac:dyDescent="0.25"/>
    <row r="6" spans="3:3 16378:16378" x14ac:dyDescent="0.25"/>
    <row r="7" spans="3:3 16378:16378" x14ac:dyDescent="0.25"/>
    <row r="8" spans="3:3 16378:16378" x14ac:dyDescent="0.25"/>
    <row r="9" spans="3:3 16378:16378" x14ac:dyDescent="0.25"/>
    <row r="10" spans="3:3 16378:16378" x14ac:dyDescent="0.25"/>
    <row r="11" spans="3:3 16378:16378" x14ac:dyDescent="0.25"/>
    <row r="12" spans="3:3 16378:16378" x14ac:dyDescent="0.25"/>
    <row r="13" spans="3:3 16378:16378" x14ac:dyDescent="0.25"/>
    <row r="14" spans="3:3 16378:16378" x14ac:dyDescent="0.25"/>
    <row r="15" spans="3:3 16378:16378" x14ac:dyDescent="0.25">
      <c r="C15" t="s">
        <v>2</v>
      </c>
    </row>
    <row r="16" spans="3:3 16378:16378"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spans="2:20" x14ac:dyDescent="0.25"/>
    <row r="34" spans="2:20" x14ac:dyDescent="0.25"/>
    <row r="35" spans="2:20" x14ac:dyDescent="0.25"/>
    <row r="36" spans="2:20" x14ac:dyDescent="0.25"/>
    <row r="37" spans="2:20" x14ac:dyDescent="0.25"/>
    <row r="38" spans="2:20" x14ac:dyDescent="0.25"/>
    <row r="39" spans="2:20" x14ac:dyDescent="0.25"/>
    <row r="40" spans="2:20" x14ac:dyDescent="0.25">
      <c r="B40" s="124"/>
      <c r="C40" s="124"/>
      <c r="D40" s="124"/>
      <c r="E40" s="124"/>
      <c r="F40" s="124"/>
      <c r="G40" s="124"/>
      <c r="H40" s="124"/>
      <c r="I40" s="124"/>
      <c r="J40" s="124"/>
      <c r="K40" s="124"/>
      <c r="L40" s="124"/>
      <c r="M40" s="124"/>
      <c r="N40" s="124"/>
      <c r="O40" s="124"/>
      <c r="P40" s="124"/>
      <c r="Q40" s="124"/>
    </row>
    <row r="41" spans="2:20" ht="15" customHeight="1" x14ac:dyDescent="0.25">
      <c r="B41" s="124"/>
      <c r="C41" s="436"/>
      <c r="D41" s="436"/>
      <c r="E41" s="436"/>
      <c r="F41" s="436"/>
      <c r="G41" s="436"/>
      <c r="H41" s="436"/>
      <c r="I41" s="436"/>
      <c r="J41" s="436"/>
      <c r="K41" s="436"/>
      <c r="L41" s="436"/>
      <c r="M41" s="436"/>
      <c r="N41" s="436"/>
      <c r="O41" s="436"/>
      <c r="P41" s="436"/>
      <c r="Q41" s="436"/>
      <c r="R41" s="436"/>
      <c r="S41" s="436"/>
      <c r="T41" s="436"/>
    </row>
    <row r="42" spans="2:20" x14ac:dyDescent="0.25">
      <c r="B42" s="124"/>
      <c r="C42" s="124"/>
      <c r="D42" s="124"/>
      <c r="E42" s="124"/>
      <c r="F42" s="124"/>
      <c r="G42" s="124"/>
      <c r="H42" s="124"/>
      <c r="I42" s="124"/>
      <c r="J42" s="124"/>
      <c r="K42" s="124"/>
      <c r="L42" s="124"/>
      <c r="M42" s="124"/>
      <c r="N42" s="124"/>
      <c r="O42" s="124"/>
      <c r="P42" s="124"/>
      <c r="Q42" s="124"/>
    </row>
    <row r="43" spans="2:20" x14ac:dyDescent="0.25">
      <c r="B43" s="124"/>
      <c r="C43" s="124"/>
      <c r="D43" s="124"/>
      <c r="E43" s="124"/>
      <c r="F43" s="124"/>
      <c r="G43" s="124"/>
      <c r="H43" s="124"/>
      <c r="I43" s="124"/>
      <c r="J43" s="124"/>
      <c r="K43" s="124"/>
      <c r="L43" s="124"/>
      <c r="M43" s="124"/>
      <c r="N43" s="124"/>
      <c r="O43" s="124"/>
      <c r="P43" s="124"/>
      <c r="Q43" s="124"/>
    </row>
    <row r="44" spans="2:20" hidden="1" x14ac:dyDescent="0.25">
      <c r="B44" s="124"/>
      <c r="C44" s="124"/>
      <c r="D44" s="124"/>
      <c r="E44" s="124"/>
      <c r="F44" s="124"/>
      <c r="G44" s="124"/>
      <c r="H44" s="124"/>
      <c r="I44" s="124"/>
      <c r="J44" s="124"/>
      <c r="K44" s="124"/>
      <c r="L44" s="124"/>
      <c r="M44" s="124"/>
      <c r="N44" s="124"/>
      <c r="O44" s="124"/>
      <c r="P44" s="124"/>
      <c r="Q44" s="124"/>
    </row>
    <row r="66" spans="15:16" hidden="1" x14ac:dyDescent="0.25">
      <c r="P66" t="s">
        <v>4</v>
      </c>
    </row>
    <row r="67" spans="15:16" hidden="1" x14ac:dyDescent="0.25">
      <c r="O67" t="s">
        <v>160</v>
      </c>
      <c r="P67" t="s">
        <v>161</v>
      </c>
    </row>
  </sheetData>
  <mergeCells count="1">
    <mergeCell ref="C41:T41"/>
  </mergeCells>
  <pageMargins left="0.70866141732283472" right="0.70866141732283472" top="0.74803149606299213" bottom="0.74803149606299213" header="0.31496062992125984" footer="0.31496062992125984"/>
  <pageSetup paperSize="9" scale="55"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E703A-3250-4CD4-B619-41E5CE0BE456}">
  <sheetPr>
    <tabColor rgb="FFFE76EE"/>
  </sheetPr>
  <dimension ref="A1:XEX60"/>
  <sheetViews>
    <sheetView showGridLines="0" view="pageBreakPreview" zoomScale="60" zoomScaleNormal="80" workbookViewId="0">
      <selection activeCell="D23" sqref="D23"/>
    </sheetView>
  </sheetViews>
  <sheetFormatPr baseColWidth="10" defaultColWidth="60.28515625" defaultRowHeight="51" customHeight="1" x14ac:dyDescent="0.25"/>
  <cols>
    <col min="1" max="1" width="37.140625" style="13" customWidth="1"/>
    <col min="2" max="2" width="60.28515625" style="13" customWidth="1"/>
    <col min="3" max="3" width="43.28515625" style="13" customWidth="1"/>
    <col min="4" max="4" width="33.42578125" style="13" customWidth="1"/>
    <col min="5" max="5" width="67.28515625" style="25" customWidth="1"/>
    <col min="6" max="6" width="60.28515625" style="25"/>
    <col min="7" max="16384" width="60.28515625" style="13"/>
  </cols>
  <sheetData>
    <row r="1" spans="1:7 16378:16378" ht="12" customHeight="1" x14ac:dyDescent="0.25"/>
    <row r="2" spans="1:7 16378:16378" ht="11.25" customHeight="1" x14ac:dyDescent="0.25">
      <c r="B2" s="9"/>
      <c r="C2" s="11"/>
      <c r="F2" s="11"/>
      <c r="G2" s="11"/>
      <c r="XEX2" s="12" t="s">
        <v>143</v>
      </c>
    </row>
    <row r="3" spans="1:7 16378:16378" ht="6" customHeight="1" x14ac:dyDescent="0.25">
      <c r="B3" s="9"/>
      <c r="C3" s="11"/>
      <c r="D3" s="125"/>
      <c r="E3" s="11"/>
      <c r="F3" s="11"/>
      <c r="G3" s="11"/>
    </row>
    <row r="4" spans="1:7 16378:16378" ht="10.5" customHeight="1" x14ac:dyDescent="0.25">
      <c r="B4" s="9"/>
      <c r="C4" s="11"/>
      <c r="D4" s="125"/>
      <c r="E4" s="11"/>
      <c r="F4" s="11"/>
      <c r="G4" s="11"/>
    </row>
    <row r="5" spans="1:7 16378:16378" ht="10.5" customHeight="1" x14ac:dyDescent="0.25">
      <c r="B5" s="428" t="s">
        <v>192</v>
      </c>
      <c r="C5" s="428"/>
      <c r="D5" s="428"/>
      <c r="E5" s="428"/>
      <c r="F5" s="11"/>
      <c r="G5" s="11"/>
    </row>
    <row r="6" spans="1:7 16378:16378" ht="12" customHeight="1" x14ac:dyDescent="0.25">
      <c r="B6" s="428"/>
      <c r="C6" s="428"/>
      <c r="D6" s="428"/>
      <c r="E6" s="428"/>
      <c r="F6" s="11"/>
      <c r="G6" s="11"/>
    </row>
    <row r="7" spans="1:7 16378:16378" ht="12" customHeight="1" x14ac:dyDescent="0.25">
      <c r="B7" s="428"/>
      <c r="C7" s="428"/>
      <c r="D7" s="428"/>
      <c r="E7" s="428"/>
      <c r="F7" s="11"/>
      <c r="G7" s="11"/>
    </row>
    <row r="8" spans="1:7 16378:16378" ht="13.5" customHeight="1" x14ac:dyDescent="0.25">
      <c r="B8" s="428"/>
      <c r="C8" s="428"/>
      <c r="D8" s="428"/>
      <c r="E8" s="428"/>
      <c r="F8" s="11"/>
      <c r="G8" s="11"/>
    </row>
    <row r="9" spans="1:7 16378:16378" ht="9.75" customHeight="1" x14ac:dyDescent="0.25">
      <c r="B9" s="428"/>
      <c r="C9" s="428"/>
      <c r="D9" s="428"/>
      <c r="E9" s="428"/>
      <c r="F9" s="11"/>
      <c r="G9" s="11"/>
    </row>
    <row r="10" spans="1:7 16378:16378" ht="18.75" customHeight="1" x14ac:dyDescent="0.25">
      <c r="B10" s="428"/>
      <c r="C10" s="428"/>
      <c r="D10" s="428"/>
      <c r="E10" s="428"/>
      <c r="F10" s="11"/>
      <c r="G10" s="11"/>
    </row>
    <row r="11" spans="1:7 16378:16378" s="14" customFormat="1" ht="17.25" customHeight="1" x14ac:dyDescent="0.25">
      <c r="B11" s="428"/>
      <c r="C11" s="428"/>
      <c r="D11" s="428"/>
      <c r="E11" s="428"/>
      <c r="F11" s="11"/>
      <c r="G11" s="11"/>
    </row>
    <row r="12" spans="1:7 16378:16378" s="14" customFormat="1" ht="23.25" customHeight="1" x14ac:dyDescent="0.25">
      <c r="B12" s="9"/>
      <c r="C12" s="11"/>
      <c r="D12" s="125"/>
      <c r="E12" s="11"/>
      <c r="F12" s="11"/>
      <c r="G12" s="11"/>
    </row>
    <row r="13" spans="1:7 16378:16378" s="14" customFormat="1" ht="9.75" customHeight="1" x14ac:dyDescent="0.25">
      <c r="B13" s="9"/>
      <c r="C13" s="11"/>
      <c r="D13" s="11"/>
      <c r="E13" s="11"/>
      <c r="F13" s="11"/>
      <c r="G13" s="11"/>
    </row>
    <row r="14" spans="1:7 16378:16378" s="14" customFormat="1" ht="7.5" customHeight="1" x14ac:dyDescent="0.25">
      <c r="B14" s="15"/>
      <c r="C14" s="11"/>
      <c r="D14" s="11"/>
      <c r="E14" s="11"/>
      <c r="F14" s="11"/>
      <c r="G14" s="11"/>
    </row>
    <row r="15" spans="1:7 16378:16378" ht="51" customHeight="1" x14ac:dyDescent="0.25">
      <c r="A15" s="437" t="s">
        <v>1021</v>
      </c>
      <c r="B15" s="438"/>
      <c r="C15" s="438"/>
      <c r="D15" s="438"/>
      <c r="E15" s="439"/>
    </row>
    <row r="16" spans="1:7 16378:16378" ht="51" customHeight="1" x14ac:dyDescent="0.25">
      <c r="A16" s="126" t="s">
        <v>193</v>
      </c>
      <c r="B16" s="126" t="s">
        <v>194</v>
      </c>
      <c r="C16" s="126" t="s">
        <v>195</v>
      </c>
      <c r="D16" s="126" t="s">
        <v>196</v>
      </c>
      <c r="E16" s="127" t="s">
        <v>197</v>
      </c>
    </row>
    <row r="17" spans="1:5" ht="48.75" customHeight="1" x14ac:dyDescent="0.25">
      <c r="A17" s="128" t="s">
        <v>198</v>
      </c>
      <c r="B17" s="129" t="s">
        <v>199</v>
      </c>
      <c r="C17" s="128" t="s">
        <v>200</v>
      </c>
      <c r="D17" s="128">
        <v>1</v>
      </c>
      <c r="E17" s="130" t="s">
        <v>201</v>
      </c>
    </row>
    <row r="18" spans="1:5" ht="51" customHeight="1" x14ac:dyDescent="0.25">
      <c r="A18" s="128" t="s">
        <v>202</v>
      </c>
      <c r="B18" s="129" t="s">
        <v>199</v>
      </c>
      <c r="C18" s="128" t="s">
        <v>200</v>
      </c>
      <c r="D18" s="128">
        <v>1</v>
      </c>
      <c r="E18" s="130" t="s">
        <v>201</v>
      </c>
    </row>
    <row r="19" spans="1:5" ht="51" customHeight="1" x14ac:dyDescent="0.25">
      <c r="A19" s="128" t="s">
        <v>32</v>
      </c>
      <c r="B19" s="129" t="s">
        <v>199</v>
      </c>
      <c r="C19" s="128" t="s">
        <v>200</v>
      </c>
      <c r="D19" s="128">
        <v>1</v>
      </c>
      <c r="E19" s="130" t="s">
        <v>201</v>
      </c>
    </row>
    <row r="20" spans="1:5" ht="51" customHeight="1" x14ac:dyDescent="0.25">
      <c r="A20" s="128" t="s">
        <v>203</v>
      </c>
      <c r="B20" s="129" t="s">
        <v>199</v>
      </c>
      <c r="C20" s="128" t="s">
        <v>200</v>
      </c>
      <c r="D20" s="128">
        <v>1</v>
      </c>
      <c r="E20" s="130" t="s">
        <v>201</v>
      </c>
    </row>
    <row r="21" spans="1:5" ht="51" customHeight="1" x14ac:dyDescent="0.25">
      <c r="A21" s="131" t="s">
        <v>204</v>
      </c>
      <c r="B21" s="132" t="s">
        <v>205</v>
      </c>
      <c r="C21" s="128" t="s">
        <v>206</v>
      </c>
      <c r="D21" s="128">
        <v>1</v>
      </c>
      <c r="E21" s="130" t="s">
        <v>201</v>
      </c>
    </row>
    <row r="22" spans="1:5" ht="51" customHeight="1" x14ac:dyDescent="0.2">
      <c r="A22" s="133" t="s">
        <v>207</v>
      </c>
      <c r="B22" s="132" t="s">
        <v>208</v>
      </c>
      <c r="C22" s="128" t="s">
        <v>209</v>
      </c>
      <c r="D22" s="128">
        <v>1</v>
      </c>
      <c r="E22" s="130" t="s">
        <v>201</v>
      </c>
    </row>
    <row r="23" spans="1:5" ht="51" customHeight="1" x14ac:dyDescent="0.25">
      <c r="A23" s="134" t="s">
        <v>210</v>
      </c>
      <c r="B23" s="129" t="s">
        <v>211</v>
      </c>
      <c r="C23" s="135" t="s">
        <v>212</v>
      </c>
      <c r="D23" s="135">
        <v>1</v>
      </c>
      <c r="E23" s="130" t="s">
        <v>201</v>
      </c>
    </row>
    <row r="24" spans="1:5" ht="51" customHeight="1" x14ac:dyDescent="0.25">
      <c r="A24" s="134" t="s">
        <v>210</v>
      </c>
      <c r="B24" s="129" t="s">
        <v>213</v>
      </c>
      <c r="C24" s="135" t="s">
        <v>212</v>
      </c>
      <c r="D24" s="135">
        <v>1</v>
      </c>
      <c r="E24" s="130" t="s">
        <v>201</v>
      </c>
    </row>
    <row r="25" spans="1:5" ht="51" customHeight="1" x14ac:dyDescent="0.25">
      <c r="A25" s="134" t="s">
        <v>210</v>
      </c>
      <c r="B25" s="129" t="s">
        <v>214</v>
      </c>
      <c r="C25" s="135" t="s">
        <v>212</v>
      </c>
      <c r="D25" s="135">
        <v>1</v>
      </c>
      <c r="E25" s="130" t="s">
        <v>201</v>
      </c>
    </row>
    <row r="26" spans="1:5" ht="51" customHeight="1" x14ac:dyDescent="0.25">
      <c r="A26" s="134" t="s">
        <v>210</v>
      </c>
      <c r="B26" s="129" t="s">
        <v>215</v>
      </c>
      <c r="C26" s="135" t="s">
        <v>212</v>
      </c>
      <c r="D26" s="135">
        <v>1</v>
      </c>
      <c r="E26" s="130" t="s">
        <v>201</v>
      </c>
    </row>
    <row r="27" spans="1:5" ht="51" customHeight="1" x14ac:dyDescent="0.25">
      <c r="A27" s="134" t="s">
        <v>210</v>
      </c>
      <c r="B27" s="129" t="s">
        <v>216</v>
      </c>
      <c r="C27" s="135" t="s">
        <v>209</v>
      </c>
      <c r="D27" s="135">
        <v>1</v>
      </c>
      <c r="E27" s="130" t="s">
        <v>201</v>
      </c>
    </row>
    <row r="28" spans="1:5" ht="51" customHeight="1" x14ac:dyDescent="0.25">
      <c r="A28" s="134" t="s">
        <v>210</v>
      </c>
      <c r="B28" s="129" t="s">
        <v>217</v>
      </c>
      <c r="C28" s="135" t="s">
        <v>209</v>
      </c>
      <c r="D28" s="135">
        <v>1</v>
      </c>
      <c r="E28" s="130" t="s">
        <v>201</v>
      </c>
    </row>
    <row r="29" spans="1:5" ht="51" customHeight="1" x14ac:dyDescent="0.25">
      <c r="A29" s="134" t="s">
        <v>210</v>
      </c>
      <c r="B29" s="129" t="s">
        <v>218</v>
      </c>
      <c r="C29" s="135" t="s">
        <v>209</v>
      </c>
      <c r="D29" s="135">
        <v>1</v>
      </c>
      <c r="E29" s="130" t="s">
        <v>201</v>
      </c>
    </row>
    <row r="30" spans="1:5" ht="51" customHeight="1" x14ac:dyDescent="0.25">
      <c r="A30" s="134" t="s">
        <v>210</v>
      </c>
      <c r="B30" s="129" t="s">
        <v>219</v>
      </c>
      <c r="C30" s="136" t="s">
        <v>209</v>
      </c>
      <c r="D30" s="136">
        <v>1</v>
      </c>
      <c r="E30" s="130" t="s">
        <v>201</v>
      </c>
    </row>
    <row r="31" spans="1:5" ht="51" customHeight="1" x14ac:dyDescent="0.2">
      <c r="A31" s="137" t="s">
        <v>210</v>
      </c>
      <c r="B31" s="129" t="s">
        <v>220</v>
      </c>
      <c r="C31" s="136" t="s">
        <v>209</v>
      </c>
      <c r="D31" s="136">
        <v>1</v>
      </c>
      <c r="E31" s="130" t="s">
        <v>201</v>
      </c>
    </row>
    <row r="32" spans="1:5" ht="51" customHeight="1" x14ac:dyDescent="0.2">
      <c r="A32" s="137" t="s">
        <v>210</v>
      </c>
      <c r="B32" s="129" t="s">
        <v>221</v>
      </c>
      <c r="C32" s="136" t="s">
        <v>209</v>
      </c>
      <c r="D32" s="136">
        <v>1</v>
      </c>
      <c r="E32" s="130" t="s">
        <v>201</v>
      </c>
    </row>
    <row r="33" spans="1:5" ht="51" customHeight="1" x14ac:dyDescent="0.2">
      <c r="A33" s="137" t="s">
        <v>210</v>
      </c>
      <c r="B33" s="129" t="s">
        <v>222</v>
      </c>
      <c r="C33" s="136" t="s">
        <v>209</v>
      </c>
      <c r="D33" s="136">
        <v>1</v>
      </c>
      <c r="E33" s="130" t="s">
        <v>201</v>
      </c>
    </row>
    <row r="34" spans="1:5" ht="51" customHeight="1" x14ac:dyDescent="0.2">
      <c r="A34" s="137" t="s">
        <v>210</v>
      </c>
      <c r="B34" s="129" t="s">
        <v>223</v>
      </c>
      <c r="C34" s="136" t="s">
        <v>209</v>
      </c>
      <c r="D34" s="136">
        <v>1</v>
      </c>
      <c r="E34" s="130" t="s">
        <v>201</v>
      </c>
    </row>
    <row r="35" spans="1:5" ht="51" customHeight="1" x14ac:dyDescent="0.2">
      <c r="A35" s="133" t="s">
        <v>224</v>
      </c>
      <c r="B35" s="129" t="s">
        <v>225</v>
      </c>
      <c r="C35" s="128" t="s">
        <v>209</v>
      </c>
      <c r="D35" s="128">
        <v>1</v>
      </c>
      <c r="E35" s="130" t="s">
        <v>201</v>
      </c>
    </row>
    <row r="36" spans="1:5" ht="51" customHeight="1" x14ac:dyDescent="0.2">
      <c r="A36" s="133" t="s">
        <v>224</v>
      </c>
      <c r="B36" s="138" t="s">
        <v>226</v>
      </c>
      <c r="C36" s="128" t="s">
        <v>209</v>
      </c>
      <c r="D36" s="128">
        <v>1</v>
      </c>
      <c r="E36" s="130" t="s">
        <v>201</v>
      </c>
    </row>
    <row r="37" spans="1:5" ht="51" customHeight="1" x14ac:dyDescent="0.2">
      <c r="A37" s="139" t="s">
        <v>227</v>
      </c>
      <c r="B37" s="129" t="s">
        <v>199</v>
      </c>
      <c r="C37" s="128" t="s">
        <v>200</v>
      </c>
      <c r="D37" s="128">
        <v>1</v>
      </c>
      <c r="E37" s="130" t="s">
        <v>201</v>
      </c>
    </row>
    <row r="38" spans="1:5" ht="51" customHeight="1" x14ac:dyDescent="0.25">
      <c r="A38" s="128" t="s">
        <v>228</v>
      </c>
      <c r="B38" s="140" t="s">
        <v>229</v>
      </c>
      <c r="C38" s="128" t="s">
        <v>230</v>
      </c>
      <c r="D38" s="128">
        <v>2</v>
      </c>
      <c r="E38" s="130" t="s">
        <v>201</v>
      </c>
    </row>
    <row r="39" spans="1:5" ht="51" customHeight="1" x14ac:dyDescent="0.25">
      <c r="A39" s="128"/>
      <c r="B39" s="129" t="s">
        <v>231</v>
      </c>
      <c r="C39" s="128" t="s">
        <v>230</v>
      </c>
      <c r="D39" s="128">
        <v>1</v>
      </c>
      <c r="E39" s="130" t="s">
        <v>201</v>
      </c>
    </row>
    <row r="40" spans="1:5" ht="51" customHeight="1" x14ac:dyDescent="0.25">
      <c r="A40" s="128" t="s">
        <v>232</v>
      </c>
      <c r="B40" s="129" t="s">
        <v>233</v>
      </c>
      <c r="C40" s="128" t="s">
        <v>200</v>
      </c>
      <c r="D40" s="128">
        <v>1</v>
      </c>
      <c r="E40" s="130" t="s">
        <v>201</v>
      </c>
    </row>
    <row r="41" spans="1:5" ht="51" customHeight="1" x14ac:dyDescent="0.25">
      <c r="A41" s="128" t="s">
        <v>234</v>
      </c>
      <c r="B41" s="141" t="s">
        <v>235</v>
      </c>
      <c r="C41" s="128" t="s">
        <v>200</v>
      </c>
      <c r="D41" s="128">
        <v>1</v>
      </c>
      <c r="E41" s="130" t="s">
        <v>201</v>
      </c>
    </row>
    <row r="42" spans="1:5" ht="51" customHeight="1" x14ac:dyDescent="0.25">
      <c r="A42" s="128" t="s">
        <v>236</v>
      </c>
      <c r="B42" s="129" t="s">
        <v>237</v>
      </c>
      <c r="C42" s="128" t="s">
        <v>209</v>
      </c>
      <c r="D42" s="128">
        <v>1</v>
      </c>
      <c r="E42" s="130" t="s">
        <v>201</v>
      </c>
    </row>
    <row r="43" spans="1:5" ht="51" customHeight="1" x14ac:dyDescent="0.25">
      <c r="A43" s="128" t="s">
        <v>238</v>
      </c>
      <c r="B43" s="129" t="s">
        <v>199</v>
      </c>
      <c r="C43" s="128" t="s">
        <v>200</v>
      </c>
      <c r="D43" s="128">
        <v>1</v>
      </c>
      <c r="E43" s="130" t="s">
        <v>201</v>
      </c>
    </row>
    <row r="44" spans="1:5" ht="51" customHeight="1" x14ac:dyDescent="0.25">
      <c r="A44" s="128" t="s">
        <v>239</v>
      </c>
      <c r="B44" s="129" t="s">
        <v>240</v>
      </c>
      <c r="C44" s="128" t="s">
        <v>209</v>
      </c>
      <c r="D44" s="128">
        <v>1</v>
      </c>
      <c r="E44" s="130" t="s">
        <v>201</v>
      </c>
    </row>
    <row r="45" spans="1:5" ht="51" customHeight="1" x14ac:dyDescent="0.25">
      <c r="D45" s="43"/>
      <c r="E45" s="43"/>
    </row>
    <row r="59" spans="15:16" ht="51" customHeight="1" x14ac:dyDescent="0.25">
      <c r="P59" s="13" t="s">
        <v>4</v>
      </c>
    </row>
    <row r="60" spans="15:16" ht="51" customHeight="1" x14ac:dyDescent="0.25">
      <c r="O60" s="13" t="s">
        <v>160</v>
      </c>
      <c r="P60" s="13" t="s">
        <v>161</v>
      </c>
    </row>
  </sheetData>
  <mergeCells count="2">
    <mergeCell ref="B5:E11"/>
    <mergeCell ref="A15:E15"/>
  </mergeCells>
  <dataValidations count="2">
    <dataValidation allowBlank="1" showErrorMessage="1" promptTitle="Nombre de la Tarea" sqref="B30:B35 B37:B44 B17:B22" xr:uid="{B7E06102-F13A-438E-B9DD-105C99C9549C}"/>
    <dataValidation allowBlank="1" showErrorMessage="1" promptTitle="Nombre de la Tarea" prompt="Son los pasos o actividades a ejecutar en el plan de acción y que se pueden medir en tiempo de ejecución, producto entregable y presupuesto." sqref="C17:D22 C30:D44" xr:uid="{05AD4BEC-CA93-4199-9D9F-ED24D1A4CB47}"/>
  </dataValidations>
  <pageMargins left="0.70866141732283472" right="0.70866141732283472" top="0.74803149606299213" bottom="0.74803149606299213" header="0.31496062992125984" footer="0.31496062992125984"/>
  <pageSetup paperSize="9" scale="50" orientation="landscape"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EE8AF-D1AA-480E-ABCE-419425C2513D}">
  <sheetPr>
    <pageSetUpPr autoPageBreaks="0"/>
  </sheetPr>
  <dimension ref="A1:AK203"/>
  <sheetViews>
    <sheetView showGridLines="0" view="pageBreakPreview" zoomScale="60" zoomScaleNormal="85" workbookViewId="0">
      <selection activeCell="I17" sqref="I17:I26"/>
    </sheetView>
  </sheetViews>
  <sheetFormatPr baseColWidth="10" defaultColWidth="11.42578125" defaultRowHeight="36.75" customHeight="1" x14ac:dyDescent="0.25"/>
  <cols>
    <col min="1" max="1" width="1.5703125" style="164" customWidth="1"/>
    <col min="2" max="2" width="37.42578125" style="169" customWidth="1"/>
    <col min="3" max="3" width="30.28515625" style="170" customWidth="1"/>
    <col min="4" max="4" width="30" style="170" customWidth="1"/>
    <col min="5" max="5" width="29.7109375" style="170" customWidth="1"/>
    <col min="6" max="7" width="29.5703125" style="170" customWidth="1"/>
    <col min="8" max="8" width="35.85546875" style="171" customWidth="1"/>
    <col min="9" max="9" width="39.42578125" style="171" customWidth="1"/>
    <col min="10" max="25" width="5.5703125" style="172" customWidth="1"/>
    <col min="26" max="27" width="5.7109375" style="172" customWidth="1"/>
    <col min="28" max="33" width="5.5703125" style="172" customWidth="1"/>
    <col min="34" max="34" width="15.7109375" style="164" customWidth="1"/>
    <col min="35" max="35" width="12.42578125" style="164" customWidth="1"/>
    <col min="36" max="36" width="83.140625" style="164" customWidth="1"/>
    <col min="37" max="16384" width="11.42578125" style="164"/>
  </cols>
  <sheetData>
    <row r="1" spans="1:37" ht="10.5" customHeight="1" thickBot="1" x14ac:dyDescent="0.3">
      <c r="A1" s="159" t="s">
        <v>453</v>
      </c>
      <c r="B1" s="160"/>
      <c r="C1" s="161"/>
      <c r="D1" s="161"/>
      <c r="E1" s="161"/>
      <c r="F1" s="161"/>
      <c r="G1" s="161"/>
      <c r="H1" s="162"/>
      <c r="I1" s="162"/>
      <c r="J1" s="163"/>
      <c r="K1" s="163"/>
      <c r="L1" s="163"/>
      <c r="M1" s="163"/>
      <c r="N1" s="163"/>
      <c r="O1" s="163"/>
      <c r="P1" s="163"/>
      <c r="Q1" s="163"/>
      <c r="R1" s="163"/>
      <c r="S1" s="163"/>
      <c r="T1" s="163"/>
      <c r="U1" s="163"/>
      <c r="V1" s="163"/>
      <c r="W1" s="163"/>
      <c r="X1" s="163"/>
      <c r="Y1" s="163"/>
      <c r="Z1" s="163"/>
      <c r="AA1" s="163"/>
      <c r="AB1" s="163"/>
      <c r="AC1" s="163"/>
      <c r="AD1" s="163"/>
      <c r="AE1" s="163"/>
      <c r="AF1" s="163"/>
      <c r="AG1" s="163"/>
      <c r="AH1" s="159"/>
      <c r="AI1" s="159"/>
      <c r="AJ1" s="159"/>
      <c r="AK1" s="159"/>
    </row>
    <row r="2" spans="1:37" s="166" customFormat="1" ht="36.75" customHeight="1" x14ac:dyDescent="0.3">
      <c r="A2" s="165"/>
      <c r="B2" s="449"/>
      <c r="C2" s="450"/>
      <c r="D2" s="450"/>
      <c r="E2" s="450"/>
      <c r="F2" s="455" t="s">
        <v>454</v>
      </c>
      <c r="G2" s="456"/>
      <c r="H2" s="456"/>
      <c r="I2" s="456"/>
      <c r="J2" s="456"/>
      <c r="K2" s="456"/>
      <c r="L2" s="456"/>
      <c r="M2" s="456"/>
      <c r="N2" s="456"/>
      <c r="O2" s="456"/>
      <c r="P2" s="456"/>
      <c r="Q2" s="456"/>
      <c r="R2" s="456"/>
      <c r="S2" s="456"/>
      <c r="T2" s="456"/>
      <c r="U2" s="456"/>
      <c r="V2" s="456"/>
      <c r="W2" s="456"/>
      <c r="X2" s="456"/>
      <c r="Y2" s="456"/>
      <c r="Z2" s="456"/>
      <c r="AA2" s="456"/>
      <c r="AB2" s="456"/>
      <c r="AC2" s="456"/>
      <c r="AD2" s="456"/>
      <c r="AE2" s="456"/>
      <c r="AF2" s="456"/>
      <c r="AG2" s="456"/>
      <c r="AH2" s="456"/>
      <c r="AI2" s="457"/>
      <c r="AJ2" s="461" t="s">
        <v>455</v>
      </c>
      <c r="AK2" s="165"/>
    </row>
    <row r="3" spans="1:37" s="166" customFormat="1" ht="36.75" customHeight="1" thickBot="1" x14ac:dyDescent="0.35">
      <c r="A3" s="165"/>
      <c r="B3" s="451"/>
      <c r="C3" s="452"/>
      <c r="D3" s="452"/>
      <c r="E3" s="452"/>
      <c r="F3" s="458"/>
      <c r="G3" s="459"/>
      <c r="H3" s="459"/>
      <c r="I3" s="459"/>
      <c r="J3" s="459"/>
      <c r="K3" s="459"/>
      <c r="L3" s="459"/>
      <c r="M3" s="459"/>
      <c r="N3" s="459"/>
      <c r="O3" s="459"/>
      <c r="P3" s="459"/>
      <c r="Q3" s="459"/>
      <c r="R3" s="459"/>
      <c r="S3" s="459"/>
      <c r="T3" s="459"/>
      <c r="U3" s="459"/>
      <c r="V3" s="459"/>
      <c r="W3" s="459"/>
      <c r="X3" s="459"/>
      <c r="Y3" s="459"/>
      <c r="Z3" s="459"/>
      <c r="AA3" s="459"/>
      <c r="AB3" s="459"/>
      <c r="AC3" s="459"/>
      <c r="AD3" s="459"/>
      <c r="AE3" s="459"/>
      <c r="AF3" s="459"/>
      <c r="AG3" s="459"/>
      <c r="AH3" s="459"/>
      <c r="AI3" s="460"/>
      <c r="AJ3" s="462"/>
      <c r="AK3" s="165"/>
    </row>
    <row r="4" spans="1:37" s="166" customFormat="1" ht="35.25" customHeight="1" thickBot="1" x14ac:dyDescent="0.35">
      <c r="A4" s="165"/>
      <c r="B4" s="453"/>
      <c r="C4" s="454"/>
      <c r="D4" s="454"/>
      <c r="E4" s="454"/>
      <c r="F4" s="463" t="s">
        <v>456</v>
      </c>
      <c r="G4" s="464"/>
      <c r="H4" s="464"/>
      <c r="I4" s="464"/>
      <c r="J4" s="464"/>
      <c r="K4" s="464"/>
      <c r="L4" s="464"/>
      <c r="M4" s="464"/>
      <c r="N4" s="464"/>
      <c r="O4" s="464"/>
      <c r="P4" s="464"/>
      <c r="Q4" s="464"/>
      <c r="R4" s="464"/>
      <c r="S4" s="464"/>
      <c r="T4" s="464"/>
      <c r="U4" s="464"/>
      <c r="V4" s="464"/>
      <c r="W4" s="464"/>
      <c r="X4" s="464"/>
      <c r="Y4" s="464"/>
      <c r="Z4" s="464"/>
      <c r="AA4" s="464"/>
      <c r="AB4" s="464"/>
      <c r="AC4" s="464"/>
      <c r="AD4" s="464"/>
      <c r="AE4" s="464"/>
      <c r="AF4" s="464"/>
      <c r="AG4" s="464"/>
      <c r="AH4" s="464"/>
      <c r="AI4" s="464"/>
      <c r="AJ4" s="465"/>
      <c r="AK4" s="165"/>
    </row>
    <row r="5" spans="1:37" s="166" customFormat="1" ht="12.75" customHeight="1" thickBot="1" x14ac:dyDescent="0.35">
      <c r="A5" s="165"/>
      <c r="B5" s="167"/>
      <c r="C5" s="167"/>
      <c r="D5" s="167"/>
      <c r="E5" s="167"/>
      <c r="F5" s="167"/>
      <c r="G5" s="167"/>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8"/>
      <c r="AK5" s="165"/>
    </row>
    <row r="6" spans="1:37" s="166" customFormat="1" ht="24" customHeight="1" x14ac:dyDescent="0.3">
      <c r="A6" s="165"/>
      <c r="B6" s="466" t="s">
        <v>457</v>
      </c>
      <c r="C6" s="467"/>
      <c r="D6" s="468" t="s">
        <v>458</v>
      </c>
      <c r="E6" s="468"/>
      <c r="F6" s="468"/>
      <c r="G6" s="468"/>
      <c r="H6" s="468"/>
      <c r="I6" s="468"/>
      <c r="J6" s="468"/>
      <c r="K6" s="468"/>
      <c r="L6" s="468"/>
      <c r="M6" s="468"/>
      <c r="N6" s="468"/>
      <c r="O6" s="468"/>
      <c r="P6" s="468"/>
      <c r="Q6" s="468"/>
      <c r="R6" s="468"/>
      <c r="S6" s="468"/>
      <c r="T6" s="468"/>
      <c r="U6" s="468"/>
      <c r="V6" s="468"/>
      <c r="W6" s="468"/>
      <c r="X6" s="469" t="s">
        <v>459</v>
      </c>
      <c r="Y6" s="470"/>
      <c r="Z6" s="470"/>
      <c r="AA6" s="470"/>
      <c r="AB6" s="470"/>
      <c r="AC6" s="470"/>
      <c r="AD6" s="470"/>
      <c r="AE6" s="470"/>
      <c r="AF6" s="470"/>
      <c r="AG6" s="470"/>
      <c r="AH6" s="471"/>
      <c r="AI6" s="475">
        <v>45677</v>
      </c>
      <c r="AJ6" s="476"/>
      <c r="AK6" s="165"/>
    </row>
    <row r="7" spans="1:37" s="166" customFormat="1" ht="21.75" customHeight="1" thickBot="1" x14ac:dyDescent="0.35">
      <c r="A7" s="165"/>
      <c r="B7" s="479" t="s">
        <v>460</v>
      </c>
      <c r="C7" s="480"/>
      <c r="D7" s="481" t="s">
        <v>461</v>
      </c>
      <c r="E7" s="481"/>
      <c r="F7" s="481"/>
      <c r="G7" s="481"/>
      <c r="H7" s="481"/>
      <c r="I7" s="481"/>
      <c r="J7" s="481"/>
      <c r="K7" s="481"/>
      <c r="L7" s="481"/>
      <c r="M7" s="481"/>
      <c r="N7" s="481"/>
      <c r="O7" s="481"/>
      <c r="P7" s="481"/>
      <c r="Q7" s="481"/>
      <c r="R7" s="481"/>
      <c r="S7" s="481"/>
      <c r="T7" s="481"/>
      <c r="U7" s="481"/>
      <c r="V7" s="481"/>
      <c r="W7" s="481"/>
      <c r="X7" s="472"/>
      <c r="Y7" s="473"/>
      <c r="Z7" s="473"/>
      <c r="AA7" s="473"/>
      <c r="AB7" s="473"/>
      <c r="AC7" s="473"/>
      <c r="AD7" s="473"/>
      <c r="AE7" s="473"/>
      <c r="AF7" s="473"/>
      <c r="AG7" s="473"/>
      <c r="AH7" s="474"/>
      <c r="AI7" s="477"/>
      <c r="AJ7" s="478"/>
      <c r="AK7" s="165"/>
    </row>
    <row r="8" spans="1:37" ht="8.25" customHeight="1" thickBot="1" x14ac:dyDescent="0.3">
      <c r="A8" s="159"/>
      <c r="AK8" s="159"/>
    </row>
    <row r="9" spans="1:37" ht="23.25" customHeight="1" x14ac:dyDescent="0.25">
      <c r="A9" s="159"/>
      <c r="H9" s="440" t="s">
        <v>462</v>
      </c>
      <c r="I9" s="441"/>
      <c r="J9" s="446" t="s">
        <v>463</v>
      </c>
      <c r="K9" s="447"/>
      <c r="L9" s="447"/>
      <c r="M9" s="447"/>
      <c r="N9" s="447"/>
      <c r="O9" s="447"/>
      <c r="P9" s="447"/>
      <c r="Q9" s="447"/>
      <c r="R9" s="447"/>
      <c r="S9" s="447"/>
      <c r="T9" s="447"/>
      <c r="U9" s="447"/>
      <c r="V9" s="447"/>
      <c r="AK9" s="159"/>
    </row>
    <row r="10" spans="1:37" ht="23.25" customHeight="1" x14ac:dyDescent="0.25">
      <c r="A10" s="159"/>
      <c r="E10" s="173" t="s">
        <v>464</v>
      </c>
      <c r="F10" s="448"/>
      <c r="G10" s="443"/>
      <c r="H10" s="442"/>
      <c r="I10" s="443"/>
      <c r="J10" s="446" t="s">
        <v>465</v>
      </c>
      <c r="K10" s="447"/>
      <c r="L10" s="447"/>
      <c r="M10" s="447"/>
      <c r="N10" s="447"/>
      <c r="O10" s="447"/>
      <c r="P10" s="447"/>
      <c r="Q10" s="447"/>
      <c r="R10" s="447"/>
      <c r="S10" s="447"/>
      <c r="T10" s="447"/>
      <c r="U10" s="447"/>
      <c r="V10" s="447"/>
      <c r="AK10" s="159"/>
    </row>
    <row r="11" spans="1:37" ht="23.25" customHeight="1" x14ac:dyDescent="0.25">
      <c r="A11" s="159"/>
      <c r="E11" s="173" t="s">
        <v>466</v>
      </c>
      <c r="F11" s="448"/>
      <c r="G11" s="443"/>
      <c r="H11" s="442"/>
      <c r="I11" s="443"/>
      <c r="J11" s="446" t="s">
        <v>467</v>
      </c>
      <c r="K11" s="447"/>
      <c r="L11" s="447"/>
      <c r="M11" s="447"/>
      <c r="N11" s="447"/>
      <c r="O11" s="447"/>
      <c r="P11" s="447"/>
      <c r="Q11" s="447"/>
      <c r="R11" s="447"/>
      <c r="S11" s="447"/>
      <c r="T11" s="447"/>
      <c r="U11" s="447"/>
      <c r="V11" s="447"/>
      <c r="AK11" s="159"/>
    </row>
    <row r="12" spans="1:37" ht="23.25" customHeight="1" thickBot="1" x14ac:dyDescent="0.3">
      <c r="A12" s="159"/>
      <c r="E12" s="173" t="s">
        <v>468</v>
      </c>
      <c r="H12" s="444"/>
      <c r="I12" s="445"/>
      <c r="J12" s="446" t="s">
        <v>469</v>
      </c>
      <c r="K12" s="447"/>
      <c r="L12" s="447"/>
      <c r="M12" s="447"/>
      <c r="N12" s="447"/>
      <c r="O12" s="447"/>
      <c r="P12" s="447"/>
      <c r="Q12" s="447"/>
      <c r="R12" s="447"/>
      <c r="S12" s="447"/>
      <c r="T12" s="447"/>
      <c r="U12" s="447"/>
      <c r="V12" s="447"/>
      <c r="AK12" s="159"/>
    </row>
    <row r="13" spans="1:37" ht="8.25" customHeight="1" thickBot="1" x14ac:dyDescent="0.3">
      <c r="A13" s="159"/>
      <c r="AK13" s="159"/>
    </row>
    <row r="14" spans="1:37" ht="23.25" customHeight="1" thickBot="1" x14ac:dyDescent="0.3">
      <c r="A14" s="159"/>
      <c r="B14" s="485" t="s">
        <v>470</v>
      </c>
      <c r="C14" s="485" t="s">
        <v>471</v>
      </c>
      <c r="D14" s="485" t="s">
        <v>472</v>
      </c>
      <c r="E14" s="485" t="s">
        <v>473</v>
      </c>
      <c r="F14" s="493" t="s">
        <v>244</v>
      </c>
      <c r="G14" s="494"/>
      <c r="H14" s="485" t="s">
        <v>474</v>
      </c>
      <c r="I14" s="485" t="s">
        <v>475</v>
      </c>
      <c r="J14" s="487" t="s">
        <v>476</v>
      </c>
      <c r="K14" s="488"/>
      <c r="L14" s="488"/>
      <c r="M14" s="488"/>
      <c r="N14" s="488"/>
      <c r="O14" s="488"/>
      <c r="P14" s="488"/>
      <c r="Q14" s="488"/>
      <c r="R14" s="488"/>
      <c r="S14" s="488"/>
      <c r="T14" s="488"/>
      <c r="U14" s="488"/>
      <c r="V14" s="488"/>
      <c r="W14" s="488"/>
      <c r="X14" s="488"/>
      <c r="Y14" s="488"/>
      <c r="Z14" s="488"/>
      <c r="AA14" s="488"/>
      <c r="AB14" s="488"/>
      <c r="AC14" s="488"/>
      <c r="AD14" s="488"/>
      <c r="AE14" s="488"/>
      <c r="AF14" s="488"/>
      <c r="AG14" s="489"/>
      <c r="AH14" s="493" t="s">
        <v>477</v>
      </c>
      <c r="AI14" s="494"/>
      <c r="AJ14" s="497" t="s">
        <v>478</v>
      </c>
      <c r="AK14" s="159"/>
    </row>
    <row r="15" spans="1:37" ht="23.25" customHeight="1" thickBot="1" x14ac:dyDescent="0.3">
      <c r="A15" s="159"/>
      <c r="B15" s="499"/>
      <c r="C15" s="486"/>
      <c r="D15" s="486"/>
      <c r="E15" s="486"/>
      <c r="F15" s="495"/>
      <c r="G15" s="496"/>
      <c r="H15" s="486"/>
      <c r="I15" s="486"/>
      <c r="J15" s="490"/>
      <c r="K15" s="491"/>
      <c r="L15" s="491"/>
      <c r="M15" s="491"/>
      <c r="N15" s="491"/>
      <c r="O15" s="491"/>
      <c r="P15" s="491"/>
      <c r="Q15" s="491"/>
      <c r="R15" s="491"/>
      <c r="S15" s="491"/>
      <c r="T15" s="491"/>
      <c r="U15" s="491"/>
      <c r="V15" s="491"/>
      <c r="W15" s="491"/>
      <c r="X15" s="491"/>
      <c r="Y15" s="491"/>
      <c r="Z15" s="491"/>
      <c r="AA15" s="491"/>
      <c r="AB15" s="491"/>
      <c r="AC15" s="491"/>
      <c r="AD15" s="491"/>
      <c r="AE15" s="491"/>
      <c r="AF15" s="491"/>
      <c r="AG15" s="492"/>
      <c r="AH15" s="495"/>
      <c r="AI15" s="496"/>
      <c r="AJ15" s="497"/>
      <c r="AK15" s="159"/>
    </row>
    <row r="16" spans="1:37" ht="28.5" customHeight="1" thickBot="1" x14ac:dyDescent="0.3">
      <c r="A16" s="159"/>
      <c r="B16" s="499"/>
      <c r="C16" s="486"/>
      <c r="D16" s="486"/>
      <c r="E16" s="486"/>
      <c r="F16" s="495"/>
      <c r="G16" s="496"/>
      <c r="H16" s="486"/>
      <c r="I16" s="486"/>
      <c r="J16" s="482" t="s">
        <v>479</v>
      </c>
      <c r="K16" s="483"/>
      <c r="L16" s="482" t="s">
        <v>480</v>
      </c>
      <c r="M16" s="483"/>
      <c r="N16" s="482" t="s">
        <v>481</v>
      </c>
      <c r="O16" s="483"/>
      <c r="P16" s="482" t="s">
        <v>482</v>
      </c>
      <c r="Q16" s="483"/>
      <c r="R16" s="482" t="s">
        <v>483</v>
      </c>
      <c r="S16" s="483"/>
      <c r="T16" s="482" t="s">
        <v>484</v>
      </c>
      <c r="U16" s="483"/>
      <c r="V16" s="482" t="s">
        <v>485</v>
      </c>
      <c r="W16" s="483"/>
      <c r="X16" s="482" t="s">
        <v>486</v>
      </c>
      <c r="Y16" s="483"/>
      <c r="Z16" s="482" t="s">
        <v>487</v>
      </c>
      <c r="AA16" s="483"/>
      <c r="AB16" s="482" t="s">
        <v>488</v>
      </c>
      <c r="AC16" s="483"/>
      <c r="AD16" s="482" t="s">
        <v>489</v>
      </c>
      <c r="AE16" s="483"/>
      <c r="AF16" s="482" t="s">
        <v>490</v>
      </c>
      <c r="AG16" s="484"/>
      <c r="AH16" s="495"/>
      <c r="AI16" s="496"/>
      <c r="AJ16" s="498"/>
      <c r="AK16" s="159"/>
    </row>
    <row r="17" spans="1:37" ht="39.6" customHeight="1" x14ac:dyDescent="0.25">
      <c r="A17" s="512"/>
      <c r="B17" s="526" t="s">
        <v>491</v>
      </c>
      <c r="C17" s="529">
        <v>1</v>
      </c>
      <c r="D17" s="532" t="s">
        <v>492</v>
      </c>
      <c r="E17" s="532" t="s">
        <v>464</v>
      </c>
      <c r="F17" s="535" t="s">
        <v>493</v>
      </c>
      <c r="G17" s="535"/>
      <c r="H17" s="507" t="s">
        <v>494</v>
      </c>
      <c r="I17" s="507" t="s">
        <v>495</v>
      </c>
      <c r="J17" s="503"/>
      <c r="K17" s="503"/>
      <c r="L17" s="503"/>
      <c r="M17" s="503"/>
      <c r="N17" s="503"/>
      <c r="O17" s="503"/>
      <c r="P17" s="503" t="s">
        <v>296</v>
      </c>
      <c r="Q17" s="503"/>
      <c r="R17" s="503"/>
      <c r="S17" s="503"/>
      <c r="T17" s="503"/>
      <c r="U17" s="503"/>
      <c r="V17" s="503"/>
      <c r="W17" s="503"/>
      <c r="X17" s="503"/>
      <c r="Y17" s="503"/>
      <c r="Z17" s="503"/>
      <c r="AA17" s="503"/>
      <c r="AB17" s="503"/>
      <c r="AC17" s="503"/>
      <c r="AD17" s="503"/>
      <c r="AE17" s="503"/>
      <c r="AF17" s="503"/>
      <c r="AG17" s="503"/>
      <c r="AH17" s="175">
        <f t="shared" ref="AH17:AH33" si="0">IFERROR((COUNTIF((J17:AG17),"I")/(COUNTIF((J17:AG17),"P")+COUNTIF((J17:AG17),"I")+COUNTIF((J17:AG17),"NC"))),"")</f>
        <v>0</v>
      </c>
      <c r="AI17" s="176">
        <f t="shared" ref="AI17:AI33" si="1">AH17</f>
        <v>0</v>
      </c>
      <c r="AJ17" s="177"/>
      <c r="AK17" s="159"/>
    </row>
    <row r="18" spans="1:37" ht="41.45" customHeight="1" x14ac:dyDescent="0.25">
      <c r="A18" s="512"/>
      <c r="B18" s="527"/>
      <c r="C18" s="530"/>
      <c r="D18" s="533"/>
      <c r="E18" s="533"/>
      <c r="F18" s="504" t="s">
        <v>496</v>
      </c>
      <c r="G18" s="504"/>
      <c r="H18" s="508"/>
      <c r="I18" s="508"/>
      <c r="J18" s="500"/>
      <c r="K18" s="500"/>
      <c r="L18" s="500"/>
      <c r="M18" s="500"/>
      <c r="N18" s="500"/>
      <c r="O18" s="500"/>
      <c r="P18" s="500"/>
      <c r="Q18" s="500"/>
      <c r="R18" s="500" t="s">
        <v>296</v>
      </c>
      <c r="S18" s="500"/>
      <c r="T18" s="500"/>
      <c r="U18" s="500"/>
      <c r="V18" s="500"/>
      <c r="W18" s="500"/>
      <c r="X18" s="500"/>
      <c r="Y18" s="500"/>
      <c r="Z18" s="500"/>
      <c r="AA18" s="500"/>
      <c r="AB18" s="500"/>
      <c r="AC18" s="500"/>
      <c r="AD18" s="500" t="s">
        <v>296</v>
      </c>
      <c r="AE18" s="500"/>
      <c r="AF18" s="500"/>
      <c r="AG18" s="500"/>
      <c r="AH18" s="178">
        <f t="shared" si="0"/>
        <v>0</v>
      </c>
      <c r="AI18" s="179">
        <f t="shared" si="1"/>
        <v>0</v>
      </c>
      <c r="AJ18" s="180"/>
      <c r="AK18" s="159"/>
    </row>
    <row r="19" spans="1:37" ht="41.45" customHeight="1" x14ac:dyDescent="0.25">
      <c r="A19" s="512"/>
      <c r="B19" s="527"/>
      <c r="C19" s="530"/>
      <c r="D19" s="533"/>
      <c r="E19" s="533"/>
      <c r="F19" s="501" t="s">
        <v>497</v>
      </c>
      <c r="G19" s="502"/>
      <c r="H19" s="508"/>
      <c r="I19" s="508"/>
      <c r="J19" s="500"/>
      <c r="K19" s="500"/>
      <c r="L19" s="500" t="s">
        <v>296</v>
      </c>
      <c r="M19" s="500"/>
      <c r="N19" s="500"/>
      <c r="O19" s="500"/>
      <c r="P19" s="500"/>
      <c r="Q19" s="500"/>
      <c r="R19" s="500"/>
      <c r="S19" s="500"/>
      <c r="T19" s="500"/>
      <c r="U19" s="500"/>
      <c r="V19" s="500"/>
      <c r="W19" s="500"/>
      <c r="X19" s="500"/>
      <c r="Y19" s="500"/>
      <c r="Z19" s="500"/>
      <c r="AA19" s="500"/>
      <c r="AB19" s="500"/>
      <c r="AC19" s="500"/>
      <c r="AD19" s="500"/>
      <c r="AE19" s="500"/>
      <c r="AF19" s="500"/>
      <c r="AG19" s="500"/>
      <c r="AH19" s="178">
        <f t="shared" si="0"/>
        <v>0</v>
      </c>
      <c r="AI19" s="179">
        <f t="shared" si="1"/>
        <v>0</v>
      </c>
      <c r="AJ19" s="180"/>
      <c r="AK19" s="159"/>
    </row>
    <row r="20" spans="1:37" ht="43.5" customHeight="1" x14ac:dyDescent="0.25">
      <c r="A20" s="512"/>
      <c r="B20" s="527"/>
      <c r="C20" s="530"/>
      <c r="D20" s="533"/>
      <c r="E20" s="533"/>
      <c r="F20" s="501" t="s">
        <v>498</v>
      </c>
      <c r="G20" s="502"/>
      <c r="H20" s="508"/>
      <c r="I20" s="508"/>
      <c r="J20" s="505"/>
      <c r="K20" s="506"/>
      <c r="L20" s="505" t="s">
        <v>296</v>
      </c>
      <c r="M20" s="506"/>
      <c r="N20" s="505" t="s">
        <v>296</v>
      </c>
      <c r="O20" s="506"/>
      <c r="P20" s="505" t="s">
        <v>296</v>
      </c>
      <c r="Q20" s="506"/>
      <c r="R20" s="505"/>
      <c r="S20" s="506"/>
      <c r="T20" s="505"/>
      <c r="U20" s="506"/>
      <c r="V20" s="505"/>
      <c r="W20" s="506"/>
      <c r="X20" s="505"/>
      <c r="Y20" s="506"/>
      <c r="Z20" s="505"/>
      <c r="AA20" s="506"/>
      <c r="AB20" s="505"/>
      <c r="AC20" s="506"/>
      <c r="AD20" s="505"/>
      <c r="AE20" s="506"/>
      <c r="AF20" s="505"/>
      <c r="AG20" s="506"/>
      <c r="AH20" s="178">
        <f t="shared" si="0"/>
        <v>0</v>
      </c>
      <c r="AI20" s="179">
        <f t="shared" si="1"/>
        <v>0</v>
      </c>
      <c r="AJ20" s="181"/>
      <c r="AK20" s="159"/>
    </row>
    <row r="21" spans="1:37" ht="43.5" customHeight="1" x14ac:dyDescent="0.25">
      <c r="A21" s="512"/>
      <c r="B21" s="527"/>
      <c r="C21" s="530"/>
      <c r="D21" s="533"/>
      <c r="E21" s="533"/>
      <c r="F21" s="504" t="s">
        <v>499</v>
      </c>
      <c r="G21" s="504"/>
      <c r="H21" s="508"/>
      <c r="I21" s="508"/>
      <c r="J21" s="500"/>
      <c r="K21" s="500"/>
      <c r="L21" s="500" t="s">
        <v>296</v>
      </c>
      <c r="M21" s="500"/>
      <c r="N21" s="500" t="s">
        <v>296</v>
      </c>
      <c r="O21" s="500"/>
      <c r="P21" s="500"/>
      <c r="Q21" s="500"/>
      <c r="R21" s="500"/>
      <c r="S21" s="500"/>
      <c r="T21" s="500"/>
      <c r="U21" s="500"/>
      <c r="V21" s="500"/>
      <c r="W21" s="500"/>
      <c r="X21" s="500"/>
      <c r="Y21" s="500"/>
      <c r="Z21" s="500"/>
      <c r="AA21" s="500"/>
      <c r="AB21" s="500"/>
      <c r="AC21" s="500"/>
      <c r="AD21" s="500"/>
      <c r="AE21" s="500"/>
      <c r="AF21" s="500"/>
      <c r="AG21" s="500"/>
      <c r="AH21" s="178">
        <f t="shared" si="0"/>
        <v>0</v>
      </c>
      <c r="AI21" s="179">
        <f t="shared" si="1"/>
        <v>0</v>
      </c>
      <c r="AJ21" s="182"/>
      <c r="AK21" s="159"/>
    </row>
    <row r="22" spans="1:37" ht="43.5" customHeight="1" x14ac:dyDescent="0.25">
      <c r="A22" s="512"/>
      <c r="B22" s="527"/>
      <c r="C22" s="530"/>
      <c r="D22" s="533"/>
      <c r="E22" s="533"/>
      <c r="F22" s="504" t="s">
        <v>500</v>
      </c>
      <c r="G22" s="504"/>
      <c r="H22" s="508"/>
      <c r="I22" s="508"/>
      <c r="J22" s="500"/>
      <c r="K22" s="500"/>
      <c r="L22" s="500"/>
      <c r="M22" s="500"/>
      <c r="N22" s="500"/>
      <c r="O22" s="500"/>
      <c r="P22" s="500"/>
      <c r="Q22" s="500"/>
      <c r="R22" s="500"/>
      <c r="S22" s="500"/>
      <c r="T22" s="500"/>
      <c r="U22" s="500"/>
      <c r="V22" s="500" t="s">
        <v>296</v>
      </c>
      <c r="W22" s="500"/>
      <c r="X22" s="500" t="s">
        <v>296</v>
      </c>
      <c r="Y22" s="500"/>
      <c r="Z22" s="500"/>
      <c r="AA22" s="500"/>
      <c r="AB22" s="500"/>
      <c r="AC22" s="500"/>
      <c r="AD22" s="500"/>
      <c r="AE22" s="500"/>
      <c r="AF22" s="500"/>
      <c r="AG22" s="500"/>
      <c r="AH22" s="178">
        <f t="shared" si="0"/>
        <v>0</v>
      </c>
      <c r="AI22" s="179">
        <f t="shared" si="1"/>
        <v>0</v>
      </c>
      <c r="AJ22" s="182"/>
      <c r="AK22" s="159"/>
    </row>
    <row r="23" spans="1:37" ht="43.5" customHeight="1" x14ac:dyDescent="0.25">
      <c r="A23" s="512"/>
      <c r="B23" s="527"/>
      <c r="C23" s="530"/>
      <c r="D23" s="533"/>
      <c r="E23" s="533"/>
      <c r="F23" s="504" t="s">
        <v>501</v>
      </c>
      <c r="G23" s="504"/>
      <c r="H23" s="508"/>
      <c r="I23" s="508"/>
      <c r="J23" s="500"/>
      <c r="K23" s="500"/>
      <c r="L23" s="500"/>
      <c r="M23" s="500"/>
      <c r="N23" s="500"/>
      <c r="O23" s="500"/>
      <c r="P23" s="500"/>
      <c r="Q23" s="500"/>
      <c r="R23" s="500"/>
      <c r="S23" s="500"/>
      <c r="T23" s="500"/>
      <c r="U23" s="500"/>
      <c r="V23" s="500"/>
      <c r="W23" s="500"/>
      <c r="X23" s="500"/>
      <c r="Y23" s="500"/>
      <c r="Z23" s="500" t="s">
        <v>296</v>
      </c>
      <c r="AA23" s="500"/>
      <c r="AB23" s="500"/>
      <c r="AC23" s="500"/>
      <c r="AD23" s="500"/>
      <c r="AE23" s="500"/>
      <c r="AF23" s="500"/>
      <c r="AG23" s="500"/>
      <c r="AH23" s="178">
        <f t="shared" si="0"/>
        <v>0</v>
      </c>
      <c r="AI23" s="179">
        <f t="shared" si="1"/>
        <v>0</v>
      </c>
      <c r="AJ23" s="183"/>
      <c r="AK23" s="159"/>
    </row>
    <row r="24" spans="1:37" ht="38.1" customHeight="1" x14ac:dyDescent="0.25">
      <c r="A24" s="512"/>
      <c r="B24" s="527"/>
      <c r="C24" s="530"/>
      <c r="D24" s="533"/>
      <c r="E24" s="533"/>
      <c r="F24" s="504" t="s">
        <v>502</v>
      </c>
      <c r="G24" s="504"/>
      <c r="H24" s="508"/>
      <c r="I24" s="508"/>
      <c r="J24" s="500"/>
      <c r="K24" s="500"/>
      <c r="L24" s="500"/>
      <c r="M24" s="500"/>
      <c r="N24" s="500"/>
      <c r="O24" s="500"/>
      <c r="P24" s="500"/>
      <c r="Q24" s="500"/>
      <c r="R24" s="500" t="s">
        <v>296</v>
      </c>
      <c r="S24" s="500"/>
      <c r="T24" s="500"/>
      <c r="U24" s="500"/>
      <c r="V24" s="500"/>
      <c r="W24" s="500"/>
      <c r="X24" s="500"/>
      <c r="Y24" s="500"/>
      <c r="Z24" s="500"/>
      <c r="AA24" s="500"/>
      <c r="AB24" s="500"/>
      <c r="AC24" s="500"/>
      <c r="AD24" s="510"/>
      <c r="AE24" s="510"/>
      <c r="AF24" s="500"/>
      <c r="AG24" s="500"/>
      <c r="AH24" s="178">
        <f t="shared" si="0"/>
        <v>0</v>
      </c>
      <c r="AI24" s="179">
        <f t="shared" si="1"/>
        <v>0</v>
      </c>
      <c r="AJ24" s="184"/>
      <c r="AK24" s="159"/>
    </row>
    <row r="25" spans="1:37" ht="38.1" customHeight="1" x14ac:dyDescent="0.25">
      <c r="A25" s="512"/>
      <c r="B25" s="527"/>
      <c r="C25" s="530"/>
      <c r="D25" s="533"/>
      <c r="E25" s="533"/>
      <c r="F25" s="504" t="s">
        <v>503</v>
      </c>
      <c r="G25" s="504"/>
      <c r="H25" s="508"/>
      <c r="I25" s="508"/>
      <c r="J25" s="500"/>
      <c r="K25" s="500"/>
      <c r="L25" s="500"/>
      <c r="M25" s="500"/>
      <c r="N25" s="500" t="s">
        <v>296</v>
      </c>
      <c r="O25" s="500"/>
      <c r="P25" s="500"/>
      <c r="Q25" s="500"/>
      <c r="R25" s="500"/>
      <c r="S25" s="500"/>
      <c r="T25" s="500"/>
      <c r="U25" s="500"/>
      <c r="V25" s="500"/>
      <c r="W25" s="500"/>
      <c r="X25" s="500" t="s">
        <v>296</v>
      </c>
      <c r="Y25" s="500"/>
      <c r="Z25" s="500"/>
      <c r="AA25" s="500"/>
      <c r="AB25" s="500"/>
      <c r="AC25" s="500"/>
      <c r="AD25" s="500"/>
      <c r="AE25" s="500"/>
      <c r="AF25" s="500" t="s">
        <v>296</v>
      </c>
      <c r="AG25" s="500"/>
      <c r="AH25" s="178">
        <f t="shared" si="0"/>
        <v>0</v>
      </c>
      <c r="AI25" s="179">
        <f t="shared" si="1"/>
        <v>0</v>
      </c>
      <c r="AJ25" s="184"/>
      <c r="AK25" s="159"/>
    </row>
    <row r="26" spans="1:37" ht="43.5" customHeight="1" thickBot="1" x14ac:dyDescent="0.3">
      <c r="A26" s="512"/>
      <c r="B26" s="528"/>
      <c r="C26" s="531"/>
      <c r="D26" s="534"/>
      <c r="E26" s="534"/>
      <c r="F26" s="525" t="s">
        <v>504</v>
      </c>
      <c r="G26" s="525"/>
      <c r="H26" s="509"/>
      <c r="I26" s="509"/>
      <c r="J26" s="511" t="s">
        <v>296</v>
      </c>
      <c r="K26" s="511"/>
      <c r="L26" s="511" t="s">
        <v>296</v>
      </c>
      <c r="M26" s="511"/>
      <c r="N26" s="511" t="s">
        <v>296</v>
      </c>
      <c r="O26" s="511"/>
      <c r="P26" s="511" t="s">
        <v>296</v>
      </c>
      <c r="Q26" s="511"/>
      <c r="R26" s="511" t="s">
        <v>296</v>
      </c>
      <c r="S26" s="511"/>
      <c r="T26" s="511" t="s">
        <v>296</v>
      </c>
      <c r="U26" s="511"/>
      <c r="V26" s="511" t="s">
        <v>296</v>
      </c>
      <c r="W26" s="511"/>
      <c r="X26" s="511" t="s">
        <v>296</v>
      </c>
      <c r="Y26" s="511"/>
      <c r="Z26" s="511" t="s">
        <v>296</v>
      </c>
      <c r="AA26" s="511"/>
      <c r="AB26" s="511" t="s">
        <v>296</v>
      </c>
      <c r="AC26" s="511"/>
      <c r="AD26" s="511" t="s">
        <v>296</v>
      </c>
      <c r="AE26" s="511"/>
      <c r="AF26" s="511" t="s">
        <v>296</v>
      </c>
      <c r="AG26" s="511"/>
      <c r="AH26" s="185">
        <f t="shared" si="0"/>
        <v>0</v>
      </c>
      <c r="AI26" s="186">
        <f t="shared" si="1"/>
        <v>0</v>
      </c>
      <c r="AJ26" s="187"/>
      <c r="AK26" s="159"/>
    </row>
    <row r="27" spans="1:37" ht="43.5" customHeight="1" x14ac:dyDescent="0.25">
      <c r="A27" s="512"/>
      <c r="B27" s="513" t="s">
        <v>505</v>
      </c>
      <c r="C27" s="516">
        <v>1</v>
      </c>
      <c r="D27" s="519" t="s">
        <v>506</v>
      </c>
      <c r="E27" s="522" t="s">
        <v>464</v>
      </c>
      <c r="F27" s="535" t="s">
        <v>507</v>
      </c>
      <c r="G27" s="535"/>
      <c r="H27" s="188" t="s">
        <v>508</v>
      </c>
      <c r="I27" s="539" t="s">
        <v>495</v>
      </c>
      <c r="J27" s="537"/>
      <c r="K27" s="537"/>
      <c r="L27" s="537"/>
      <c r="M27" s="537"/>
      <c r="N27" s="537" t="s">
        <v>296</v>
      </c>
      <c r="O27" s="537"/>
      <c r="P27" s="537"/>
      <c r="Q27" s="537"/>
      <c r="R27" s="537"/>
      <c r="S27" s="537"/>
      <c r="T27" s="537"/>
      <c r="U27" s="537"/>
      <c r="V27" s="537"/>
      <c r="W27" s="537"/>
      <c r="X27" s="537"/>
      <c r="Y27" s="537"/>
      <c r="Z27" s="537"/>
      <c r="AA27" s="537"/>
      <c r="AB27" s="537"/>
      <c r="AC27" s="537"/>
      <c r="AD27" s="537"/>
      <c r="AE27" s="537"/>
      <c r="AF27" s="537" t="s">
        <v>296</v>
      </c>
      <c r="AG27" s="537"/>
      <c r="AH27" s="175">
        <f t="shared" si="0"/>
        <v>0</v>
      </c>
      <c r="AI27" s="176">
        <f t="shared" si="1"/>
        <v>0</v>
      </c>
      <c r="AJ27" s="189"/>
      <c r="AK27" s="159"/>
    </row>
    <row r="28" spans="1:37" ht="43.5" customHeight="1" x14ac:dyDescent="0.25">
      <c r="A28" s="512"/>
      <c r="B28" s="514"/>
      <c r="C28" s="517"/>
      <c r="D28" s="520"/>
      <c r="E28" s="523"/>
      <c r="F28" s="504" t="s">
        <v>509</v>
      </c>
      <c r="G28" s="504"/>
      <c r="H28" s="538" t="s">
        <v>510</v>
      </c>
      <c r="I28" s="540"/>
      <c r="J28" s="536"/>
      <c r="K28" s="536"/>
      <c r="L28" s="536"/>
      <c r="M28" s="536"/>
      <c r="N28" s="536"/>
      <c r="O28" s="536"/>
      <c r="P28" s="536" t="s">
        <v>296</v>
      </c>
      <c r="Q28" s="536"/>
      <c r="R28" s="536"/>
      <c r="S28" s="536"/>
      <c r="T28" s="536"/>
      <c r="U28" s="536"/>
      <c r="V28" s="536"/>
      <c r="W28" s="536"/>
      <c r="X28" s="536"/>
      <c r="Y28" s="536"/>
      <c r="Z28" s="536"/>
      <c r="AA28" s="536"/>
      <c r="AB28" s="536"/>
      <c r="AC28" s="536"/>
      <c r="AD28" s="536"/>
      <c r="AE28" s="536"/>
      <c r="AF28" s="536"/>
      <c r="AG28" s="536"/>
      <c r="AH28" s="178">
        <f t="shared" si="0"/>
        <v>0</v>
      </c>
      <c r="AI28" s="179">
        <f t="shared" si="1"/>
        <v>0</v>
      </c>
      <c r="AJ28" s="184"/>
      <c r="AK28" s="159"/>
    </row>
    <row r="29" spans="1:37" ht="43.5" customHeight="1" x14ac:dyDescent="0.25">
      <c r="A29" s="512"/>
      <c r="B29" s="514"/>
      <c r="C29" s="517"/>
      <c r="D29" s="520"/>
      <c r="E29" s="523"/>
      <c r="F29" s="504" t="s">
        <v>511</v>
      </c>
      <c r="G29" s="504"/>
      <c r="H29" s="538"/>
      <c r="I29" s="540"/>
      <c r="J29" s="543"/>
      <c r="K29" s="543"/>
      <c r="L29" s="543"/>
      <c r="M29" s="543"/>
      <c r="N29" s="543"/>
      <c r="O29" s="543"/>
      <c r="P29" s="543" t="s">
        <v>296</v>
      </c>
      <c r="Q29" s="543"/>
      <c r="R29" s="543"/>
      <c r="S29" s="543"/>
      <c r="T29" s="543"/>
      <c r="U29" s="543"/>
      <c r="V29" s="543"/>
      <c r="W29" s="543"/>
      <c r="X29" s="543" t="s">
        <v>296</v>
      </c>
      <c r="Y29" s="543"/>
      <c r="Z29" s="543"/>
      <c r="AA29" s="543"/>
      <c r="AB29" s="543"/>
      <c r="AC29" s="543"/>
      <c r="AD29" s="543"/>
      <c r="AE29" s="543"/>
      <c r="AF29" s="543" t="s">
        <v>296</v>
      </c>
      <c r="AG29" s="543"/>
      <c r="AH29" s="191">
        <f t="shared" si="0"/>
        <v>0</v>
      </c>
      <c r="AI29" s="192">
        <f t="shared" si="1"/>
        <v>0</v>
      </c>
      <c r="AJ29" s="184"/>
      <c r="AK29" s="159"/>
    </row>
    <row r="30" spans="1:37" ht="36.950000000000003" customHeight="1" x14ac:dyDescent="0.25">
      <c r="A30" s="512"/>
      <c r="B30" s="514"/>
      <c r="C30" s="517"/>
      <c r="D30" s="520"/>
      <c r="E30" s="523"/>
      <c r="F30" s="504" t="s">
        <v>512</v>
      </c>
      <c r="G30" s="504"/>
      <c r="H30" s="538"/>
      <c r="I30" s="540"/>
      <c r="J30" s="536"/>
      <c r="K30" s="536"/>
      <c r="L30" s="536"/>
      <c r="M30" s="536"/>
      <c r="N30" s="536"/>
      <c r="O30" s="536"/>
      <c r="P30" s="536"/>
      <c r="Q30" s="536"/>
      <c r="R30" s="536"/>
      <c r="S30" s="536"/>
      <c r="T30" s="536"/>
      <c r="U30" s="536"/>
      <c r="V30" s="536" t="s">
        <v>296</v>
      </c>
      <c r="W30" s="536"/>
      <c r="X30" s="536"/>
      <c r="Y30" s="536"/>
      <c r="Z30" s="536"/>
      <c r="AA30" s="536"/>
      <c r="AB30" s="536"/>
      <c r="AC30" s="536"/>
      <c r="AD30" s="536" t="s">
        <v>296</v>
      </c>
      <c r="AE30" s="536"/>
      <c r="AF30" s="536"/>
      <c r="AG30" s="536"/>
      <c r="AH30" s="178">
        <f t="shared" si="0"/>
        <v>0</v>
      </c>
      <c r="AI30" s="179">
        <f t="shared" si="1"/>
        <v>0</v>
      </c>
      <c r="AJ30" s="180"/>
      <c r="AK30" s="159"/>
    </row>
    <row r="31" spans="1:37" ht="36.950000000000003" customHeight="1" x14ac:dyDescent="0.25">
      <c r="A31" s="512"/>
      <c r="B31" s="514"/>
      <c r="C31" s="517"/>
      <c r="D31" s="520"/>
      <c r="E31" s="523"/>
      <c r="F31" s="504" t="s">
        <v>513</v>
      </c>
      <c r="G31" s="504"/>
      <c r="H31" s="190" t="s">
        <v>508</v>
      </c>
      <c r="I31" s="540"/>
      <c r="J31" s="536"/>
      <c r="K31" s="536"/>
      <c r="L31" s="536" t="s">
        <v>296</v>
      </c>
      <c r="M31" s="536"/>
      <c r="N31" s="536"/>
      <c r="O31" s="536"/>
      <c r="P31" s="536" t="s">
        <v>296</v>
      </c>
      <c r="Q31" s="536"/>
      <c r="R31" s="536"/>
      <c r="S31" s="536"/>
      <c r="T31" s="536" t="s">
        <v>296</v>
      </c>
      <c r="U31" s="536"/>
      <c r="V31" s="536"/>
      <c r="W31" s="536"/>
      <c r="X31" s="536" t="s">
        <v>296</v>
      </c>
      <c r="Y31" s="536"/>
      <c r="Z31" s="536"/>
      <c r="AA31" s="536"/>
      <c r="AB31" s="536" t="s">
        <v>296</v>
      </c>
      <c r="AC31" s="536"/>
      <c r="AD31" s="536"/>
      <c r="AE31" s="536"/>
      <c r="AF31" s="536" t="s">
        <v>296</v>
      </c>
      <c r="AG31" s="536"/>
      <c r="AH31" s="178">
        <f t="shared" si="0"/>
        <v>0</v>
      </c>
      <c r="AI31" s="179">
        <f t="shared" si="1"/>
        <v>0</v>
      </c>
      <c r="AJ31" s="184"/>
      <c r="AK31" s="159"/>
    </row>
    <row r="32" spans="1:37" ht="36.950000000000003" customHeight="1" x14ac:dyDescent="0.25">
      <c r="A32" s="512"/>
      <c r="B32" s="514"/>
      <c r="C32" s="517"/>
      <c r="D32" s="520"/>
      <c r="E32" s="523"/>
      <c r="F32" s="504" t="s">
        <v>514</v>
      </c>
      <c r="G32" s="504"/>
      <c r="H32" s="544" t="s">
        <v>515</v>
      </c>
      <c r="I32" s="540"/>
      <c r="J32" s="536"/>
      <c r="K32" s="536"/>
      <c r="L32" s="536"/>
      <c r="M32" s="536"/>
      <c r="N32" s="536"/>
      <c r="O32" s="536"/>
      <c r="P32" s="536"/>
      <c r="Q32" s="536"/>
      <c r="R32" s="536"/>
      <c r="S32" s="536"/>
      <c r="T32" s="536"/>
      <c r="U32" s="536"/>
      <c r="V32" s="536"/>
      <c r="W32" s="536"/>
      <c r="X32" s="536" t="s">
        <v>296</v>
      </c>
      <c r="Y32" s="536"/>
      <c r="Z32" s="536"/>
      <c r="AA32" s="536"/>
      <c r="AB32" s="536"/>
      <c r="AC32" s="536"/>
      <c r="AD32" s="536"/>
      <c r="AE32" s="536"/>
      <c r="AF32" s="536"/>
      <c r="AG32" s="536"/>
      <c r="AH32" s="178">
        <f t="shared" si="0"/>
        <v>0</v>
      </c>
      <c r="AI32" s="179">
        <f t="shared" si="1"/>
        <v>0</v>
      </c>
      <c r="AJ32" s="184"/>
      <c r="AK32" s="159"/>
    </row>
    <row r="33" spans="1:37" ht="61.5" customHeight="1" x14ac:dyDescent="0.25">
      <c r="A33" s="512"/>
      <c r="B33" s="514"/>
      <c r="C33" s="517"/>
      <c r="D33" s="520"/>
      <c r="E33" s="523"/>
      <c r="F33" s="501" t="s">
        <v>516</v>
      </c>
      <c r="G33" s="502"/>
      <c r="H33" s="545"/>
      <c r="I33" s="541"/>
      <c r="J33" s="536" t="s">
        <v>296</v>
      </c>
      <c r="K33" s="536"/>
      <c r="L33" s="536" t="s">
        <v>296</v>
      </c>
      <c r="M33" s="536"/>
      <c r="N33" s="536" t="s">
        <v>296</v>
      </c>
      <c r="O33" s="536"/>
      <c r="P33" s="536" t="s">
        <v>296</v>
      </c>
      <c r="Q33" s="536"/>
      <c r="R33" s="536" t="s">
        <v>296</v>
      </c>
      <c r="S33" s="536"/>
      <c r="T33" s="536" t="s">
        <v>296</v>
      </c>
      <c r="U33" s="536"/>
      <c r="V33" s="536" t="s">
        <v>296</v>
      </c>
      <c r="W33" s="536"/>
      <c r="X33" s="536" t="s">
        <v>296</v>
      </c>
      <c r="Y33" s="536"/>
      <c r="Z33" s="536" t="s">
        <v>296</v>
      </c>
      <c r="AA33" s="536"/>
      <c r="AB33" s="536" t="s">
        <v>296</v>
      </c>
      <c r="AC33" s="536"/>
      <c r="AD33" s="536" t="s">
        <v>296</v>
      </c>
      <c r="AE33" s="536"/>
      <c r="AF33" s="536" t="s">
        <v>296</v>
      </c>
      <c r="AG33" s="536"/>
      <c r="AH33" s="178">
        <f t="shared" si="0"/>
        <v>0</v>
      </c>
      <c r="AI33" s="179">
        <f t="shared" si="1"/>
        <v>0</v>
      </c>
      <c r="AJ33" s="184"/>
      <c r="AK33" s="159"/>
    </row>
    <row r="34" spans="1:37" ht="36.950000000000003" customHeight="1" thickBot="1" x14ac:dyDescent="0.3">
      <c r="A34" s="512"/>
      <c r="B34" s="515"/>
      <c r="C34" s="518"/>
      <c r="D34" s="521"/>
      <c r="E34" s="524"/>
      <c r="F34" s="525" t="s">
        <v>517</v>
      </c>
      <c r="G34" s="525"/>
      <c r="H34" s="193" t="s">
        <v>508</v>
      </c>
      <c r="I34" s="542"/>
      <c r="J34" s="546" t="s">
        <v>296</v>
      </c>
      <c r="K34" s="546"/>
      <c r="L34" s="546" t="s">
        <v>296</v>
      </c>
      <c r="M34" s="546"/>
      <c r="N34" s="546" t="s">
        <v>296</v>
      </c>
      <c r="O34" s="546"/>
      <c r="P34" s="546" t="s">
        <v>296</v>
      </c>
      <c r="Q34" s="546"/>
      <c r="R34" s="546" t="s">
        <v>296</v>
      </c>
      <c r="S34" s="546"/>
      <c r="T34" s="546" t="s">
        <v>296</v>
      </c>
      <c r="U34" s="546"/>
      <c r="V34" s="546" t="s">
        <v>296</v>
      </c>
      <c r="W34" s="546"/>
      <c r="X34" s="546" t="s">
        <v>296</v>
      </c>
      <c r="Y34" s="546"/>
      <c r="Z34" s="546" t="s">
        <v>296</v>
      </c>
      <c r="AA34" s="546"/>
      <c r="AB34" s="546" t="s">
        <v>296</v>
      </c>
      <c r="AC34" s="546"/>
      <c r="AD34" s="546" t="s">
        <v>296</v>
      </c>
      <c r="AE34" s="546"/>
      <c r="AF34" s="546" t="s">
        <v>296</v>
      </c>
      <c r="AG34" s="546"/>
      <c r="AH34" s="185">
        <f>IFERROR((COUNTIF((J34:AG34),"I")/(COUNTIF((J34:AG34),"P")+COUNTIF((J34:AG34),"I")+COUNTIF((J34:AG34),"NC"))),"")</f>
        <v>0</v>
      </c>
      <c r="AI34" s="186">
        <f>AH34</f>
        <v>0</v>
      </c>
      <c r="AJ34" s="187"/>
      <c r="AK34" s="159"/>
    </row>
    <row r="35" spans="1:37" ht="42" customHeight="1" x14ac:dyDescent="0.25">
      <c r="A35" s="512"/>
      <c r="B35" s="513" t="s">
        <v>518</v>
      </c>
      <c r="C35" s="516">
        <v>1</v>
      </c>
      <c r="D35" s="547" t="s">
        <v>519</v>
      </c>
      <c r="E35" s="522" t="s">
        <v>464</v>
      </c>
      <c r="F35" s="535" t="s">
        <v>520</v>
      </c>
      <c r="G35" s="535"/>
      <c r="H35" s="551" t="s">
        <v>510</v>
      </c>
      <c r="I35" s="551" t="s">
        <v>495</v>
      </c>
      <c r="J35" s="537"/>
      <c r="K35" s="537"/>
      <c r="L35" s="537"/>
      <c r="M35" s="537"/>
      <c r="N35" s="537" t="s">
        <v>296</v>
      </c>
      <c r="O35" s="537"/>
      <c r="P35" s="537"/>
      <c r="Q35" s="537"/>
      <c r="R35" s="537"/>
      <c r="S35" s="537"/>
      <c r="T35" s="537"/>
      <c r="U35" s="537"/>
      <c r="V35" s="537"/>
      <c r="W35" s="537"/>
      <c r="X35" s="537"/>
      <c r="Y35" s="537"/>
      <c r="Z35" s="537"/>
      <c r="AA35" s="537"/>
      <c r="AB35" s="537"/>
      <c r="AC35" s="537"/>
      <c r="AD35" s="537"/>
      <c r="AE35" s="537"/>
      <c r="AF35" s="537"/>
      <c r="AG35" s="537"/>
      <c r="AH35" s="175">
        <f t="shared" ref="AH35:AH37" si="2">IFERROR((COUNTIF((J35:AG35),"I")/(COUNTIF((J35:AG35),"P")+COUNTIF((J35:AG35),"I")+COUNTIF((J35:AG35),"NC"))),"")</f>
        <v>0</v>
      </c>
      <c r="AI35" s="176">
        <f t="shared" ref="AI35:AI37" si="3">AH35</f>
        <v>0</v>
      </c>
      <c r="AJ35" s="189"/>
      <c r="AK35" s="159"/>
    </row>
    <row r="36" spans="1:37" ht="43.5" customHeight="1" x14ac:dyDescent="0.25">
      <c r="A36" s="512"/>
      <c r="B36" s="514"/>
      <c r="C36" s="517"/>
      <c r="D36" s="548"/>
      <c r="E36" s="523"/>
      <c r="F36" s="504" t="s">
        <v>521</v>
      </c>
      <c r="G36" s="504"/>
      <c r="H36" s="538"/>
      <c r="I36" s="538"/>
      <c r="J36" s="536"/>
      <c r="K36" s="536"/>
      <c r="L36" s="536"/>
      <c r="M36" s="536"/>
      <c r="N36" s="536"/>
      <c r="O36" s="536"/>
      <c r="P36" s="536" t="s">
        <v>296</v>
      </c>
      <c r="Q36" s="536"/>
      <c r="R36" s="536"/>
      <c r="S36" s="536"/>
      <c r="T36" s="536"/>
      <c r="U36" s="536"/>
      <c r="V36" s="536"/>
      <c r="W36" s="536"/>
      <c r="X36" s="536"/>
      <c r="Y36" s="536"/>
      <c r="Z36" s="536"/>
      <c r="AA36" s="536"/>
      <c r="AB36" s="536" t="s">
        <v>296</v>
      </c>
      <c r="AC36" s="536"/>
      <c r="AD36" s="536"/>
      <c r="AE36" s="536"/>
      <c r="AF36" s="536"/>
      <c r="AG36" s="536"/>
      <c r="AH36" s="178">
        <f>IFERROR((COUNTIF((J36:AG36),"I")/(COUNTIF((J36:AG36),"P")+COUNTIF((J36:AG36),"I")+COUNTIF((J36:AG36),"NC"))),"")</f>
        <v>0</v>
      </c>
      <c r="AI36" s="179">
        <f>AH36</f>
        <v>0</v>
      </c>
      <c r="AJ36" s="194"/>
      <c r="AK36" s="159"/>
    </row>
    <row r="37" spans="1:37" ht="36.950000000000003" customHeight="1" x14ac:dyDescent="0.25">
      <c r="A37" s="512"/>
      <c r="B37" s="514"/>
      <c r="C37" s="517"/>
      <c r="D37" s="549"/>
      <c r="E37" s="523"/>
      <c r="F37" s="504" t="s">
        <v>522</v>
      </c>
      <c r="G37" s="504"/>
      <c r="H37" s="538"/>
      <c r="I37" s="538"/>
      <c r="J37" s="536"/>
      <c r="K37" s="536"/>
      <c r="L37" s="536"/>
      <c r="M37" s="536"/>
      <c r="N37" s="536"/>
      <c r="O37" s="536"/>
      <c r="P37" s="536"/>
      <c r="Q37" s="536"/>
      <c r="R37" s="536"/>
      <c r="S37" s="536"/>
      <c r="T37" s="536"/>
      <c r="U37" s="536"/>
      <c r="V37" s="536"/>
      <c r="W37" s="536"/>
      <c r="X37" s="536" t="s">
        <v>296</v>
      </c>
      <c r="Y37" s="536"/>
      <c r="Z37" s="536"/>
      <c r="AA37" s="536"/>
      <c r="AB37" s="536"/>
      <c r="AC37" s="536"/>
      <c r="AD37" s="536"/>
      <c r="AE37" s="536"/>
      <c r="AF37" s="536"/>
      <c r="AG37" s="536"/>
      <c r="AH37" s="178">
        <f t="shared" si="2"/>
        <v>0</v>
      </c>
      <c r="AI37" s="179">
        <f t="shared" si="3"/>
        <v>0</v>
      </c>
      <c r="AJ37" s="180"/>
      <c r="AK37" s="159"/>
    </row>
    <row r="38" spans="1:37" ht="36.950000000000003" customHeight="1" x14ac:dyDescent="0.25">
      <c r="A38" s="512"/>
      <c r="B38" s="514"/>
      <c r="C38" s="517"/>
      <c r="D38" s="550"/>
      <c r="E38" s="523"/>
      <c r="F38" s="504" t="s">
        <v>523</v>
      </c>
      <c r="G38" s="504"/>
      <c r="H38" s="190" t="s">
        <v>524</v>
      </c>
      <c r="I38" s="538"/>
      <c r="J38" s="536"/>
      <c r="K38" s="536"/>
      <c r="L38" s="536"/>
      <c r="M38" s="536"/>
      <c r="N38" s="536"/>
      <c r="O38" s="536"/>
      <c r="P38" s="536"/>
      <c r="Q38" s="536"/>
      <c r="R38" s="536"/>
      <c r="S38" s="536"/>
      <c r="T38" s="536"/>
      <c r="U38" s="536"/>
      <c r="V38" s="536" t="s">
        <v>296</v>
      </c>
      <c r="W38" s="536"/>
      <c r="X38" s="536"/>
      <c r="Y38" s="536"/>
      <c r="Z38" s="536"/>
      <c r="AA38" s="536"/>
      <c r="AB38" s="536"/>
      <c r="AC38" s="536"/>
      <c r="AD38" s="536"/>
      <c r="AE38" s="536"/>
      <c r="AF38" s="536"/>
      <c r="AG38" s="536"/>
      <c r="AH38" s="178">
        <f>IFERROR((COUNTIF((J38:AG38),"I")/(COUNTIF((J38:AG38),"P")+COUNTIF((J38:AG38),"I")+COUNTIF((J38:AG38),"NC"))),"")</f>
        <v>0</v>
      </c>
      <c r="AI38" s="179">
        <f>AH38</f>
        <v>0</v>
      </c>
      <c r="AJ38" s="184"/>
      <c r="AK38" s="159"/>
    </row>
    <row r="39" spans="1:37" ht="36.950000000000003" customHeight="1" thickBot="1" x14ac:dyDescent="0.3">
      <c r="A39" s="512"/>
      <c r="B39" s="514"/>
      <c r="C39" s="517"/>
      <c r="D39" s="550"/>
      <c r="E39" s="523"/>
      <c r="F39" s="504" t="s">
        <v>525</v>
      </c>
      <c r="G39" s="504"/>
      <c r="H39" s="190"/>
      <c r="I39" s="538"/>
      <c r="J39" s="536"/>
      <c r="K39" s="536"/>
      <c r="L39" s="536"/>
      <c r="M39" s="536"/>
      <c r="N39" s="536"/>
      <c r="O39" s="536"/>
      <c r="P39" s="536"/>
      <c r="Q39" s="536"/>
      <c r="R39" s="536"/>
      <c r="S39" s="536"/>
      <c r="T39" s="536"/>
      <c r="U39" s="536"/>
      <c r="V39" s="536"/>
      <c r="W39" s="536"/>
      <c r="X39" s="536"/>
      <c r="Y39" s="536"/>
      <c r="Z39" s="536" t="s">
        <v>296</v>
      </c>
      <c r="AA39" s="536"/>
      <c r="AB39" s="536"/>
      <c r="AC39" s="536"/>
      <c r="AD39" s="536"/>
      <c r="AE39" s="536"/>
      <c r="AF39" s="536"/>
      <c r="AG39" s="536"/>
      <c r="AH39" s="178">
        <f>IFERROR((COUNTIF((J39:AG39),"I")/(COUNTIF((J39:AG39),"P")+COUNTIF((J39:AG39),"I")+COUNTIF((J39:AG39),"NC"))),"")</f>
        <v>0</v>
      </c>
      <c r="AI39" s="179">
        <f>AH39</f>
        <v>0</v>
      </c>
      <c r="AJ39" s="184"/>
      <c r="AK39" s="159"/>
    </row>
    <row r="40" spans="1:37" ht="43.5" customHeight="1" x14ac:dyDescent="0.25">
      <c r="A40" s="512"/>
      <c r="B40" s="513" t="s">
        <v>526</v>
      </c>
      <c r="C40" s="516">
        <v>1</v>
      </c>
      <c r="D40" s="547" t="s">
        <v>527</v>
      </c>
      <c r="E40" s="522" t="s">
        <v>464</v>
      </c>
      <c r="F40" s="535" t="s">
        <v>528</v>
      </c>
      <c r="G40" s="535"/>
      <c r="H40" s="551" t="s">
        <v>510</v>
      </c>
      <c r="I40" s="551" t="s">
        <v>495</v>
      </c>
      <c r="J40" s="537" t="s">
        <v>296</v>
      </c>
      <c r="K40" s="537"/>
      <c r="L40" s="537" t="s">
        <v>296</v>
      </c>
      <c r="M40" s="537"/>
      <c r="N40" s="537"/>
      <c r="O40" s="537"/>
      <c r="P40" s="537"/>
      <c r="Q40" s="537"/>
      <c r="R40" s="537"/>
      <c r="S40" s="537"/>
      <c r="T40" s="537"/>
      <c r="U40" s="537"/>
      <c r="V40" s="537"/>
      <c r="W40" s="537"/>
      <c r="X40" s="537"/>
      <c r="Y40" s="537"/>
      <c r="Z40" s="537"/>
      <c r="AA40" s="537"/>
      <c r="AB40" s="537"/>
      <c r="AC40" s="537"/>
      <c r="AD40" s="537"/>
      <c r="AE40" s="537"/>
      <c r="AF40" s="537"/>
      <c r="AG40" s="537"/>
      <c r="AH40" s="195">
        <f t="shared" ref="AH40:AH92" si="4">IFERROR((COUNTIF((J40:AG40),"I")/(COUNTIF((J40:AG40),"P")+COUNTIF((J40:AG40),"I")+COUNTIF((J40:AG40),"NC"))),"")</f>
        <v>0</v>
      </c>
      <c r="AI40" s="196">
        <f t="shared" ref="AI40:AI92" si="5">AH40</f>
        <v>0</v>
      </c>
      <c r="AJ40" s="189"/>
      <c r="AK40" s="159"/>
    </row>
    <row r="41" spans="1:37" ht="43.5" customHeight="1" x14ac:dyDescent="0.25">
      <c r="A41" s="512"/>
      <c r="B41" s="514"/>
      <c r="C41" s="517"/>
      <c r="D41" s="548"/>
      <c r="E41" s="523"/>
      <c r="F41" s="504" t="s">
        <v>529</v>
      </c>
      <c r="G41" s="504"/>
      <c r="H41" s="538"/>
      <c r="I41" s="538"/>
      <c r="J41" s="536"/>
      <c r="K41" s="536"/>
      <c r="L41" s="536"/>
      <c r="M41" s="536"/>
      <c r="N41" s="536" t="s">
        <v>296</v>
      </c>
      <c r="O41" s="536"/>
      <c r="P41" s="536"/>
      <c r="Q41" s="536"/>
      <c r="R41" s="536"/>
      <c r="S41" s="536"/>
      <c r="T41" s="536"/>
      <c r="U41" s="536"/>
      <c r="V41" s="536"/>
      <c r="W41" s="536"/>
      <c r="X41" s="536"/>
      <c r="Y41" s="536"/>
      <c r="Z41" s="536"/>
      <c r="AA41" s="536"/>
      <c r="AB41" s="536"/>
      <c r="AC41" s="536"/>
      <c r="AD41" s="536"/>
      <c r="AE41" s="536"/>
      <c r="AF41" s="536"/>
      <c r="AG41" s="536"/>
      <c r="AH41" s="178">
        <f t="shared" si="4"/>
        <v>0</v>
      </c>
      <c r="AI41" s="179">
        <f t="shared" si="5"/>
        <v>0</v>
      </c>
      <c r="AJ41" s="194"/>
      <c r="AK41" s="159"/>
    </row>
    <row r="42" spans="1:37" ht="43.5" customHeight="1" x14ac:dyDescent="0.25">
      <c r="A42" s="512"/>
      <c r="B42" s="514"/>
      <c r="C42" s="517"/>
      <c r="D42" s="549"/>
      <c r="E42" s="523"/>
      <c r="F42" s="504" t="s">
        <v>530</v>
      </c>
      <c r="G42" s="504"/>
      <c r="H42" s="538" t="s">
        <v>508</v>
      </c>
      <c r="I42" s="538"/>
      <c r="J42" s="536"/>
      <c r="K42" s="536"/>
      <c r="L42" s="536"/>
      <c r="M42" s="536"/>
      <c r="N42" s="536"/>
      <c r="O42" s="536"/>
      <c r="P42" s="536" t="s">
        <v>296</v>
      </c>
      <c r="Q42" s="536"/>
      <c r="R42" s="536"/>
      <c r="S42" s="536"/>
      <c r="T42" s="536"/>
      <c r="U42" s="536"/>
      <c r="V42" s="536"/>
      <c r="W42" s="536"/>
      <c r="X42" s="536"/>
      <c r="Y42" s="536"/>
      <c r="Z42" s="536"/>
      <c r="AA42" s="536"/>
      <c r="AB42" s="536" t="s">
        <v>296</v>
      </c>
      <c r="AC42" s="536"/>
      <c r="AD42" s="536"/>
      <c r="AE42" s="536"/>
      <c r="AF42" s="536"/>
      <c r="AG42" s="536"/>
      <c r="AH42" s="178">
        <f t="shared" si="4"/>
        <v>0</v>
      </c>
      <c r="AI42" s="179">
        <f t="shared" si="5"/>
        <v>0</v>
      </c>
      <c r="AJ42" s="180"/>
      <c r="AK42" s="159"/>
    </row>
    <row r="43" spans="1:37" ht="43.5" customHeight="1" x14ac:dyDescent="0.25">
      <c r="A43" s="512"/>
      <c r="B43" s="514"/>
      <c r="C43" s="517"/>
      <c r="D43" s="550"/>
      <c r="E43" s="523"/>
      <c r="F43" s="504" t="s">
        <v>531</v>
      </c>
      <c r="G43" s="504"/>
      <c r="H43" s="538"/>
      <c r="I43" s="538"/>
      <c r="J43" s="536" t="s">
        <v>296</v>
      </c>
      <c r="K43" s="536"/>
      <c r="L43" s="536" t="s">
        <v>296</v>
      </c>
      <c r="M43" s="536"/>
      <c r="N43" s="536" t="s">
        <v>296</v>
      </c>
      <c r="O43" s="536"/>
      <c r="P43" s="536" t="s">
        <v>296</v>
      </c>
      <c r="Q43" s="536"/>
      <c r="R43" s="536" t="s">
        <v>296</v>
      </c>
      <c r="S43" s="536"/>
      <c r="T43" s="536" t="s">
        <v>296</v>
      </c>
      <c r="U43" s="536"/>
      <c r="V43" s="536" t="s">
        <v>296</v>
      </c>
      <c r="W43" s="536"/>
      <c r="X43" s="536" t="s">
        <v>296</v>
      </c>
      <c r="Y43" s="536"/>
      <c r="Z43" s="536" t="s">
        <v>296</v>
      </c>
      <c r="AA43" s="536"/>
      <c r="AB43" s="536" t="s">
        <v>296</v>
      </c>
      <c r="AC43" s="536"/>
      <c r="AD43" s="536" t="s">
        <v>296</v>
      </c>
      <c r="AE43" s="536"/>
      <c r="AF43" s="536" t="s">
        <v>296</v>
      </c>
      <c r="AG43" s="536"/>
      <c r="AH43" s="178">
        <f t="shared" si="4"/>
        <v>0</v>
      </c>
      <c r="AI43" s="179">
        <f t="shared" si="5"/>
        <v>0</v>
      </c>
      <c r="AJ43" s="184"/>
      <c r="AK43" s="159"/>
    </row>
    <row r="44" spans="1:37" ht="43.5" customHeight="1" x14ac:dyDescent="0.25">
      <c r="A44" s="512"/>
      <c r="B44" s="514"/>
      <c r="C44" s="517"/>
      <c r="D44" s="550"/>
      <c r="E44" s="523"/>
      <c r="F44" s="504" t="s">
        <v>532</v>
      </c>
      <c r="G44" s="504"/>
      <c r="H44" s="538" t="s">
        <v>510</v>
      </c>
      <c r="I44" s="538"/>
      <c r="J44" s="536"/>
      <c r="K44" s="536"/>
      <c r="L44" s="536"/>
      <c r="M44" s="536"/>
      <c r="N44" s="536"/>
      <c r="O44" s="536"/>
      <c r="P44" s="536"/>
      <c r="Q44" s="536"/>
      <c r="R44" s="536"/>
      <c r="S44" s="536"/>
      <c r="T44" s="536"/>
      <c r="U44" s="536"/>
      <c r="V44" s="536"/>
      <c r="W44" s="536"/>
      <c r="X44" s="536"/>
      <c r="Y44" s="536"/>
      <c r="Z44" s="536" t="s">
        <v>296</v>
      </c>
      <c r="AA44" s="536"/>
      <c r="AB44" s="536"/>
      <c r="AC44" s="536"/>
      <c r="AD44" s="536"/>
      <c r="AE44" s="536"/>
      <c r="AF44" s="536"/>
      <c r="AG44" s="536"/>
      <c r="AH44" s="178">
        <f t="shared" si="4"/>
        <v>0</v>
      </c>
      <c r="AI44" s="179">
        <f t="shared" si="5"/>
        <v>0</v>
      </c>
      <c r="AJ44" s="184"/>
      <c r="AK44" s="159"/>
    </row>
    <row r="45" spans="1:37" ht="43.5" customHeight="1" x14ac:dyDescent="0.25">
      <c r="A45" s="512"/>
      <c r="B45" s="514"/>
      <c r="C45" s="517"/>
      <c r="D45" s="550"/>
      <c r="E45" s="523"/>
      <c r="F45" s="504" t="s">
        <v>533</v>
      </c>
      <c r="G45" s="504"/>
      <c r="H45" s="538"/>
      <c r="I45" s="538"/>
      <c r="J45" s="536"/>
      <c r="K45" s="536"/>
      <c r="L45" s="536"/>
      <c r="M45" s="536"/>
      <c r="N45" s="536"/>
      <c r="O45" s="536"/>
      <c r="P45" s="536"/>
      <c r="Q45" s="536"/>
      <c r="R45" s="536"/>
      <c r="S45" s="536"/>
      <c r="T45" s="536" t="s">
        <v>296</v>
      </c>
      <c r="U45" s="536"/>
      <c r="V45" s="536"/>
      <c r="W45" s="536"/>
      <c r="X45" s="536"/>
      <c r="Y45" s="536"/>
      <c r="Z45" s="536"/>
      <c r="AA45" s="536"/>
      <c r="AB45" s="536"/>
      <c r="AC45" s="536"/>
      <c r="AD45" s="536"/>
      <c r="AE45" s="536"/>
      <c r="AF45" s="536"/>
      <c r="AG45" s="536"/>
      <c r="AH45" s="178">
        <f t="shared" si="4"/>
        <v>0</v>
      </c>
      <c r="AI45" s="179">
        <f t="shared" si="5"/>
        <v>0</v>
      </c>
      <c r="AJ45" s="184"/>
      <c r="AK45" s="159"/>
    </row>
    <row r="46" spans="1:37" ht="43.5" customHeight="1" thickBot="1" x14ac:dyDescent="0.3">
      <c r="A46" s="512"/>
      <c r="B46" s="515"/>
      <c r="C46" s="518"/>
      <c r="D46" s="557"/>
      <c r="E46" s="524"/>
      <c r="F46" s="558" t="s">
        <v>534</v>
      </c>
      <c r="G46" s="558"/>
      <c r="H46" s="193" t="s">
        <v>535</v>
      </c>
      <c r="I46" s="552"/>
      <c r="J46" s="553" t="s">
        <v>296</v>
      </c>
      <c r="K46" s="553"/>
      <c r="L46" s="553" t="s">
        <v>296</v>
      </c>
      <c r="M46" s="553"/>
      <c r="N46" s="553" t="s">
        <v>296</v>
      </c>
      <c r="O46" s="553"/>
      <c r="P46" s="553" t="s">
        <v>296</v>
      </c>
      <c r="Q46" s="553"/>
      <c r="R46" s="553" t="s">
        <v>296</v>
      </c>
      <c r="S46" s="553"/>
      <c r="T46" s="553" t="s">
        <v>296</v>
      </c>
      <c r="U46" s="553"/>
      <c r="V46" s="553" t="s">
        <v>296</v>
      </c>
      <c r="W46" s="553"/>
      <c r="X46" s="553" t="s">
        <v>296</v>
      </c>
      <c r="Y46" s="553"/>
      <c r="Z46" s="553" t="s">
        <v>296</v>
      </c>
      <c r="AA46" s="553"/>
      <c r="AB46" s="553" t="s">
        <v>296</v>
      </c>
      <c r="AC46" s="553"/>
      <c r="AD46" s="553" t="s">
        <v>296</v>
      </c>
      <c r="AE46" s="553"/>
      <c r="AF46" s="553" t="s">
        <v>296</v>
      </c>
      <c r="AG46" s="553"/>
      <c r="AH46" s="185">
        <f t="shared" si="4"/>
        <v>0</v>
      </c>
      <c r="AI46" s="186">
        <f t="shared" si="5"/>
        <v>0</v>
      </c>
      <c r="AJ46" s="187"/>
      <c r="AK46" s="159"/>
    </row>
    <row r="47" spans="1:37" ht="43.5" customHeight="1" x14ac:dyDescent="0.25">
      <c r="A47" s="512"/>
      <c r="B47" s="554" t="s">
        <v>536</v>
      </c>
      <c r="C47" s="516">
        <v>1</v>
      </c>
      <c r="D47" s="547" t="s">
        <v>537</v>
      </c>
      <c r="E47" s="522" t="s">
        <v>464</v>
      </c>
      <c r="F47" s="504" t="s">
        <v>538</v>
      </c>
      <c r="G47" s="504"/>
      <c r="H47" s="551" t="s">
        <v>539</v>
      </c>
      <c r="I47" s="551" t="s">
        <v>495</v>
      </c>
      <c r="J47" s="537"/>
      <c r="K47" s="537"/>
      <c r="L47" s="537"/>
      <c r="M47" s="537"/>
      <c r="N47" s="537"/>
      <c r="O47" s="537"/>
      <c r="P47" s="537"/>
      <c r="Q47" s="537"/>
      <c r="R47" s="537"/>
      <c r="S47" s="537"/>
      <c r="T47" s="537"/>
      <c r="U47" s="537"/>
      <c r="V47" s="537"/>
      <c r="W47" s="537"/>
      <c r="X47" s="537" t="s">
        <v>296</v>
      </c>
      <c r="Y47" s="537"/>
      <c r="Z47" s="537"/>
      <c r="AA47" s="537"/>
      <c r="AB47" s="537"/>
      <c r="AC47" s="537"/>
      <c r="AD47" s="537"/>
      <c r="AE47" s="537"/>
      <c r="AF47" s="537"/>
      <c r="AG47" s="537"/>
      <c r="AH47" s="175">
        <f t="shared" si="4"/>
        <v>0</v>
      </c>
      <c r="AI47" s="176">
        <f t="shared" si="5"/>
        <v>0</v>
      </c>
      <c r="AJ47" s="189"/>
      <c r="AK47" s="159"/>
    </row>
    <row r="48" spans="1:37" ht="43.5" customHeight="1" x14ac:dyDescent="0.25">
      <c r="A48" s="512"/>
      <c r="B48" s="555"/>
      <c r="C48" s="517"/>
      <c r="D48" s="548"/>
      <c r="E48" s="523"/>
      <c r="F48" s="504" t="s">
        <v>540</v>
      </c>
      <c r="G48" s="504"/>
      <c r="H48" s="538"/>
      <c r="I48" s="538"/>
      <c r="J48" s="536"/>
      <c r="K48" s="536"/>
      <c r="L48" s="536" t="s">
        <v>296</v>
      </c>
      <c r="M48" s="536"/>
      <c r="N48" s="536" t="s">
        <v>296</v>
      </c>
      <c r="O48" s="536"/>
      <c r="P48" s="536"/>
      <c r="Q48" s="536"/>
      <c r="R48" s="536"/>
      <c r="S48" s="536"/>
      <c r="T48" s="536"/>
      <c r="U48" s="536"/>
      <c r="V48" s="536"/>
      <c r="W48" s="536"/>
      <c r="X48" s="536"/>
      <c r="Y48" s="536"/>
      <c r="Z48" s="536"/>
      <c r="AA48" s="536"/>
      <c r="AB48" s="536"/>
      <c r="AC48" s="536"/>
      <c r="AD48" s="536"/>
      <c r="AE48" s="536"/>
      <c r="AF48" s="536"/>
      <c r="AG48" s="536"/>
      <c r="AH48" s="178">
        <f t="shared" si="4"/>
        <v>0</v>
      </c>
      <c r="AI48" s="179">
        <f t="shared" si="5"/>
        <v>0</v>
      </c>
      <c r="AJ48" s="194"/>
      <c r="AK48" s="159"/>
    </row>
    <row r="49" spans="1:37" ht="43.5" customHeight="1" x14ac:dyDescent="0.25">
      <c r="A49" s="512"/>
      <c r="B49" s="555"/>
      <c r="C49" s="517"/>
      <c r="D49" s="548"/>
      <c r="E49" s="523"/>
      <c r="F49" s="504" t="s">
        <v>541</v>
      </c>
      <c r="G49" s="504"/>
      <c r="H49" s="538"/>
      <c r="I49" s="538"/>
      <c r="J49" s="536"/>
      <c r="K49" s="536"/>
      <c r="L49" s="536"/>
      <c r="M49" s="536"/>
      <c r="N49" s="536"/>
      <c r="O49" s="536"/>
      <c r="P49" s="536"/>
      <c r="Q49" s="536"/>
      <c r="R49" s="536"/>
      <c r="S49" s="536"/>
      <c r="T49" s="536"/>
      <c r="U49" s="536"/>
      <c r="V49" s="536"/>
      <c r="W49" s="536"/>
      <c r="X49" s="536"/>
      <c r="Y49" s="536"/>
      <c r="Z49" s="536"/>
      <c r="AA49" s="536"/>
      <c r="AB49" s="536"/>
      <c r="AC49" s="536"/>
      <c r="AD49" s="536" t="s">
        <v>296</v>
      </c>
      <c r="AE49" s="536"/>
      <c r="AF49" s="536"/>
      <c r="AG49" s="536"/>
      <c r="AH49" s="178">
        <f t="shared" si="4"/>
        <v>0</v>
      </c>
      <c r="AI49" s="179">
        <f t="shared" si="5"/>
        <v>0</v>
      </c>
      <c r="AJ49" s="180"/>
      <c r="AK49" s="159"/>
    </row>
    <row r="50" spans="1:37" ht="44.45" customHeight="1" x14ac:dyDescent="0.25">
      <c r="A50" s="512"/>
      <c r="B50" s="555"/>
      <c r="C50" s="517"/>
      <c r="D50" s="549"/>
      <c r="E50" s="523"/>
      <c r="F50" s="504" t="s">
        <v>542</v>
      </c>
      <c r="G50" s="504"/>
      <c r="H50" s="538"/>
      <c r="I50" s="538"/>
      <c r="J50" s="536" t="s">
        <v>296</v>
      </c>
      <c r="K50" s="536"/>
      <c r="L50" s="536"/>
      <c r="M50" s="536"/>
      <c r="N50" s="536"/>
      <c r="O50" s="536"/>
      <c r="P50" s="536"/>
      <c r="Q50" s="536"/>
      <c r="R50" s="536"/>
      <c r="S50" s="536"/>
      <c r="T50" s="536"/>
      <c r="U50" s="536"/>
      <c r="V50" s="536"/>
      <c r="W50" s="536"/>
      <c r="X50" s="536"/>
      <c r="Y50" s="536"/>
      <c r="Z50" s="536"/>
      <c r="AA50" s="536"/>
      <c r="AB50" s="536"/>
      <c r="AC50" s="536"/>
      <c r="AD50" s="536"/>
      <c r="AE50" s="536"/>
      <c r="AF50" s="536"/>
      <c r="AG50" s="536"/>
      <c r="AH50" s="178">
        <f t="shared" si="4"/>
        <v>0</v>
      </c>
      <c r="AI50" s="179">
        <f t="shared" si="5"/>
        <v>0</v>
      </c>
      <c r="AJ50" s="180"/>
      <c r="AK50" s="159"/>
    </row>
    <row r="51" spans="1:37" ht="39.6" customHeight="1" x14ac:dyDescent="0.25">
      <c r="A51" s="512"/>
      <c r="B51" s="555"/>
      <c r="C51" s="517"/>
      <c r="D51" s="549"/>
      <c r="E51" s="523"/>
      <c r="F51" s="504" t="s">
        <v>543</v>
      </c>
      <c r="G51" s="504"/>
      <c r="H51" s="190" t="s">
        <v>535</v>
      </c>
      <c r="I51" s="538"/>
      <c r="J51" s="536" t="s">
        <v>296</v>
      </c>
      <c r="K51" s="536"/>
      <c r="L51" s="536" t="s">
        <v>296</v>
      </c>
      <c r="M51" s="536"/>
      <c r="N51" s="536" t="s">
        <v>296</v>
      </c>
      <c r="O51" s="536"/>
      <c r="P51" s="536" t="s">
        <v>296</v>
      </c>
      <c r="Q51" s="536"/>
      <c r="R51" s="536" t="s">
        <v>296</v>
      </c>
      <c r="S51" s="536"/>
      <c r="T51" s="536" t="s">
        <v>296</v>
      </c>
      <c r="U51" s="536"/>
      <c r="V51" s="536" t="s">
        <v>296</v>
      </c>
      <c r="W51" s="536"/>
      <c r="X51" s="536" t="s">
        <v>296</v>
      </c>
      <c r="Y51" s="536"/>
      <c r="Z51" s="536" t="s">
        <v>296</v>
      </c>
      <c r="AA51" s="536"/>
      <c r="AB51" s="536" t="s">
        <v>296</v>
      </c>
      <c r="AC51" s="536"/>
      <c r="AD51" s="536" t="s">
        <v>296</v>
      </c>
      <c r="AE51" s="536"/>
      <c r="AF51" s="536" t="s">
        <v>296</v>
      </c>
      <c r="AG51" s="536"/>
      <c r="AH51" s="178">
        <f t="shared" si="4"/>
        <v>0</v>
      </c>
      <c r="AI51" s="179">
        <f t="shared" si="5"/>
        <v>0</v>
      </c>
      <c r="AJ51" s="180"/>
      <c r="AK51" s="159"/>
    </row>
    <row r="52" spans="1:37" ht="39.6" customHeight="1" x14ac:dyDescent="0.25">
      <c r="A52" s="512"/>
      <c r="B52" s="555"/>
      <c r="C52" s="517"/>
      <c r="D52" s="549"/>
      <c r="E52" s="523"/>
      <c r="F52" s="504" t="s">
        <v>544</v>
      </c>
      <c r="G52" s="504"/>
      <c r="H52" s="190" t="s">
        <v>508</v>
      </c>
      <c r="I52" s="538"/>
      <c r="J52" s="536" t="s">
        <v>296</v>
      </c>
      <c r="K52" s="536"/>
      <c r="L52" s="536" t="s">
        <v>296</v>
      </c>
      <c r="M52" s="536"/>
      <c r="N52" s="536" t="s">
        <v>296</v>
      </c>
      <c r="O52" s="536"/>
      <c r="P52" s="536" t="s">
        <v>296</v>
      </c>
      <c r="Q52" s="536"/>
      <c r="R52" s="536" t="s">
        <v>296</v>
      </c>
      <c r="S52" s="536"/>
      <c r="T52" s="536" t="s">
        <v>296</v>
      </c>
      <c r="U52" s="536"/>
      <c r="V52" s="536" t="s">
        <v>296</v>
      </c>
      <c r="W52" s="536"/>
      <c r="X52" s="536" t="s">
        <v>296</v>
      </c>
      <c r="Y52" s="536"/>
      <c r="Z52" s="536" t="s">
        <v>296</v>
      </c>
      <c r="AA52" s="536"/>
      <c r="AB52" s="536" t="s">
        <v>296</v>
      </c>
      <c r="AC52" s="536"/>
      <c r="AD52" s="536" t="s">
        <v>296</v>
      </c>
      <c r="AE52" s="536"/>
      <c r="AF52" s="536" t="s">
        <v>296</v>
      </c>
      <c r="AG52" s="536"/>
      <c r="AH52" s="178">
        <f t="shared" si="4"/>
        <v>0</v>
      </c>
      <c r="AI52" s="179">
        <f t="shared" si="5"/>
        <v>0</v>
      </c>
      <c r="AJ52" s="180"/>
      <c r="AK52" s="159"/>
    </row>
    <row r="53" spans="1:37" ht="39.6" customHeight="1" x14ac:dyDescent="0.25">
      <c r="A53" s="512"/>
      <c r="B53" s="555"/>
      <c r="C53" s="517"/>
      <c r="D53" s="550"/>
      <c r="E53" s="523"/>
      <c r="F53" s="504" t="s">
        <v>545</v>
      </c>
      <c r="G53" s="504"/>
      <c r="H53" s="190" t="s">
        <v>546</v>
      </c>
      <c r="I53" s="538"/>
      <c r="J53" s="536"/>
      <c r="K53" s="536"/>
      <c r="L53" s="536"/>
      <c r="M53" s="536"/>
      <c r="N53" s="536" t="s">
        <v>296</v>
      </c>
      <c r="O53" s="536"/>
      <c r="P53" s="536"/>
      <c r="Q53" s="536"/>
      <c r="R53" s="536"/>
      <c r="S53" s="536"/>
      <c r="T53" s="536" t="s">
        <v>296</v>
      </c>
      <c r="U53" s="536"/>
      <c r="V53" s="536"/>
      <c r="W53" s="536"/>
      <c r="X53" s="536"/>
      <c r="Y53" s="536"/>
      <c r="Z53" s="536" t="s">
        <v>296</v>
      </c>
      <c r="AA53" s="536"/>
      <c r="AB53" s="536"/>
      <c r="AC53" s="536"/>
      <c r="AD53" s="536"/>
      <c r="AE53" s="536"/>
      <c r="AF53" s="536" t="s">
        <v>296</v>
      </c>
      <c r="AG53" s="536"/>
      <c r="AH53" s="178">
        <f t="shared" si="4"/>
        <v>0</v>
      </c>
      <c r="AI53" s="179">
        <f t="shared" si="5"/>
        <v>0</v>
      </c>
      <c r="AJ53" s="184"/>
      <c r="AK53" s="159"/>
    </row>
    <row r="54" spans="1:37" ht="43.5" customHeight="1" x14ac:dyDescent="0.25">
      <c r="A54" s="512"/>
      <c r="B54" s="555"/>
      <c r="C54" s="517"/>
      <c r="D54" s="550"/>
      <c r="E54" s="523"/>
      <c r="F54" s="504" t="s">
        <v>547</v>
      </c>
      <c r="G54" s="504"/>
      <c r="H54" s="190" t="s">
        <v>548</v>
      </c>
      <c r="I54" s="538"/>
      <c r="J54" s="536" t="s">
        <v>296</v>
      </c>
      <c r="K54" s="536"/>
      <c r="L54" s="536"/>
      <c r="M54" s="536"/>
      <c r="N54" s="536"/>
      <c r="O54" s="536"/>
      <c r="P54" s="536" t="s">
        <v>296</v>
      </c>
      <c r="Q54" s="536"/>
      <c r="R54" s="536"/>
      <c r="S54" s="536"/>
      <c r="T54" s="536" t="s">
        <v>296</v>
      </c>
      <c r="U54" s="536"/>
      <c r="V54" s="536" t="s">
        <v>296</v>
      </c>
      <c r="W54" s="536"/>
      <c r="X54" s="536"/>
      <c r="Y54" s="536"/>
      <c r="Z54" s="536"/>
      <c r="AA54" s="536"/>
      <c r="AB54" s="536"/>
      <c r="AC54" s="536"/>
      <c r="AD54" s="536" t="s">
        <v>296</v>
      </c>
      <c r="AE54" s="536"/>
      <c r="AF54" s="536"/>
      <c r="AG54" s="536"/>
      <c r="AH54" s="178">
        <f t="shared" si="4"/>
        <v>0</v>
      </c>
      <c r="AI54" s="179">
        <f t="shared" si="5"/>
        <v>0</v>
      </c>
      <c r="AJ54" s="184"/>
      <c r="AK54" s="159"/>
    </row>
    <row r="55" spans="1:37" ht="43.5" customHeight="1" x14ac:dyDescent="0.25">
      <c r="A55" s="512"/>
      <c r="B55" s="555"/>
      <c r="C55" s="517"/>
      <c r="D55" s="550"/>
      <c r="E55" s="523"/>
      <c r="F55" s="504" t="s">
        <v>549</v>
      </c>
      <c r="G55" s="504"/>
      <c r="H55" s="538" t="s">
        <v>508</v>
      </c>
      <c r="I55" s="538"/>
      <c r="J55" s="536" t="s">
        <v>296</v>
      </c>
      <c r="K55" s="536"/>
      <c r="L55" s="536"/>
      <c r="M55" s="536"/>
      <c r="N55" s="536"/>
      <c r="O55" s="536"/>
      <c r="P55" s="536" t="s">
        <v>296</v>
      </c>
      <c r="Q55" s="536"/>
      <c r="R55" s="536"/>
      <c r="S55" s="536"/>
      <c r="T55" s="536" t="s">
        <v>296</v>
      </c>
      <c r="U55" s="536"/>
      <c r="V55" s="536" t="s">
        <v>296</v>
      </c>
      <c r="W55" s="536"/>
      <c r="X55" s="536"/>
      <c r="Y55" s="536"/>
      <c r="Z55" s="536"/>
      <c r="AA55" s="536"/>
      <c r="AB55" s="536"/>
      <c r="AC55" s="536"/>
      <c r="AD55" s="536" t="s">
        <v>296</v>
      </c>
      <c r="AE55" s="536"/>
      <c r="AF55" s="536"/>
      <c r="AG55" s="536"/>
      <c r="AH55" s="178">
        <f>IFERROR((COUNTIF((J55:AG55),"I")/(COUNTIF((J55:AG55),"P")+COUNTIF((J55:AG55),"I")+COUNTIF((J55:AG55),"NC"))),"")</f>
        <v>0</v>
      </c>
      <c r="AI55" s="179">
        <f>AH55</f>
        <v>0</v>
      </c>
      <c r="AJ55" s="184"/>
      <c r="AK55" s="159"/>
    </row>
    <row r="56" spans="1:37" ht="43.5" customHeight="1" x14ac:dyDescent="0.25">
      <c r="A56" s="512"/>
      <c r="B56" s="555"/>
      <c r="C56" s="517"/>
      <c r="D56" s="550"/>
      <c r="E56" s="523"/>
      <c r="F56" s="504" t="s">
        <v>550</v>
      </c>
      <c r="G56" s="504"/>
      <c r="H56" s="538"/>
      <c r="I56" s="538"/>
      <c r="J56" s="536"/>
      <c r="K56" s="536"/>
      <c r="L56" s="536" t="s">
        <v>296</v>
      </c>
      <c r="M56" s="536"/>
      <c r="N56" s="536"/>
      <c r="O56" s="536"/>
      <c r="P56" s="536"/>
      <c r="Q56" s="536"/>
      <c r="R56" s="536" t="s">
        <v>296</v>
      </c>
      <c r="S56" s="536"/>
      <c r="T56" s="536"/>
      <c r="U56" s="536"/>
      <c r="V56" s="536"/>
      <c r="W56" s="536"/>
      <c r="X56" s="536" t="s">
        <v>296</v>
      </c>
      <c r="Y56" s="536"/>
      <c r="Z56" s="536"/>
      <c r="AA56" s="536"/>
      <c r="AB56" s="536"/>
      <c r="AC56" s="536"/>
      <c r="AD56" s="536" t="s">
        <v>296</v>
      </c>
      <c r="AE56" s="536"/>
      <c r="AF56" s="536"/>
      <c r="AG56" s="536"/>
      <c r="AH56" s="178">
        <f>IFERROR((COUNTIF((J56:AG56),"I")/(COUNTIF((J56:AG56),"P")+COUNTIF((J56:AG56),"I")+COUNTIF((J56:AG56),"NC"))),"")</f>
        <v>0</v>
      </c>
      <c r="AI56" s="179">
        <f>AH56</f>
        <v>0</v>
      </c>
      <c r="AJ56" s="184"/>
      <c r="AK56" s="159"/>
    </row>
    <row r="57" spans="1:37" ht="43.5" customHeight="1" x14ac:dyDescent="0.25">
      <c r="A57" s="512"/>
      <c r="B57" s="555"/>
      <c r="C57" s="517"/>
      <c r="D57" s="550"/>
      <c r="E57" s="523"/>
      <c r="F57" s="504" t="s">
        <v>551</v>
      </c>
      <c r="G57" s="504"/>
      <c r="H57" s="538" t="s">
        <v>539</v>
      </c>
      <c r="I57" s="538"/>
      <c r="J57" s="536"/>
      <c r="K57" s="536"/>
      <c r="L57" s="536"/>
      <c r="M57" s="536"/>
      <c r="N57" s="536"/>
      <c r="O57" s="536"/>
      <c r="P57" s="536"/>
      <c r="Q57" s="536"/>
      <c r="R57" s="536"/>
      <c r="S57" s="536"/>
      <c r="T57" s="536"/>
      <c r="U57" s="536"/>
      <c r="V57" s="536"/>
      <c r="W57" s="536"/>
      <c r="X57" s="536" t="s">
        <v>296</v>
      </c>
      <c r="Y57" s="536"/>
      <c r="Z57" s="536"/>
      <c r="AA57" s="536"/>
      <c r="AB57" s="536"/>
      <c r="AC57" s="536"/>
      <c r="AD57" s="559"/>
      <c r="AE57" s="559"/>
      <c r="AF57" s="536"/>
      <c r="AG57" s="536"/>
      <c r="AH57" s="178">
        <f>IFERROR((COUNTIF((J57:AG57),"I")/(COUNTIF((J57:AG57),"P")+COUNTIF((J57:AG57),"I")+COUNTIF((J57:AG57),"NC"))),"")</f>
        <v>0</v>
      </c>
      <c r="AI57" s="179">
        <f>AH57</f>
        <v>0</v>
      </c>
      <c r="AJ57" s="184"/>
      <c r="AK57" s="159"/>
    </row>
    <row r="58" spans="1:37" ht="43.5" customHeight="1" x14ac:dyDescent="0.25">
      <c r="A58" s="512"/>
      <c r="B58" s="555"/>
      <c r="C58" s="517"/>
      <c r="D58" s="550"/>
      <c r="E58" s="523"/>
      <c r="F58" s="504" t="s">
        <v>552</v>
      </c>
      <c r="G58" s="504"/>
      <c r="H58" s="538"/>
      <c r="I58" s="538"/>
      <c r="J58" s="536"/>
      <c r="K58" s="536"/>
      <c r="L58" s="536"/>
      <c r="M58" s="536"/>
      <c r="N58" s="536"/>
      <c r="O58" s="536"/>
      <c r="P58" s="536"/>
      <c r="Q58" s="536"/>
      <c r="R58" s="536"/>
      <c r="S58" s="536"/>
      <c r="T58" s="536" t="s">
        <v>296</v>
      </c>
      <c r="U58" s="536"/>
      <c r="V58" s="536"/>
      <c r="W58" s="536"/>
      <c r="X58" s="536"/>
      <c r="Y58" s="536"/>
      <c r="Z58" s="536"/>
      <c r="AA58" s="536"/>
      <c r="AB58" s="536"/>
      <c r="AC58" s="536"/>
      <c r="AD58" s="559" t="s">
        <v>296</v>
      </c>
      <c r="AE58" s="559"/>
      <c r="AF58" s="536"/>
      <c r="AG58" s="536"/>
      <c r="AH58" s="178">
        <f>IFERROR((COUNTIF((J58:AG58),"I")/(COUNTIF((J58:AG58),"P")+COUNTIF((J58:AG58),"I")+COUNTIF((J58:AG58),"NC"))),"")</f>
        <v>0</v>
      </c>
      <c r="AI58" s="179">
        <f>AH58</f>
        <v>0</v>
      </c>
      <c r="AJ58" s="184"/>
      <c r="AK58" s="159"/>
    </row>
    <row r="59" spans="1:37" ht="35.450000000000003" customHeight="1" x14ac:dyDescent="0.25">
      <c r="A59" s="512"/>
      <c r="B59" s="555"/>
      <c r="C59" s="517"/>
      <c r="D59" s="550"/>
      <c r="E59" s="523"/>
      <c r="F59" s="504" t="s">
        <v>553</v>
      </c>
      <c r="G59" s="504"/>
      <c r="H59" s="538"/>
      <c r="I59" s="538"/>
      <c r="J59" s="536"/>
      <c r="K59" s="536"/>
      <c r="L59" s="536"/>
      <c r="M59" s="536"/>
      <c r="N59" s="536"/>
      <c r="O59" s="536"/>
      <c r="P59" s="536"/>
      <c r="Q59" s="536"/>
      <c r="R59" s="536" t="s">
        <v>296</v>
      </c>
      <c r="S59" s="536"/>
      <c r="T59" s="536"/>
      <c r="U59" s="536"/>
      <c r="V59" s="536"/>
      <c r="W59" s="536"/>
      <c r="X59" s="536"/>
      <c r="Y59" s="536"/>
      <c r="Z59" s="536"/>
      <c r="AA59" s="536"/>
      <c r="AB59" s="536"/>
      <c r="AC59" s="536"/>
      <c r="AD59" s="536"/>
      <c r="AE59" s="536"/>
      <c r="AF59" s="536"/>
      <c r="AG59" s="536"/>
      <c r="AH59" s="178">
        <f t="shared" si="4"/>
        <v>0</v>
      </c>
      <c r="AI59" s="179">
        <f t="shared" si="5"/>
        <v>0</v>
      </c>
      <c r="AJ59" s="184"/>
      <c r="AK59" s="159"/>
    </row>
    <row r="60" spans="1:37" ht="43.5" customHeight="1" thickBot="1" x14ac:dyDescent="0.3">
      <c r="A60" s="512"/>
      <c r="B60" s="556"/>
      <c r="C60" s="518"/>
      <c r="D60" s="557"/>
      <c r="E60" s="524"/>
      <c r="F60" s="525" t="s">
        <v>554</v>
      </c>
      <c r="G60" s="525"/>
      <c r="H60" s="552"/>
      <c r="I60" s="552"/>
      <c r="J60" s="546"/>
      <c r="K60" s="546"/>
      <c r="L60" s="546"/>
      <c r="M60" s="546"/>
      <c r="N60" s="546"/>
      <c r="O60" s="546"/>
      <c r="P60" s="546"/>
      <c r="Q60" s="546"/>
      <c r="R60" s="546"/>
      <c r="S60" s="546"/>
      <c r="T60" s="546" t="s">
        <v>296</v>
      </c>
      <c r="U60" s="546"/>
      <c r="V60" s="546" t="s">
        <v>296</v>
      </c>
      <c r="W60" s="546"/>
      <c r="X60" s="546"/>
      <c r="Y60" s="546"/>
      <c r="Z60" s="546"/>
      <c r="AA60" s="546"/>
      <c r="AB60" s="546"/>
      <c r="AC60" s="546"/>
      <c r="AD60" s="546"/>
      <c r="AE60" s="546"/>
      <c r="AF60" s="546"/>
      <c r="AG60" s="546"/>
      <c r="AH60" s="185">
        <f t="shared" si="4"/>
        <v>0</v>
      </c>
      <c r="AI60" s="186">
        <f t="shared" si="5"/>
        <v>0</v>
      </c>
      <c r="AJ60" s="187"/>
      <c r="AK60" s="159"/>
    </row>
    <row r="61" spans="1:37" ht="43.5" customHeight="1" x14ac:dyDescent="0.25">
      <c r="A61" s="174"/>
      <c r="B61" s="513" t="s">
        <v>555</v>
      </c>
      <c r="C61" s="516">
        <v>1</v>
      </c>
      <c r="D61" s="547" t="s">
        <v>556</v>
      </c>
      <c r="E61" s="522" t="s">
        <v>464</v>
      </c>
      <c r="F61" s="535" t="s">
        <v>557</v>
      </c>
      <c r="G61" s="535"/>
      <c r="H61" s="188" t="s">
        <v>508</v>
      </c>
      <c r="I61" s="551" t="s">
        <v>495</v>
      </c>
      <c r="J61" s="537" t="s">
        <v>296</v>
      </c>
      <c r="K61" s="537"/>
      <c r="L61" s="537" t="s">
        <v>296</v>
      </c>
      <c r="M61" s="537"/>
      <c r="N61" s="537" t="s">
        <v>296</v>
      </c>
      <c r="O61" s="537"/>
      <c r="P61" s="537" t="s">
        <v>296</v>
      </c>
      <c r="Q61" s="537"/>
      <c r="R61" s="537" t="s">
        <v>296</v>
      </c>
      <c r="S61" s="537"/>
      <c r="T61" s="537" t="s">
        <v>296</v>
      </c>
      <c r="U61" s="537"/>
      <c r="V61" s="537" t="s">
        <v>296</v>
      </c>
      <c r="W61" s="537"/>
      <c r="X61" s="537" t="s">
        <v>296</v>
      </c>
      <c r="Y61" s="537"/>
      <c r="Z61" s="537" t="s">
        <v>296</v>
      </c>
      <c r="AA61" s="537"/>
      <c r="AB61" s="537" t="s">
        <v>296</v>
      </c>
      <c r="AC61" s="537"/>
      <c r="AD61" s="537" t="s">
        <v>296</v>
      </c>
      <c r="AE61" s="537"/>
      <c r="AF61" s="537" t="s">
        <v>296</v>
      </c>
      <c r="AG61" s="537"/>
      <c r="AH61" s="175">
        <f t="shared" si="4"/>
        <v>0</v>
      </c>
      <c r="AI61" s="176">
        <f t="shared" si="5"/>
        <v>0</v>
      </c>
      <c r="AJ61" s="189"/>
      <c r="AK61" s="159"/>
    </row>
    <row r="62" spans="1:37" ht="53.25" customHeight="1" x14ac:dyDescent="0.25">
      <c r="A62" s="174"/>
      <c r="B62" s="514"/>
      <c r="C62" s="517"/>
      <c r="D62" s="549"/>
      <c r="E62" s="523"/>
      <c r="F62" s="504" t="s">
        <v>558</v>
      </c>
      <c r="G62" s="504"/>
      <c r="H62" s="190" t="s">
        <v>535</v>
      </c>
      <c r="I62" s="538"/>
      <c r="J62" s="536"/>
      <c r="K62" s="536"/>
      <c r="L62" s="536"/>
      <c r="M62" s="536"/>
      <c r="N62" s="536"/>
      <c r="O62" s="536"/>
      <c r="P62" s="536"/>
      <c r="Q62" s="536"/>
      <c r="R62" s="536" t="s">
        <v>296</v>
      </c>
      <c r="S62" s="536"/>
      <c r="T62" s="536"/>
      <c r="U62" s="536"/>
      <c r="V62" s="536"/>
      <c r="W62" s="536"/>
      <c r="X62" s="536"/>
      <c r="Y62" s="536"/>
      <c r="Z62" s="536"/>
      <c r="AA62" s="536"/>
      <c r="AB62" s="536"/>
      <c r="AC62" s="536"/>
      <c r="AD62" s="536" t="s">
        <v>296</v>
      </c>
      <c r="AE62" s="536"/>
      <c r="AF62" s="536"/>
      <c r="AG62" s="536"/>
      <c r="AH62" s="178">
        <f t="shared" si="4"/>
        <v>0</v>
      </c>
      <c r="AI62" s="179">
        <f t="shared" si="5"/>
        <v>0</v>
      </c>
      <c r="AJ62" s="194"/>
      <c r="AK62" s="159"/>
    </row>
    <row r="63" spans="1:37" ht="53.25" customHeight="1" x14ac:dyDescent="0.25">
      <c r="A63" s="174"/>
      <c r="B63" s="514"/>
      <c r="C63" s="517"/>
      <c r="D63" s="550"/>
      <c r="E63" s="523"/>
      <c r="F63" s="504" t="s">
        <v>559</v>
      </c>
      <c r="G63" s="504"/>
      <c r="H63" s="190" t="s">
        <v>560</v>
      </c>
      <c r="I63" s="538"/>
      <c r="J63" s="536"/>
      <c r="K63" s="536"/>
      <c r="L63" s="536"/>
      <c r="M63" s="536"/>
      <c r="N63" s="536"/>
      <c r="O63" s="536"/>
      <c r="P63" s="536"/>
      <c r="Q63" s="536"/>
      <c r="R63" s="536"/>
      <c r="S63" s="536"/>
      <c r="T63" s="536"/>
      <c r="U63" s="536"/>
      <c r="V63" s="536"/>
      <c r="W63" s="536"/>
      <c r="X63" s="536" t="s">
        <v>296</v>
      </c>
      <c r="Y63" s="536"/>
      <c r="Z63" s="536"/>
      <c r="AA63" s="536"/>
      <c r="AB63" s="536"/>
      <c r="AC63" s="536"/>
      <c r="AD63" s="536"/>
      <c r="AE63" s="536"/>
      <c r="AF63" s="536"/>
      <c r="AG63" s="536"/>
      <c r="AH63" s="178">
        <f t="shared" si="4"/>
        <v>0</v>
      </c>
      <c r="AI63" s="179">
        <f t="shared" si="5"/>
        <v>0</v>
      </c>
      <c r="AJ63" s="194"/>
      <c r="AK63" s="159"/>
    </row>
    <row r="64" spans="1:37" ht="53.25" customHeight="1" thickBot="1" x14ac:dyDescent="0.3">
      <c r="A64" s="174"/>
      <c r="B64" s="515"/>
      <c r="C64" s="518"/>
      <c r="D64" s="557"/>
      <c r="E64" s="524"/>
      <c r="F64" s="525" t="s">
        <v>561</v>
      </c>
      <c r="G64" s="525"/>
      <c r="H64" s="193" t="s">
        <v>510</v>
      </c>
      <c r="I64" s="552"/>
      <c r="J64" s="546"/>
      <c r="K64" s="546"/>
      <c r="L64" s="546"/>
      <c r="M64" s="546"/>
      <c r="N64" s="546"/>
      <c r="O64" s="546"/>
      <c r="P64" s="546"/>
      <c r="Q64" s="546"/>
      <c r="R64" s="546"/>
      <c r="S64" s="546"/>
      <c r="T64" s="546"/>
      <c r="U64" s="546"/>
      <c r="V64" s="546"/>
      <c r="W64" s="546"/>
      <c r="X64" s="546"/>
      <c r="Y64" s="546"/>
      <c r="Z64" s="546"/>
      <c r="AA64" s="546"/>
      <c r="AB64" s="546" t="s">
        <v>296</v>
      </c>
      <c r="AC64" s="546"/>
      <c r="AD64" s="546"/>
      <c r="AE64" s="546"/>
      <c r="AF64" s="546"/>
      <c r="AG64" s="546"/>
      <c r="AH64" s="185">
        <f t="shared" si="4"/>
        <v>0</v>
      </c>
      <c r="AI64" s="186">
        <f t="shared" si="5"/>
        <v>0</v>
      </c>
      <c r="AJ64" s="187"/>
      <c r="AK64" s="159"/>
    </row>
    <row r="65" spans="1:37" ht="43.5" customHeight="1" x14ac:dyDescent="0.25">
      <c r="A65" s="512"/>
      <c r="B65" s="562" t="s">
        <v>562</v>
      </c>
      <c r="C65" s="516" t="s">
        <v>563</v>
      </c>
      <c r="D65" s="547" t="s">
        <v>564</v>
      </c>
      <c r="E65" s="522" t="s">
        <v>468</v>
      </c>
      <c r="F65" s="535" t="s">
        <v>565</v>
      </c>
      <c r="G65" s="535"/>
      <c r="H65" s="188" t="s">
        <v>566</v>
      </c>
      <c r="I65" s="551" t="s">
        <v>495</v>
      </c>
      <c r="J65" s="537" t="s">
        <v>296</v>
      </c>
      <c r="K65" s="537"/>
      <c r="L65" s="537" t="s">
        <v>296</v>
      </c>
      <c r="M65" s="537"/>
      <c r="N65" s="537" t="s">
        <v>296</v>
      </c>
      <c r="O65" s="537"/>
      <c r="P65" s="537" t="s">
        <v>296</v>
      </c>
      <c r="Q65" s="537"/>
      <c r="R65" s="537" t="s">
        <v>296</v>
      </c>
      <c r="S65" s="537"/>
      <c r="T65" s="537" t="s">
        <v>296</v>
      </c>
      <c r="U65" s="537"/>
      <c r="V65" s="537" t="s">
        <v>296</v>
      </c>
      <c r="W65" s="537"/>
      <c r="X65" s="537" t="s">
        <v>296</v>
      </c>
      <c r="Y65" s="537"/>
      <c r="Z65" s="537" t="s">
        <v>296</v>
      </c>
      <c r="AA65" s="537"/>
      <c r="AB65" s="537" t="s">
        <v>296</v>
      </c>
      <c r="AC65" s="537"/>
      <c r="AD65" s="537" t="s">
        <v>296</v>
      </c>
      <c r="AE65" s="537"/>
      <c r="AF65" s="537" t="s">
        <v>296</v>
      </c>
      <c r="AG65" s="537"/>
      <c r="AH65" s="175">
        <f t="shared" si="4"/>
        <v>0</v>
      </c>
      <c r="AI65" s="176">
        <f t="shared" si="5"/>
        <v>0</v>
      </c>
      <c r="AJ65" s="189"/>
      <c r="AK65" s="159"/>
    </row>
    <row r="66" spans="1:37" ht="43.5" customHeight="1" x14ac:dyDescent="0.25">
      <c r="A66" s="512"/>
      <c r="B66" s="563"/>
      <c r="C66" s="517"/>
      <c r="D66" s="548"/>
      <c r="E66" s="523"/>
      <c r="F66" s="504" t="s">
        <v>567</v>
      </c>
      <c r="G66" s="504"/>
      <c r="H66" s="190" t="s">
        <v>535</v>
      </c>
      <c r="I66" s="538"/>
      <c r="J66" s="536" t="s">
        <v>296</v>
      </c>
      <c r="K66" s="536"/>
      <c r="L66" s="536" t="s">
        <v>296</v>
      </c>
      <c r="M66" s="536"/>
      <c r="N66" s="536" t="s">
        <v>296</v>
      </c>
      <c r="O66" s="536"/>
      <c r="P66" s="536" t="s">
        <v>296</v>
      </c>
      <c r="Q66" s="536"/>
      <c r="R66" s="536" t="s">
        <v>296</v>
      </c>
      <c r="S66" s="536"/>
      <c r="T66" s="536" t="s">
        <v>296</v>
      </c>
      <c r="U66" s="536"/>
      <c r="V66" s="536" t="s">
        <v>296</v>
      </c>
      <c r="W66" s="536"/>
      <c r="X66" s="536" t="s">
        <v>296</v>
      </c>
      <c r="Y66" s="536"/>
      <c r="Z66" s="536" t="s">
        <v>296</v>
      </c>
      <c r="AA66" s="536"/>
      <c r="AB66" s="536" t="s">
        <v>296</v>
      </c>
      <c r="AC66" s="536"/>
      <c r="AD66" s="536" t="s">
        <v>296</v>
      </c>
      <c r="AE66" s="536"/>
      <c r="AF66" s="536" t="s">
        <v>296</v>
      </c>
      <c r="AG66" s="536"/>
      <c r="AH66" s="178">
        <f t="shared" si="4"/>
        <v>0</v>
      </c>
      <c r="AI66" s="179">
        <f t="shared" si="5"/>
        <v>0</v>
      </c>
      <c r="AJ66" s="194"/>
      <c r="AK66" s="159"/>
    </row>
    <row r="67" spans="1:37" ht="38.450000000000003" customHeight="1" x14ac:dyDescent="0.25">
      <c r="A67" s="512"/>
      <c r="B67" s="564"/>
      <c r="C67" s="517"/>
      <c r="D67" s="549"/>
      <c r="E67" s="523"/>
      <c r="F67" s="504" t="s">
        <v>568</v>
      </c>
      <c r="G67" s="504"/>
      <c r="H67" s="538" t="s">
        <v>510</v>
      </c>
      <c r="I67" s="538"/>
      <c r="J67" s="536" t="s">
        <v>296</v>
      </c>
      <c r="K67" s="536"/>
      <c r="L67" s="536"/>
      <c r="M67" s="536"/>
      <c r="N67" s="536"/>
      <c r="O67" s="536"/>
      <c r="P67" s="536"/>
      <c r="Q67" s="536"/>
      <c r="R67" s="536"/>
      <c r="S67" s="536"/>
      <c r="T67" s="536"/>
      <c r="U67" s="536"/>
      <c r="V67" s="536"/>
      <c r="W67" s="536"/>
      <c r="X67" s="536" t="s">
        <v>296</v>
      </c>
      <c r="Y67" s="536"/>
      <c r="Z67" s="536"/>
      <c r="AA67" s="536"/>
      <c r="AB67" s="536"/>
      <c r="AC67" s="536"/>
      <c r="AD67" s="536"/>
      <c r="AE67" s="536"/>
      <c r="AF67" s="536"/>
      <c r="AG67" s="536"/>
      <c r="AH67" s="178">
        <f t="shared" si="4"/>
        <v>0</v>
      </c>
      <c r="AI67" s="179">
        <f t="shared" si="5"/>
        <v>0</v>
      </c>
      <c r="AJ67" s="180"/>
      <c r="AK67" s="159"/>
    </row>
    <row r="68" spans="1:37" ht="38.450000000000003" customHeight="1" x14ac:dyDescent="0.25">
      <c r="A68" s="512"/>
      <c r="B68" s="564"/>
      <c r="C68" s="517"/>
      <c r="D68" s="549"/>
      <c r="E68" s="523"/>
      <c r="F68" s="504" t="s">
        <v>569</v>
      </c>
      <c r="G68" s="504"/>
      <c r="H68" s="538"/>
      <c r="I68" s="538"/>
      <c r="J68" s="536" t="s">
        <v>296</v>
      </c>
      <c r="K68" s="536"/>
      <c r="L68" s="536"/>
      <c r="M68" s="536"/>
      <c r="N68" s="536"/>
      <c r="O68" s="536"/>
      <c r="P68" s="536"/>
      <c r="Q68" s="536"/>
      <c r="R68" s="536"/>
      <c r="S68" s="536"/>
      <c r="T68" s="536"/>
      <c r="U68" s="536"/>
      <c r="V68" s="536"/>
      <c r="W68" s="536"/>
      <c r="X68" s="536"/>
      <c r="Y68" s="536"/>
      <c r="Z68" s="536" t="s">
        <v>296</v>
      </c>
      <c r="AA68" s="536"/>
      <c r="AB68" s="536"/>
      <c r="AC68" s="536"/>
      <c r="AD68" s="536"/>
      <c r="AE68" s="536"/>
      <c r="AF68" s="536"/>
      <c r="AG68" s="536"/>
      <c r="AH68" s="178">
        <f t="shared" si="4"/>
        <v>0</v>
      </c>
      <c r="AI68" s="179">
        <f t="shared" si="5"/>
        <v>0</v>
      </c>
      <c r="AJ68" s="180"/>
      <c r="AK68" s="159"/>
    </row>
    <row r="69" spans="1:37" ht="35.450000000000003" customHeight="1" x14ac:dyDescent="0.25">
      <c r="A69" s="512"/>
      <c r="B69" s="564"/>
      <c r="C69" s="517"/>
      <c r="D69" s="549"/>
      <c r="E69" s="523"/>
      <c r="F69" s="560" t="s">
        <v>570</v>
      </c>
      <c r="G69" s="560"/>
      <c r="H69" s="538"/>
      <c r="I69" s="538"/>
      <c r="J69" s="536"/>
      <c r="K69" s="536"/>
      <c r="L69" s="536"/>
      <c r="M69" s="536"/>
      <c r="N69" s="536"/>
      <c r="O69" s="536"/>
      <c r="P69" s="536"/>
      <c r="Q69" s="536"/>
      <c r="R69" s="536"/>
      <c r="S69" s="536"/>
      <c r="T69" s="536" t="s">
        <v>296</v>
      </c>
      <c r="U69" s="536"/>
      <c r="V69" s="536"/>
      <c r="W69" s="536"/>
      <c r="X69" s="536"/>
      <c r="Y69" s="536"/>
      <c r="Z69" s="536"/>
      <c r="AA69" s="536"/>
      <c r="AB69" s="536"/>
      <c r="AC69" s="536"/>
      <c r="AD69" s="536"/>
      <c r="AE69" s="536"/>
      <c r="AF69" s="536" t="s">
        <v>296</v>
      </c>
      <c r="AG69" s="536"/>
      <c r="AH69" s="178">
        <f t="shared" si="4"/>
        <v>0</v>
      </c>
      <c r="AI69" s="179">
        <f t="shared" si="5"/>
        <v>0</v>
      </c>
      <c r="AJ69" s="180"/>
      <c r="AK69" s="159"/>
    </row>
    <row r="70" spans="1:37" ht="35.450000000000003" customHeight="1" x14ac:dyDescent="0.25">
      <c r="A70" s="512"/>
      <c r="B70" s="564"/>
      <c r="C70" s="517"/>
      <c r="D70" s="549"/>
      <c r="E70" s="523"/>
      <c r="F70" s="560" t="s">
        <v>571</v>
      </c>
      <c r="G70" s="560"/>
      <c r="H70" s="538"/>
      <c r="I70" s="538"/>
      <c r="J70" s="536"/>
      <c r="K70" s="536"/>
      <c r="L70" s="536" t="s">
        <v>296</v>
      </c>
      <c r="M70" s="536"/>
      <c r="N70" s="536"/>
      <c r="O70" s="536"/>
      <c r="P70" s="536"/>
      <c r="Q70" s="536"/>
      <c r="R70" s="536"/>
      <c r="S70" s="536"/>
      <c r="T70" s="536"/>
      <c r="U70" s="536"/>
      <c r="V70" s="536" t="s">
        <v>296</v>
      </c>
      <c r="W70" s="536"/>
      <c r="X70" s="536"/>
      <c r="Y70" s="536"/>
      <c r="Z70" s="536"/>
      <c r="AA70" s="536"/>
      <c r="AB70" s="536"/>
      <c r="AC70" s="536"/>
      <c r="AD70" s="536"/>
      <c r="AE70" s="536"/>
      <c r="AF70" s="536"/>
      <c r="AG70" s="536"/>
      <c r="AH70" s="178">
        <f t="shared" si="4"/>
        <v>0</v>
      </c>
      <c r="AI70" s="179">
        <f t="shared" si="5"/>
        <v>0</v>
      </c>
      <c r="AJ70" s="180"/>
      <c r="AK70" s="159"/>
    </row>
    <row r="71" spans="1:37" ht="35.450000000000003" customHeight="1" x14ac:dyDescent="0.25">
      <c r="A71" s="512"/>
      <c r="B71" s="564"/>
      <c r="C71" s="517"/>
      <c r="D71" s="549"/>
      <c r="E71" s="523"/>
      <c r="F71" s="560" t="s">
        <v>572</v>
      </c>
      <c r="G71" s="560"/>
      <c r="H71" s="190" t="s">
        <v>535</v>
      </c>
      <c r="I71" s="538"/>
      <c r="J71" s="536" t="s">
        <v>296</v>
      </c>
      <c r="K71" s="536"/>
      <c r="L71" s="536" t="s">
        <v>296</v>
      </c>
      <c r="M71" s="536"/>
      <c r="N71" s="536" t="s">
        <v>296</v>
      </c>
      <c r="O71" s="536"/>
      <c r="P71" s="536" t="s">
        <v>296</v>
      </c>
      <c r="Q71" s="536"/>
      <c r="R71" s="536" t="s">
        <v>296</v>
      </c>
      <c r="S71" s="536"/>
      <c r="T71" s="536" t="s">
        <v>296</v>
      </c>
      <c r="U71" s="536"/>
      <c r="V71" s="536" t="s">
        <v>296</v>
      </c>
      <c r="W71" s="536"/>
      <c r="X71" s="536" t="s">
        <v>296</v>
      </c>
      <c r="Y71" s="536"/>
      <c r="Z71" s="536" t="s">
        <v>296</v>
      </c>
      <c r="AA71" s="536"/>
      <c r="AB71" s="536" t="s">
        <v>296</v>
      </c>
      <c r="AC71" s="536"/>
      <c r="AD71" s="536" t="s">
        <v>296</v>
      </c>
      <c r="AE71" s="536"/>
      <c r="AF71" s="536" t="s">
        <v>296</v>
      </c>
      <c r="AG71" s="536"/>
      <c r="AH71" s="178">
        <f t="shared" si="4"/>
        <v>0</v>
      </c>
      <c r="AI71" s="179">
        <f t="shared" si="5"/>
        <v>0</v>
      </c>
      <c r="AJ71" s="180"/>
      <c r="AK71" s="159"/>
    </row>
    <row r="72" spans="1:37" ht="43.5" customHeight="1" x14ac:dyDescent="0.25">
      <c r="A72" s="512"/>
      <c r="B72" s="565"/>
      <c r="C72" s="517"/>
      <c r="D72" s="550"/>
      <c r="E72" s="523"/>
      <c r="F72" s="560" t="s">
        <v>573</v>
      </c>
      <c r="G72" s="560"/>
      <c r="H72" s="538" t="s">
        <v>510</v>
      </c>
      <c r="I72" s="538"/>
      <c r="J72" s="536"/>
      <c r="K72" s="536"/>
      <c r="L72" s="536"/>
      <c r="M72" s="536"/>
      <c r="N72" s="536" t="s">
        <v>296</v>
      </c>
      <c r="O72" s="536"/>
      <c r="P72" s="536"/>
      <c r="Q72" s="536"/>
      <c r="R72" s="536"/>
      <c r="S72" s="536"/>
      <c r="T72" s="536"/>
      <c r="U72" s="536"/>
      <c r="V72" s="536" t="s">
        <v>296</v>
      </c>
      <c r="W72" s="536"/>
      <c r="X72" s="536"/>
      <c r="Y72" s="536"/>
      <c r="Z72" s="536"/>
      <c r="AA72" s="536"/>
      <c r="AB72" s="536"/>
      <c r="AC72" s="536"/>
      <c r="AD72" s="536" t="s">
        <v>296</v>
      </c>
      <c r="AE72" s="536"/>
      <c r="AF72" s="536"/>
      <c r="AG72" s="536"/>
      <c r="AH72" s="178">
        <f t="shared" si="4"/>
        <v>0</v>
      </c>
      <c r="AI72" s="179">
        <f t="shared" si="5"/>
        <v>0</v>
      </c>
      <c r="AJ72" s="184"/>
      <c r="AK72" s="159"/>
    </row>
    <row r="73" spans="1:37" ht="38.450000000000003" customHeight="1" x14ac:dyDescent="0.25">
      <c r="A73" s="512"/>
      <c r="B73" s="565"/>
      <c r="C73" s="517"/>
      <c r="D73" s="550"/>
      <c r="E73" s="523"/>
      <c r="F73" s="560" t="s">
        <v>574</v>
      </c>
      <c r="G73" s="560"/>
      <c r="H73" s="538"/>
      <c r="I73" s="538"/>
      <c r="J73" s="536"/>
      <c r="K73" s="536"/>
      <c r="L73" s="536"/>
      <c r="M73" s="536"/>
      <c r="N73" s="536"/>
      <c r="O73" s="536"/>
      <c r="P73" s="536"/>
      <c r="Q73" s="536"/>
      <c r="R73" s="536" t="s">
        <v>296</v>
      </c>
      <c r="S73" s="536"/>
      <c r="T73" s="536"/>
      <c r="U73" s="536"/>
      <c r="V73" s="536"/>
      <c r="W73" s="536"/>
      <c r="X73" s="536"/>
      <c r="Y73" s="536"/>
      <c r="Z73" s="536"/>
      <c r="AA73" s="536"/>
      <c r="AB73" s="536"/>
      <c r="AC73" s="536"/>
      <c r="AD73" s="536" t="s">
        <v>296</v>
      </c>
      <c r="AE73" s="536"/>
      <c r="AF73" s="536"/>
      <c r="AG73" s="536"/>
      <c r="AH73" s="178">
        <f t="shared" si="4"/>
        <v>0</v>
      </c>
      <c r="AI73" s="179">
        <f t="shared" si="5"/>
        <v>0</v>
      </c>
      <c r="AJ73" s="184"/>
      <c r="AK73" s="159"/>
    </row>
    <row r="74" spans="1:37" ht="43.5" customHeight="1" x14ac:dyDescent="0.25">
      <c r="A74" s="512"/>
      <c r="B74" s="565"/>
      <c r="C74" s="517"/>
      <c r="D74" s="550"/>
      <c r="E74" s="523"/>
      <c r="F74" s="560" t="s">
        <v>575</v>
      </c>
      <c r="G74" s="560"/>
      <c r="H74" s="538"/>
      <c r="I74" s="538"/>
      <c r="J74" s="536"/>
      <c r="K74" s="536"/>
      <c r="L74" s="536"/>
      <c r="M74" s="536"/>
      <c r="N74" s="536"/>
      <c r="O74" s="536"/>
      <c r="P74" s="536" t="s">
        <v>296</v>
      </c>
      <c r="Q74" s="536"/>
      <c r="R74" s="536"/>
      <c r="S74" s="536"/>
      <c r="T74" s="536"/>
      <c r="U74" s="536"/>
      <c r="V74" s="536"/>
      <c r="W74" s="536"/>
      <c r="X74" s="536"/>
      <c r="Y74" s="536"/>
      <c r="Z74" s="536"/>
      <c r="AA74" s="536"/>
      <c r="AB74" s="536" t="s">
        <v>296</v>
      </c>
      <c r="AC74" s="536"/>
      <c r="AD74" s="536"/>
      <c r="AE74" s="536"/>
      <c r="AF74" s="536"/>
      <c r="AG74" s="536"/>
      <c r="AH74" s="178">
        <f t="shared" si="4"/>
        <v>0</v>
      </c>
      <c r="AI74" s="179">
        <f t="shared" si="5"/>
        <v>0</v>
      </c>
      <c r="AJ74" s="184"/>
      <c r="AK74" s="159"/>
    </row>
    <row r="75" spans="1:37" ht="43.5" customHeight="1" x14ac:dyDescent="0.25">
      <c r="A75" s="512"/>
      <c r="B75" s="565"/>
      <c r="C75" s="517"/>
      <c r="D75" s="550"/>
      <c r="E75" s="523"/>
      <c r="F75" s="560" t="s">
        <v>576</v>
      </c>
      <c r="G75" s="560"/>
      <c r="H75" s="538"/>
      <c r="I75" s="538"/>
      <c r="J75" s="536"/>
      <c r="K75" s="536"/>
      <c r="L75" s="536"/>
      <c r="M75" s="536"/>
      <c r="N75" s="536" t="s">
        <v>296</v>
      </c>
      <c r="O75" s="536"/>
      <c r="P75" s="536"/>
      <c r="Q75" s="536"/>
      <c r="R75" s="536"/>
      <c r="S75" s="536"/>
      <c r="T75" s="536" t="s">
        <v>296</v>
      </c>
      <c r="U75" s="536"/>
      <c r="V75" s="536"/>
      <c r="W75" s="536"/>
      <c r="X75" s="536"/>
      <c r="Y75" s="536"/>
      <c r="Z75" s="536" t="s">
        <v>296</v>
      </c>
      <c r="AA75" s="536"/>
      <c r="AB75" s="536"/>
      <c r="AC75" s="536"/>
      <c r="AD75" s="536"/>
      <c r="AE75" s="536"/>
      <c r="AF75" s="536" t="s">
        <v>296</v>
      </c>
      <c r="AG75" s="536"/>
      <c r="AH75" s="178">
        <f t="shared" si="4"/>
        <v>0</v>
      </c>
      <c r="AI75" s="179">
        <f t="shared" si="5"/>
        <v>0</v>
      </c>
      <c r="AJ75" s="184"/>
      <c r="AK75" s="159"/>
    </row>
    <row r="76" spans="1:37" ht="43.5" customHeight="1" x14ac:dyDescent="0.25">
      <c r="A76" s="512"/>
      <c r="B76" s="565"/>
      <c r="C76" s="517"/>
      <c r="D76" s="550"/>
      <c r="E76" s="523"/>
      <c r="F76" s="560" t="s">
        <v>577</v>
      </c>
      <c r="G76" s="560"/>
      <c r="H76" s="538"/>
      <c r="I76" s="538"/>
      <c r="J76" s="536"/>
      <c r="K76" s="536"/>
      <c r="L76" s="536"/>
      <c r="M76" s="536"/>
      <c r="N76" s="536"/>
      <c r="O76" s="536"/>
      <c r="P76" s="536"/>
      <c r="Q76" s="536"/>
      <c r="R76" s="536"/>
      <c r="S76" s="536"/>
      <c r="T76" s="536"/>
      <c r="U76" s="536"/>
      <c r="V76" s="536"/>
      <c r="W76" s="536"/>
      <c r="X76" s="536"/>
      <c r="Y76" s="536"/>
      <c r="Z76" s="536"/>
      <c r="AA76" s="536"/>
      <c r="AB76" s="536"/>
      <c r="AC76" s="536"/>
      <c r="AD76" s="536" t="s">
        <v>296</v>
      </c>
      <c r="AE76" s="536"/>
      <c r="AF76" s="536"/>
      <c r="AG76" s="536"/>
      <c r="AH76" s="178">
        <f t="shared" si="4"/>
        <v>0</v>
      </c>
      <c r="AI76" s="179">
        <f t="shared" si="5"/>
        <v>0</v>
      </c>
      <c r="AJ76" s="184"/>
      <c r="AK76" s="159"/>
    </row>
    <row r="77" spans="1:37" ht="43.5" customHeight="1" x14ac:dyDescent="0.25">
      <c r="A77" s="512"/>
      <c r="B77" s="565"/>
      <c r="C77" s="517"/>
      <c r="D77" s="550"/>
      <c r="E77" s="523"/>
      <c r="F77" s="560" t="s">
        <v>578</v>
      </c>
      <c r="G77" s="560"/>
      <c r="H77" s="538"/>
      <c r="I77" s="538"/>
      <c r="J77" s="536"/>
      <c r="K77" s="536"/>
      <c r="L77" s="536"/>
      <c r="M77" s="536"/>
      <c r="N77" s="536"/>
      <c r="O77" s="536"/>
      <c r="P77" s="536"/>
      <c r="Q77" s="536"/>
      <c r="R77" s="536"/>
      <c r="S77" s="536"/>
      <c r="T77" s="536"/>
      <c r="U77" s="536"/>
      <c r="V77" s="536"/>
      <c r="W77" s="536"/>
      <c r="X77" s="536"/>
      <c r="Y77" s="536"/>
      <c r="Z77" s="536"/>
      <c r="AA77" s="536"/>
      <c r="AB77" s="536"/>
      <c r="AC77" s="536"/>
      <c r="AD77" s="536"/>
      <c r="AE77" s="536"/>
      <c r="AF77" s="536" t="s">
        <v>296</v>
      </c>
      <c r="AG77" s="536"/>
      <c r="AH77" s="178">
        <f t="shared" si="4"/>
        <v>0</v>
      </c>
      <c r="AI77" s="179">
        <f t="shared" si="5"/>
        <v>0</v>
      </c>
      <c r="AJ77" s="184"/>
      <c r="AK77" s="159"/>
    </row>
    <row r="78" spans="1:37" ht="43.5" customHeight="1" x14ac:dyDescent="0.25">
      <c r="A78" s="512"/>
      <c r="B78" s="565"/>
      <c r="C78" s="517"/>
      <c r="D78" s="550"/>
      <c r="E78" s="523"/>
      <c r="F78" s="560" t="s">
        <v>579</v>
      </c>
      <c r="G78" s="560"/>
      <c r="H78" s="538"/>
      <c r="I78" s="538"/>
      <c r="J78" s="536"/>
      <c r="K78" s="536"/>
      <c r="L78" s="536"/>
      <c r="M78" s="536"/>
      <c r="N78" s="536" t="s">
        <v>296</v>
      </c>
      <c r="O78" s="536"/>
      <c r="P78" s="536"/>
      <c r="Q78" s="536"/>
      <c r="R78" s="536"/>
      <c r="S78" s="536"/>
      <c r="T78" s="536"/>
      <c r="U78" s="536"/>
      <c r="V78" s="536" t="s">
        <v>296</v>
      </c>
      <c r="W78" s="536"/>
      <c r="X78" s="536"/>
      <c r="Y78" s="536"/>
      <c r="Z78" s="536"/>
      <c r="AA78" s="536"/>
      <c r="AB78" s="536"/>
      <c r="AC78" s="536"/>
      <c r="AD78" s="536" t="s">
        <v>296</v>
      </c>
      <c r="AE78" s="536"/>
      <c r="AF78" s="536"/>
      <c r="AG78" s="536"/>
      <c r="AH78" s="178">
        <f t="shared" si="4"/>
        <v>0</v>
      </c>
      <c r="AI78" s="179">
        <f t="shared" si="5"/>
        <v>0</v>
      </c>
      <c r="AJ78" s="184"/>
      <c r="AK78" s="159"/>
    </row>
    <row r="79" spans="1:37" ht="43.5" customHeight="1" thickBot="1" x14ac:dyDescent="0.3">
      <c r="A79" s="512"/>
      <c r="B79" s="566"/>
      <c r="C79" s="518"/>
      <c r="D79" s="557"/>
      <c r="E79" s="524"/>
      <c r="F79" s="558" t="s">
        <v>580</v>
      </c>
      <c r="G79" s="558"/>
      <c r="H79" s="552"/>
      <c r="I79" s="552"/>
      <c r="J79" s="546"/>
      <c r="K79" s="546"/>
      <c r="L79" s="546"/>
      <c r="M79" s="546"/>
      <c r="N79" s="546" t="s">
        <v>296</v>
      </c>
      <c r="O79" s="546"/>
      <c r="P79" s="546"/>
      <c r="Q79" s="546"/>
      <c r="R79" s="546"/>
      <c r="S79" s="546"/>
      <c r="T79" s="546"/>
      <c r="U79" s="546"/>
      <c r="V79" s="546"/>
      <c r="W79" s="546"/>
      <c r="X79" s="546" t="s">
        <v>296</v>
      </c>
      <c r="Y79" s="546"/>
      <c r="Z79" s="546"/>
      <c r="AA79" s="546"/>
      <c r="AB79" s="546"/>
      <c r="AC79" s="546"/>
      <c r="AD79" s="546"/>
      <c r="AE79" s="546"/>
      <c r="AF79" s="546"/>
      <c r="AG79" s="546"/>
      <c r="AH79" s="185">
        <f t="shared" si="4"/>
        <v>0</v>
      </c>
      <c r="AI79" s="186">
        <f t="shared" si="5"/>
        <v>0</v>
      </c>
      <c r="AJ79" s="187"/>
      <c r="AK79" s="159"/>
    </row>
    <row r="80" spans="1:37" ht="43.5" customHeight="1" x14ac:dyDescent="0.25">
      <c r="A80" s="512"/>
      <c r="B80" s="513" t="s">
        <v>581</v>
      </c>
      <c r="C80" s="516">
        <v>8</v>
      </c>
      <c r="D80" s="532" t="s">
        <v>582</v>
      </c>
      <c r="E80" s="522" t="s">
        <v>468</v>
      </c>
      <c r="F80" s="561" t="s">
        <v>583</v>
      </c>
      <c r="G80" s="561"/>
      <c r="H80" s="551" t="s">
        <v>510</v>
      </c>
      <c r="I80" s="551" t="s">
        <v>495</v>
      </c>
      <c r="J80" s="537" t="s">
        <v>296</v>
      </c>
      <c r="K80" s="537"/>
      <c r="L80" s="537" t="s">
        <v>296</v>
      </c>
      <c r="M80" s="537"/>
      <c r="N80" s="537" t="s">
        <v>296</v>
      </c>
      <c r="O80" s="537"/>
      <c r="P80" s="537" t="s">
        <v>296</v>
      </c>
      <c r="Q80" s="537"/>
      <c r="R80" s="537" t="s">
        <v>296</v>
      </c>
      <c r="S80" s="537"/>
      <c r="T80" s="537" t="s">
        <v>296</v>
      </c>
      <c r="U80" s="537"/>
      <c r="V80" s="537" t="s">
        <v>296</v>
      </c>
      <c r="W80" s="537"/>
      <c r="X80" s="537" t="s">
        <v>296</v>
      </c>
      <c r="Y80" s="537"/>
      <c r="Z80" s="537" t="s">
        <v>296</v>
      </c>
      <c r="AA80" s="537"/>
      <c r="AB80" s="537" t="s">
        <v>296</v>
      </c>
      <c r="AC80" s="537"/>
      <c r="AD80" s="537" t="s">
        <v>296</v>
      </c>
      <c r="AE80" s="537"/>
      <c r="AF80" s="537" t="s">
        <v>296</v>
      </c>
      <c r="AG80" s="537"/>
      <c r="AH80" s="175">
        <f t="shared" si="4"/>
        <v>0</v>
      </c>
      <c r="AI80" s="176">
        <f t="shared" si="5"/>
        <v>0</v>
      </c>
      <c r="AJ80" s="189"/>
      <c r="AK80" s="159"/>
    </row>
    <row r="81" spans="1:37" ht="43.5" customHeight="1" x14ac:dyDescent="0.25">
      <c r="A81" s="512"/>
      <c r="B81" s="514"/>
      <c r="C81" s="517"/>
      <c r="D81" s="533"/>
      <c r="E81" s="523"/>
      <c r="F81" s="560" t="s">
        <v>584</v>
      </c>
      <c r="G81" s="560"/>
      <c r="H81" s="538"/>
      <c r="I81" s="538"/>
      <c r="J81" s="536"/>
      <c r="K81" s="536"/>
      <c r="L81" s="536"/>
      <c r="M81" s="536"/>
      <c r="N81" s="536" t="s">
        <v>296</v>
      </c>
      <c r="O81" s="536"/>
      <c r="P81" s="536"/>
      <c r="Q81" s="536"/>
      <c r="R81" s="536"/>
      <c r="S81" s="536"/>
      <c r="T81" s="536"/>
      <c r="U81" s="536"/>
      <c r="V81" s="536"/>
      <c r="W81" s="536"/>
      <c r="X81" s="536"/>
      <c r="Y81" s="536"/>
      <c r="Z81" s="536"/>
      <c r="AA81" s="536"/>
      <c r="AB81" s="536"/>
      <c r="AC81" s="536"/>
      <c r="AD81" s="536"/>
      <c r="AE81" s="536"/>
      <c r="AF81" s="536"/>
      <c r="AG81" s="536"/>
      <c r="AH81" s="178">
        <f t="shared" si="4"/>
        <v>0</v>
      </c>
      <c r="AI81" s="179">
        <f t="shared" si="5"/>
        <v>0</v>
      </c>
      <c r="AJ81" s="194"/>
      <c r="AK81" s="159"/>
    </row>
    <row r="82" spans="1:37" ht="43.5" customHeight="1" x14ac:dyDescent="0.25">
      <c r="A82" s="512"/>
      <c r="B82" s="514"/>
      <c r="C82" s="517"/>
      <c r="D82" s="533"/>
      <c r="E82" s="523"/>
      <c r="F82" s="560" t="s">
        <v>585</v>
      </c>
      <c r="G82" s="560"/>
      <c r="H82" s="538"/>
      <c r="I82" s="538"/>
      <c r="J82" s="536"/>
      <c r="K82" s="536"/>
      <c r="L82" s="536"/>
      <c r="M82" s="536"/>
      <c r="N82" s="536"/>
      <c r="O82" s="536"/>
      <c r="P82" s="536"/>
      <c r="Q82" s="536"/>
      <c r="R82" s="536"/>
      <c r="S82" s="536"/>
      <c r="T82" s="536"/>
      <c r="U82" s="536"/>
      <c r="V82" s="536"/>
      <c r="W82" s="536"/>
      <c r="X82" s="536"/>
      <c r="Y82" s="536"/>
      <c r="Z82" s="536" t="s">
        <v>296</v>
      </c>
      <c r="AA82" s="536"/>
      <c r="AB82" s="536"/>
      <c r="AC82" s="536"/>
      <c r="AD82" s="536"/>
      <c r="AE82" s="536"/>
      <c r="AF82" s="536"/>
      <c r="AG82" s="536"/>
      <c r="AH82" s="178">
        <f t="shared" si="4"/>
        <v>0</v>
      </c>
      <c r="AI82" s="179">
        <f t="shared" si="5"/>
        <v>0</v>
      </c>
      <c r="AJ82" s="194"/>
      <c r="AK82" s="159"/>
    </row>
    <row r="83" spans="1:37" ht="43.5" customHeight="1" x14ac:dyDescent="0.25">
      <c r="A83" s="512"/>
      <c r="B83" s="514"/>
      <c r="C83" s="517"/>
      <c r="D83" s="533"/>
      <c r="E83" s="523"/>
      <c r="F83" s="560" t="s">
        <v>586</v>
      </c>
      <c r="G83" s="560"/>
      <c r="H83" s="538" t="s">
        <v>535</v>
      </c>
      <c r="I83" s="538"/>
      <c r="J83" s="536"/>
      <c r="K83" s="536"/>
      <c r="L83" s="536"/>
      <c r="M83" s="536"/>
      <c r="N83" s="536"/>
      <c r="O83" s="536"/>
      <c r="P83" s="536"/>
      <c r="Q83" s="536"/>
      <c r="R83" s="536"/>
      <c r="S83" s="536"/>
      <c r="T83" s="536"/>
      <c r="U83" s="536"/>
      <c r="V83" s="536"/>
      <c r="W83" s="536"/>
      <c r="X83" s="536"/>
      <c r="Y83" s="536"/>
      <c r="Z83" s="536"/>
      <c r="AA83" s="536"/>
      <c r="AB83" s="536"/>
      <c r="AC83" s="536"/>
      <c r="AD83" s="536" t="s">
        <v>296</v>
      </c>
      <c r="AE83" s="536"/>
      <c r="AF83" s="536" t="s">
        <v>296</v>
      </c>
      <c r="AG83" s="536"/>
      <c r="AH83" s="178">
        <f t="shared" si="4"/>
        <v>0</v>
      </c>
      <c r="AI83" s="179">
        <f t="shared" si="5"/>
        <v>0</v>
      </c>
      <c r="AJ83" s="180"/>
      <c r="AK83" s="159"/>
    </row>
    <row r="84" spans="1:37" ht="43.5" customHeight="1" x14ac:dyDescent="0.25">
      <c r="A84" s="512"/>
      <c r="B84" s="514"/>
      <c r="C84" s="517"/>
      <c r="D84" s="533"/>
      <c r="E84" s="523"/>
      <c r="F84" s="560" t="s">
        <v>587</v>
      </c>
      <c r="G84" s="560"/>
      <c r="H84" s="538"/>
      <c r="I84" s="538"/>
      <c r="J84" s="536"/>
      <c r="K84" s="536"/>
      <c r="L84" s="536" t="s">
        <v>296</v>
      </c>
      <c r="M84" s="536"/>
      <c r="N84" s="536"/>
      <c r="O84" s="536"/>
      <c r="P84" s="536"/>
      <c r="Q84" s="536"/>
      <c r="R84" s="536"/>
      <c r="S84" s="536"/>
      <c r="T84" s="536"/>
      <c r="U84" s="536"/>
      <c r="V84" s="536"/>
      <c r="W84" s="536"/>
      <c r="X84" s="536"/>
      <c r="Y84" s="536"/>
      <c r="Z84" s="536"/>
      <c r="AA84" s="536"/>
      <c r="AB84" s="536" t="s">
        <v>296</v>
      </c>
      <c r="AC84" s="536"/>
      <c r="AD84" s="536"/>
      <c r="AE84" s="536"/>
      <c r="AF84" s="536"/>
      <c r="AG84" s="536"/>
      <c r="AH84" s="178">
        <f t="shared" si="4"/>
        <v>0</v>
      </c>
      <c r="AI84" s="179">
        <f t="shared" si="5"/>
        <v>0</v>
      </c>
      <c r="AJ84" s="184"/>
      <c r="AK84" s="159"/>
    </row>
    <row r="85" spans="1:37" ht="43.5" customHeight="1" thickBot="1" x14ac:dyDescent="0.3">
      <c r="A85" s="512"/>
      <c r="B85" s="515"/>
      <c r="C85" s="518"/>
      <c r="D85" s="534"/>
      <c r="E85" s="524"/>
      <c r="F85" s="558" t="s">
        <v>588</v>
      </c>
      <c r="G85" s="558"/>
      <c r="H85" s="193" t="s">
        <v>510</v>
      </c>
      <c r="I85" s="552"/>
      <c r="J85" s="546"/>
      <c r="K85" s="546"/>
      <c r="L85" s="546"/>
      <c r="M85" s="546"/>
      <c r="N85" s="546"/>
      <c r="O85" s="546"/>
      <c r="P85" s="546"/>
      <c r="Q85" s="546"/>
      <c r="R85" s="546"/>
      <c r="S85" s="546"/>
      <c r="T85" s="546"/>
      <c r="U85" s="546"/>
      <c r="V85" s="546"/>
      <c r="W85" s="546"/>
      <c r="X85" s="546"/>
      <c r="Y85" s="546"/>
      <c r="Z85" s="546"/>
      <c r="AA85" s="546"/>
      <c r="AB85" s="546"/>
      <c r="AC85" s="546"/>
      <c r="AD85" s="546" t="s">
        <v>296</v>
      </c>
      <c r="AE85" s="546"/>
      <c r="AF85" s="546"/>
      <c r="AG85" s="546"/>
      <c r="AH85" s="185">
        <f t="shared" si="4"/>
        <v>0</v>
      </c>
      <c r="AI85" s="186">
        <f t="shared" si="5"/>
        <v>0</v>
      </c>
      <c r="AJ85" s="187"/>
      <c r="AK85" s="159"/>
    </row>
    <row r="86" spans="1:37" ht="43.5" customHeight="1" x14ac:dyDescent="0.25">
      <c r="A86" s="512"/>
      <c r="B86" s="513" t="s">
        <v>589</v>
      </c>
      <c r="C86" s="516">
        <v>3</v>
      </c>
      <c r="D86" s="532" t="s">
        <v>590</v>
      </c>
      <c r="E86" s="522" t="s">
        <v>466</v>
      </c>
      <c r="F86" s="535" t="s">
        <v>591</v>
      </c>
      <c r="G86" s="535"/>
      <c r="H86" s="551" t="s">
        <v>510</v>
      </c>
      <c r="I86" s="551" t="s">
        <v>495</v>
      </c>
      <c r="J86" s="537"/>
      <c r="K86" s="537"/>
      <c r="L86" s="537"/>
      <c r="M86" s="537"/>
      <c r="N86" s="537"/>
      <c r="O86" s="537"/>
      <c r="P86" s="537"/>
      <c r="Q86" s="537"/>
      <c r="R86" s="537" t="s">
        <v>296</v>
      </c>
      <c r="S86" s="537"/>
      <c r="T86" s="537"/>
      <c r="U86" s="537"/>
      <c r="V86" s="537"/>
      <c r="W86" s="537"/>
      <c r="X86" s="537"/>
      <c r="Y86" s="537"/>
      <c r="Z86" s="537"/>
      <c r="AA86" s="537"/>
      <c r="AB86" s="537"/>
      <c r="AC86" s="537"/>
      <c r="AD86" s="537"/>
      <c r="AE86" s="537"/>
      <c r="AF86" s="537"/>
      <c r="AG86" s="537"/>
      <c r="AH86" s="175">
        <f t="shared" si="4"/>
        <v>0</v>
      </c>
      <c r="AI86" s="176">
        <f t="shared" si="5"/>
        <v>0</v>
      </c>
      <c r="AJ86" s="189"/>
      <c r="AK86" s="159"/>
    </row>
    <row r="87" spans="1:37" ht="43.5" customHeight="1" x14ac:dyDescent="0.25">
      <c r="A87" s="512"/>
      <c r="B87" s="514"/>
      <c r="C87" s="517"/>
      <c r="D87" s="533"/>
      <c r="E87" s="523"/>
      <c r="F87" s="504" t="s">
        <v>592</v>
      </c>
      <c r="G87" s="504"/>
      <c r="H87" s="538"/>
      <c r="I87" s="538"/>
      <c r="J87" s="536"/>
      <c r="K87" s="536"/>
      <c r="L87" s="536" t="s">
        <v>296</v>
      </c>
      <c r="M87" s="536"/>
      <c r="N87" s="536" t="s">
        <v>296</v>
      </c>
      <c r="O87" s="536"/>
      <c r="P87" s="536"/>
      <c r="Q87" s="536"/>
      <c r="R87" s="536"/>
      <c r="S87" s="536"/>
      <c r="T87" s="536"/>
      <c r="U87" s="536"/>
      <c r="V87" s="536"/>
      <c r="W87" s="536"/>
      <c r="X87" s="536"/>
      <c r="Y87" s="536"/>
      <c r="Z87" s="536"/>
      <c r="AA87" s="536"/>
      <c r="AB87" s="536"/>
      <c r="AC87" s="536"/>
      <c r="AD87" s="536"/>
      <c r="AE87" s="536"/>
      <c r="AF87" s="536"/>
      <c r="AG87" s="536"/>
      <c r="AH87" s="178">
        <f t="shared" si="4"/>
        <v>0</v>
      </c>
      <c r="AI87" s="179">
        <f t="shared" si="5"/>
        <v>0</v>
      </c>
      <c r="AJ87" s="180"/>
      <c r="AK87" s="159"/>
    </row>
    <row r="88" spans="1:37" ht="43.5" customHeight="1" x14ac:dyDescent="0.25">
      <c r="A88" s="512"/>
      <c r="B88" s="514"/>
      <c r="C88" s="517"/>
      <c r="D88" s="533"/>
      <c r="E88" s="523"/>
      <c r="F88" s="504" t="s">
        <v>593</v>
      </c>
      <c r="G88" s="504"/>
      <c r="H88" s="538"/>
      <c r="I88" s="538"/>
      <c r="J88" s="536"/>
      <c r="K88" s="536"/>
      <c r="L88" s="536"/>
      <c r="M88" s="536"/>
      <c r="N88" s="536"/>
      <c r="O88" s="536"/>
      <c r="P88" s="536"/>
      <c r="Q88" s="536"/>
      <c r="R88" s="536" t="s">
        <v>296</v>
      </c>
      <c r="S88" s="536"/>
      <c r="T88" s="536"/>
      <c r="U88" s="536"/>
      <c r="V88" s="536"/>
      <c r="W88" s="536"/>
      <c r="X88" s="536"/>
      <c r="Y88" s="536"/>
      <c r="Z88" s="536"/>
      <c r="AA88" s="536"/>
      <c r="AB88" s="536"/>
      <c r="AC88" s="536"/>
      <c r="AD88" s="536"/>
      <c r="AE88" s="536"/>
      <c r="AF88" s="536"/>
      <c r="AG88" s="536"/>
      <c r="AH88" s="178">
        <f t="shared" si="4"/>
        <v>0</v>
      </c>
      <c r="AI88" s="179">
        <f t="shared" si="5"/>
        <v>0</v>
      </c>
      <c r="AJ88" s="180"/>
      <c r="AK88" s="159"/>
    </row>
    <row r="89" spans="1:37" ht="43.5" customHeight="1" x14ac:dyDescent="0.25">
      <c r="A89" s="512"/>
      <c r="B89" s="514"/>
      <c r="C89" s="517"/>
      <c r="D89" s="533"/>
      <c r="E89" s="523"/>
      <c r="F89" s="504" t="s">
        <v>594</v>
      </c>
      <c r="G89" s="504"/>
      <c r="H89" s="538"/>
      <c r="I89" s="538"/>
      <c r="J89" s="536"/>
      <c r="K89" s="536"/>
      <c r="L89" s="536"/>
      <c r="M89" s="536"/>
      <c r="N89" s="536"/>
      <c r="O89" s="536"/>
      <c r="P89" s="536" t="s">
        <v>296</v>
      </c>
      <c r="Q89" s="536"/>
      <c r="R89" s="536"/>
      <c r="S89" s="536"/>
      <c r="T89" s="536"/>
      <c r="U89" s="536"/>
      <c r="V89" s="536"/>
      <c r="W89" s="536"/>
      <c r="X89" s="536"/>
      <c r="Y89" s="536"/>
      <c r="Z89" s="536"/>
      <c r="AA89" s="536"/>
      <c r="AB89" s="536"/>
      <c r="AC89" s="536"/>
      <c r="AD89" s="536"/>
      <c r="AE89" s="536"/>
      <c r="AF89" s="536"/>
      <c r="AG89" s="536"/>
      <c r="AH89" s="178">
        <f t="shared" si="4"/>
        <v>0</v>
      </c>
      <c r="AI89" s="179">
        <f t="shared" si="5"/>
        <v>0</v>
      </c>
      <c r="AJ89" s="180"/>
      <c r="AK89" s="159"/>
    </row>
    <row r="90" spans="1:37" ht="43.5" customHeight="1" x14ac:dyDescent="0.25">
      <c r="A90" s="512"/>
      <c r="B90" s="514"/>
      <c r="C90" s="517"/>
      <c r="D90" s="533"/>
      <c r="E90" s="523"/>
      <c r="F90" s="504" t="s">
        <v>595</v>
      </c>
      <c r="G90" s="504"/>
      <c r="H90" s="538"/>
      <c r="I90" s="538"/>
      <c r="J90" s="536"/>
      <c r="K90" s="536"/>
      <c r="L90" s="536"/>
      <c r="M90" s="536"/>
      <c r="N90" s="536" t="s">
        <v>296</v>
      </c>
      <c r="O90" s="536"/>
      <c r="P90" s="536" t="s">
        <v>296</v>
      </c>
      <c r="Q90" s="536"/>
      <c r="R90" s="536"/>
      <c r="S90" s="536"/>
      <c r="T90" s="536"/>
      <c r="U90" s="536"/>
      <c r="V90" s="536"/>
      <c r="W90" s="536"/>
      <c r="X90" s="536"/>
      <c r="Y90" s="536"/>
      <c r="Z90" s="536"/>
      <c r="AA90" s="536"/>
      <c r="AB90" s="536"/>
      <c r="AC90" s="536"/>
      <c r="AD90" s="536"/>
      <c r="AE90" s="536"/>
      <c r="AF90" s="536"/>
      <c r="AG90" s="536"/>
      <c r="AH90" s="178">
        <f t="shared" si="4"/>
        <v>0</v>
      </c>
      <c r="AI90" s="179">
        <f t="shared" si="5"/>
        <v>0</v>
      </c>
      <c r="AJ90" s="180"/>
      <c r="AK90" s="159"/>
    </row>
    <row r="91" spans="1:37" ht="43.5" customHeight="1" x14ac:dyDescent="0.25">
      <c r="A91" s="512"/>
      <c r="B91" s="514"/>
      <c r="C91" s="517"/>
      <c r="D91" s="533"/>
      <c r="E91" s="523"/>
      <c r="F91" s="504" t="s">
        <v>596</v>
      </c>
      <c r="G91" s="504"/>
      <c r="H91" s="538"/>
      <c r="I91" s="538"/>
      <c r="J91" s="536"/>
      <c r="K91" s="536"/>
      <c r="L91" s="536"/>
      <c r="M91" s="536"/>
      <c r="N91" s="536"/>
      <c r="O91" s="536"/>
      <c r="P91" s="536"/>
      <c r="Q91" s="536"/>
      <c r="R91" s="536"/>
      <c r="S91" s="536"/>
      <c r="T91" s="536"/>
      <c r="U91" s="536"/>
      <c r="V91" s="536"/>
      <c r="W91" s="536"/>
      <c r="X91" s="536"/>
      <c r="Y91" s="536"/>
      <c r="Z91" s="536" t="s">
        <v>296</v>
      </c>
      <c r="AA91" s="536"/>
      <c r="AB91" s="536" t="s">
        <v>296</v>
      </c>
      <c r="AC91" s="536"/>
      <c r="AD91" s="536"/>
      <c r="AE91" s="536"/>
      <c r="AF91" s="536"/>
      <c r="AG91" s="536"/>
      <c r="AH91" s="178">
        <f>IFERROR((COUNTIF((J91:AG91),"I")/(COUNTIF((J91:AG91),"P")+COUNTIF((J91:AG91),"I")+COUNTIF((J91:AG91),"NC"))),"")</f>
        <v>0</v>
      </c>
      <c r="AI91" s="179">
        <f>AH91</f>
        <v>0</v>
      </c>
      <c r="AJ91" s="180"/>
      <c r="AK91" s="159"/>
    </row>
    <row r="92" spans="1:37" ht="43.5" customHeight="1" x14ac:dyDescent="0.25">
      <c r="A92" s="512"/>
      <c r="B92" s="514"/>
      <c r="C92" s="517"/>
      <c r="D92" s="533"/>
      <c r="E92" s="523"/>
      <c r="F92" s="504" t="s">
        <v>597</v>
      </c>
      <c r="G92" s="504"/>
      <c r="H92" s="538"/>
      <c r="I92" s="538"/>
      <c r="J92" s="536"/>
      <c r="K92" s="536"/>
      <c r="L92" s="536"/>
      <c r="M92" s="536"/>
      <c r="N92" s="536" t="s">
        <v>296</v>
      </c>
      <c r="O92" s="536"/>
      <c r="P92" s="536" t="s">
        <v>296</v>
      </c>
      <c r="Q92" s="536"/>
      <c r="R92" s="536" t="s">
        <v>296</v>
      </c>
      <c r="S92" s="536"/>
      <c r="T92" s="536" t="s">
        <v>296</v>
      </c>
      <c r="U92" s="536"/>
      <c r="V92" s="536"/>
      <c r="W92" s="536"/>
      <c r="X92" s="536"/>
      <c r="Y92" s="536"/>
      <c r="Z92" s="536"/>
      <c r="AA92" s="536"/>
      <c r="AB92" s="536"/>
      <c r="AC92" s="536"/>
      <c r="AD92" s="536"/>
      <c r="AE92" s="536"/>
      <c r="AF92" s="536"/>
      <c r="AG92" s="536"/>
      <c r="AH92" s="178">
        <f t="shared" si="4"/>
        <v>0</v>
      </c>
      <c r="AI92" s="179">
        <f t="shared" si="5"/>
        <v>0</v>
      </c>
      <c r="AJ92" s="180"/>
      <c r="AK92" s="159"/>
    </row>
    <row r="93" spans="1:37" ht="51.75" customHeight="1" x14ac:dyDescent="0.25">
      <c r="A93" s="512"/>
      <c r="B93" s="514"/>
      <c r="C93" s="517"/>
      <c r="D93" s="533"/>
      <c r="E93" s="523"/>
      <c r="F93" s="504" t="s">
        <v>598</v>
      </c>
      <c r="G93" s="504"/>
      <c r="H93" s="538"/>
      <c r="I93" s="538"/>
      <c r="J93" s="536"/>
      <c r="K93" s="536"/>
      <c r="L93" s="536"/>
      <c r="M93" s="536"/>
      <c r="N93" s="536"/>
      <c r="O93" s="536"/>
      <c r="P93" s="536"/>
      <c r="Q93" s="536"/>
      <c r="R93" s="536"/>
      <c r="S93" s="536"/>
      <c r="T93" s="536"/>
      <c r="U93" s="536"/>
      <c r="V93" s="536"/>
      <c r="W93" s="536"/>
      <c r="X93" s="536" t="s">
        <v>296</v>
      </c>
      <c r="Y93" s="536"/>
      <c r="Z93" s="536" t="s">
        <v>296</v>
      </c>
      <c r="AA93" s="536"/>
      <c r="AB93" s="536" t="s">
        <v>296</v>
      </c>
      <c r="AC93" s="536"/>
      <c r="AD93" s="536" t="s">
        <v>296</v>
      </c>
      <c r="AE93" s="536"/>
      <c r="AF93" s="536"/>
      <c r="AG93" s="536"/>
      <c r="AH93" s="178">
        <f>IFERROR((COUNTIF((J93:AG93),"I")/(COUNTIF((J93:AG93),"P")+COUNTIF((J93:AG93),"I")+COUNTIF((J93:AG93),"NC"))),"")</f>
        <v>0</v>
      </c>
      <c r="AI93" s="179">
        <f>AH93</f>
        <v>0</v>
      </c>
      <c r="AJ93" s="180"/>
      <c r="AK93" s="159"/>
    </row>
    <row r="94" spans="1:37" ht="45.75" customHeight="1" x14ac:dyDescent="0.25">
      <c r="A94" s="512"/>
      <c r="B94" s="514"/>
      <c r="C94" s="517"/>
      <c r="D94" s="533"/>
      <c r="E94" s="523"/>
      <c r="F94" s="504" t="s">
        <v>599</v>
      </c>
      <c r="G94" s="504"/>
      <c r="H94" s="538"/>
      <c r="I94" s="538"/>
      <c r="J94" s="536" t="s">
        <v>296</v>
      </c>
      <c r="K94" s="536"/>
      <c r="L94" s="536" t="s">
        <v>296</v>
      </c>
      <c r="M94" s="536"/>
      <c r="N94" s="536" t="s">
        <v>296</v>
      </c>
      <c r="O94" s="536"/>
      <c r="P94" s="536" t="s">
        <v>296</v>
      </c>
      <c r="Q94" s="536"/>
      <c r="R94" s="536" t="s">
        <v>296</v>
      </c>
      <c r="S94" s="536"/>
      <c r="T94" s="536" t="s">
        <v>296</v>
      </c>
      <c r="U94" s="536"/>
      <c r="V94" s="536" t="s">
        <v>296</v>
      </c>
      <c r="W94" s="536"/>
      <c r="X94" s="536" t="s">
        <v>296</v>
      </c>
      <c r="Y94" s="536"/>
      <c r="Z94" s="536" t="s">
        <v>296</v>
      </c>
      <c r="AA94" s="536"/>
      <c r="AB94" s="536" t="s">
        <v>296</v>
      </c>
      <c r="AC94" s="536"/>
      <c r="AD94" s="536" t="s">
        <v>296</v>
      </c>
      <c r="AE94" s="536"/>
      <c r="AF94" s="536" t="s">
        <v>296</v>
      </c>
      <c r="AG94" s="536"/>
      <c r="AH94" s="178">
        <f>IFERROR((COUNTIF((J94:AG94),"I")/(COUNTIF((J94:AG94),"P")+COUNTIF((J94:AG94),"I")+COUNTIF((J94:AG94),"NC"))),"")</f>
        <v>0</v>
      </c>
      <c r="AI94" s="179">
        <f>AH94</f>
        <v>0</v>
      </c>
      <c r="AJ94" s="180"/>
      <c r="AK94" s="159"/>
    </row>
    <row r="95" spans="1:37" ht="54.75" customHeight="1" x14ac:dyDescent="0.25">
      <c r="A95" s="512"/>
      <c r="B95" s="514"/>
      <c r="C95" s="517"/>
      <c r="D95" s="533"/>
      <c r="E95" s="523"/>
      <c r="F95" s="504" t="s">
        <v>600</v>
      </c>
      <c r="G95" s="504"/>
      <c r="H95" s="538"/>
      <c r="I95" s="538"/>
      <c r="J95" s="536"/>
      <c r="K95" s="536"/>
      <c r="L95" s="536"/>
      <c r="M95" s="536"/>
      <c r="N95" s="536"/>
      <c r="O95" s="536"/>
      <c r="P95" s="536" t="s">
        <v>296</v>
      </c>
      <c r="Q95" s="536"/>
      <c r="R95" s="536"/>
      <c r="S95" s="536"/>
      <c r="T95" s="536"/>
      <c r="U95" s="536"/>
      <c r="V95" s="536"/>
      <c r="W95" s="536"/>
      <c r="X95" s="536" t="s">
        <v>296</v>
      </c>
      <c r="Y95" s="536"/>
      <c r="Z95" s="536"/>
      <c r="AA95" s="536"/>
      <c r="AB95" s="536"/>
      <c r="AC95" s="536"/>
      <c r="AD95" s="536"/>
      <c r="AE95" s="536"/>
      <c r="AF95" s="536" t="s">
        <v>296</v>
      </c>
      <c r="AG95" s="536"/>
      <c r="AH95" s="178">
        <f>IFERROR((COUNTIF((J95:AG95),"I")/(COUNTIF((J95:AG95),"P")+COUNTIF((J95:AG95),"I")+COUNTIF((J95:AG95),"NC"))),"")</f>
        <v>0</v>
      </c>
      <c r="AI95" s="179">
        <f>AH95</f>
        <v>0</v>
      </c>
      <c r="AJ95" s="180"/>
      <c r="AK95" s="159"/>
    </row>
    <row r="96" spans="1:37" ht="54.75" customHeight="1" thickBot="1" x14ac:dyDescent="0.3">
      <c r="A96" s="512"/>
      <c r="B96" s="515"/>
      <c r="C96" s="518"/>
      <c r="D96" s="534"/>
      <c r="E96" s="524"/>
      <c r="F96" s="525" t="s">
        <v>601</v>
      </c>
      <c r="G96" s="525"/>
      <c r="H96" s="552"/>
      <c r="I96" s="552"/>
      <c r="J96" s="546" t="s">
        <v>296</v>
      </c>
      <c r="K96" s="546"/>
      <c r="L96" s="546" t="s">
        <v>296</v>
      </c>
      <c r="M96" s="546"/>
      <c r="N96" s="546" t="s">
        <v>296</v>
      </c>
      <c r="O96" s="546"/>
      <c r="P96" s="546" t="s">
        <v>296</v>
      </c>
      <c r="Q96" s="546"/>
      <c r="R96" s="546" t="s">
        <v>296</v>
      </c>
      <c r="S96" s="546"/>
      <c r="T96" s="546" t="s">
        <v>296</v>
      </c>
      <c r="U96" s="546"/>
      <c r="V96" s="546" t="s">
        <v>296</v>
      </c>
      <c r="W96" s="546"/>
      <c r="X96" s="546" t="s">
        <v>296</v>
      </c>
      <c r="Y96" s="546"/>
      <c r="Z96" s="546" t="s">
        <v>296</v>
      </c>
      <c r="AA96" s="546"/>
      <c r="AB96" s="546" t="s">
        <v>296</v>
      </c>
      <c r="AC96" s="546"/>
      <c r="AD96" s="546" t="s">
        <v>296</v>
      </c>
      <c r="AE96" s="546"/>
      <c r="AF96" s="546" t="s">
        <v>296</v>
      </c>
      <c r="AG96" s="546"/>
      <c r="AH96" s="185">
        <f t="shared" ref="AH96:AH159" si="6">IFERROR((COUNTIF((J96:AG96),"I")/(COUNTIF((J96:AG96),"P")+COUNTIF((J96:AG96),"I")+COUNTIF((J96:AG96),"NC"))),"")</f>
        <v>0</v>
      </c>
      <c r="AI96" s="186">
        <f t="shared" ref="AI96:AI159" si="7">AH96</f>
        <v>0</v>
      </c>
      <c r="AJ96" s="187"/>
      <c r="AK96" s="159"/>
    </row>
    <row r="97" spans="1:37" ht="42.75" customHeight="1" x14ac:dyDescent="0.25">
      <c r="A97" s="567"/>
      <c r="B97" s="513" t="s">
        <v>602</v>
      </c>
      <c r="C97" s="516" t="s">
        <v>603</v>
      </c>
      <c r="D97" s="532" t="s">
        <v>604</v>
      </c>
      <c r="E97" s="522" t="s">
        <v>466</v>
      </c>
      <c r="F97" s="504" t="s">
        <v>605</v>
      </c>
      <c r="G97" s="504"/>
      <c r="H97" s="551" t="s">
        <v>606</v>
      </c>
      <c r="I97" s="551" t="s">
        <v>495</v>
      </c>
      <c r="J97" s="537"/>
      <c r="K97" s="537"/>
      <c r="L97" s="537" t="s">
        <v>296</v>
      </c>
      <c r="M97" s="537"/>
      <c r="N97" s="537" t="s">
        <v>296</v>
      </c>
      <c r="O97" s="537"/>
      <c r="P97" s="537" t="s">
        <v>296</v>
      </c>
      <c r="Q97" s="537"/>
      <c r="R97" s="537" t="s">
        <v>296</v>
      </c>
      <c r="S97" s="537"/>
      <c r="T97" s="537" t="s">
        <v>296</v>
      </c>
      <c r="U97" s="537"/>
      <c r="V97" s="537" t="s">
        <v>296</v>
      </c>
      <c r="W97" s="537"/>
      <c r="X97" s="537" t="s">
        <v>296</v>
      </c>
      <c r="Y97" s="537"/>
      <c r="Z97" s="537" t="s">
        <v>296</v>
      </c>
      <c r="AA97" s="537"/>
      <c r="AB97" s="537" t="s">
        <v>296</v>
      </c>
      <c r="AC97" s="537"/>
      <c r="AD97" s="537" t="s">
        <v>296</v>
      </c>
      <c r="AE97" s="537"/>
      <c r="AF97" s="537" t="s">
        <v>296</v>
      </c>
      <c r="AG97" s="537"/>
      <c r="AH97" s="175">
        <f t="shared" si="6"/>
        <v>0</v>
      </c>
      <c r="AI97" s="176">
        <f t="shared" si="7"/>
        <v>0</v>
      </c>
      <c r="AJ97" s="189"/>
      <c r="AK97" s="159"/>
    </row>
    <row r="98" spans="1:37" ht="42.75" customHeight="1" x14ac:dyDescent="0.25">
      <c r="A98" s="567"/>
      <c r="B98" s="514"/>
      <c r="C98" s="517"/>
      <c r="D98" s="533"/>
      <c r="E98" s="523"/>
      <c r="F98" s="504" t="s">
        <v>607</v>
      </c>
      <c r="G98" s="504"/>
      <c r="H98" s="538"/>
      <c r="I98" s="538"/>
      <c r="J98" s="536"/>
      <c r="K98" s="536"/>
      <c r="L98" s="536"/>
      <c r="M98" s="536"/>
      <c r="N98" s="536"/>
      <c r="O98" s="536"/>
      <c r="P98" s="536"/>
      <c r="Q98" s="536"/>
      <c r="R98" s="536"/>
      <c r="S98" s="536"/>
      <c r="T98" s="536"/>
      <c r="U98" s="536"/>
      <c r="V98" s="536"/>
      <c r="W98" s="536"/>
      <c r="X98" s="536" t="s">
        <v>296</v>
      </c>
      <c r="Y98" s="536"/>
      <c r="Z98" s="536" t="s">
        <v>296</v>
      </c>
      <c r="AA98" s="536"/>
      <c r="AB98" s="536"/>
      <c r="AC98" s="536"/>
      <c r="AD98" s="536"/>
      <c r="AE98" s="536"/>
      <c r="AF98" s="536"/>
      <c r="AG98" s="536"/>
      <c r="AH98" s="178">
        <f t="shared" si="6"/>
        <v>0</v>
      </c>
      <c r="AI98" s="179">
        <f t="shared" si="7"/>
        <v>0</v>
      </c>
      <c r="AJ98" s="180"/>
      <c r="AK98" s="159"/>
    </row>
    <row r="99" spans="1:37" ht="43.5" customHeight="1" x14ac:dyDescent="0.25">
      <c r="A99" s="567"/>
      <c r="B99" s="514"/>
      <c r="C99" s="517"/>
      <c r="D99" s="533"/>
      <c r="E99" s="523"/>
      <c r="F99" s="504" t="s">
        <v>608</v>
      </c>
      <c r="G99" s="504"/>
      <c r="H99" s="538"/>
      <c r="I99" s="538"/>
      <c r="J99" s="536"/>
      <c r="K99" s="536"/>
      <c r="L99" s="536"/>
      <c r="M99" s="536"/>
      <c r="N99" s="536"/>
      <c r="O99" s="536"/>
      <c r="P99" s="536"/>
      <c r="Q99" s="536"/>
      <c r="R99" s="536"/>
      <c r="S99" s="536"/>
      <c r="T99" s="536"/>
      <c r="U99" s="536"/>
      <c r="V99" s="536"/>
      <c r="W99" s="536"/>
      <c r="X99" s="536"/>
      <c r="Y99" s="536"/>
      <c r="Z99" s="536"/>
      <c r="AA99" s="536"/>
      <c r="AB99" s="536" t="s">
        <v>296</v>
      </c>
      <c r="AC99" s="536"/>
      <c r="AD99" s="536" t="s">
        <v>296</v>
      </c>
      <c r="AE99" s="536"/>
      <c r="AF99" s="536" t="s">
        <v>296</v>
      </c>
      <c r="AG99" s="536"/>
      <c r="AH99" s="178">
        <f t="shared" si="6"/>
        <v>0</v>
      </c>
      <c r="AI99" s="179">
        <f t="shared" si="7"/>
        <v>0</v>
      </c>
      <c r="AJ99" s="180"/>
      <c r="AK99" s="159"/>
    </row>
    <row r="100" spans="1:37" ht="43.5" customHeight="1" x14ac:dyDescent="0.25">
      <c r="A100" s="567"/>
      <c r="B100" s="514"/>
      <c r="C100" s="517"/>
      <c r="D100" s="533"/>
      <c r="E100" s="523"/>
      <c r="F100" s="504" t="s">
        <v>609</v>
      </c>
      <c r="G100" s="504"/>
      <c r="H100" s="190" t="s">
        <v>610</v>
      </c>
      <c r="I100" s="538"/>
      <c r="J100" s="536"/>
      <c r="K100" s="536"/>
      <c r="L100" s="536"/>
      <c r="M100" s="536"/>
      <c r="N100" s="536"/>
      <c r="O100" s="536"/>
      <c r="P100" s="536"/>
      <c r="Q100" s="536"/>
      <c r="R100" s="536"/>
      <c r="S100" s="536"/>
      <c r="T100" s="536" t="s">
        <v>296</v>
      </c>
      <c r="U100" s="536"/>
      <c r="V100" s="536" t="s">
        <v>296</v>
      </c>
      <c r="W100" s="536"/>
      <c r="X100" s="536"/>
      <c r="Y100" s="536"/>
      <c r="Z100" s="536"/>
      <c r="AA100" s="536"/>
      <c r="AB100" s="536"/>
      <c r="AC100" s="536"/>
      <c r="AD100" s="536"/>
      <c r="AE100" s="536"/>
      <c r="AF100" s="536"/>
      <c r="AG100" s="536"/>
      <c r="AH100" s="178">
        <f t="shared" si="6"/>
        <v>0</v>
      </c>
      <c r="AI100" s="179">
        <f t="shared" si="7"/>
        <v>0</v>
      </c>
      <c r="AJ100" s="180"/>
      <c r="AK100" s="159"/>
    </row>
    <row r="101" spans="1:37" ht="39" customHeight="1" x14ac:dyDescent="0.25">
      <c r="A101" s="567"/>
      <c r="B101" s="514"/>
      <c r="C101" s="517"/>
      <c r="D101" s="533"/>
      <c r="E101" s="523"/>
      <c r="F101" s="504" t="s">
        <v>611</v>
      </c>
      <c r="G101" s="504"/>
      <c r="H101" s="190" t="s">
        <v>612</v>
      </c>
      <c r="I101" s="538"/>
      <c r="J101" s="536"/>
      <c r="K101" s="536"/>
      <c r="L101" s="536"/>
      <c r="M101" s="536"/>
      <c r="N101" s="536" t="s">
        <v>296</v>
      </c>
      <c r="O101" s="536"/>
      <c r="P101" s="536" t="s">
        <v>296</v>
      </c>
      <c r="Q101" s="536"/>
      <c r="R101" s="536" t="s">
        <v>296</v>
      </c>
      <c r="S101" s="536"/>
      <c r="T101" s="536" t="s">
        <v>296</v>
      </c>
      <c r="U101" s="536"/>
      <c r="V101" s="536" t="s">
        <v>296</v>
      </c>
      <c r="W101" s="536"/>
      <c r="X101" s="536" t="s">
        <v>296</v>
      </c>
      <c r="Y101" s="536"/>
      <c r="Z101" s="536" t="s">
        <v>296</v>
      </c>
      <c r="AA101" s="536"/>
      <c r="AB101" s="536" t="s">
        <v>296</v>
      </c>
      <c r="AC101" s="536"/>
      <c r="AD101" s="536"/>
      <c r="AE101" s="536"/>
      <c r="AF101" s="536"/>
      <c r="AG101" s="536"/>
      <c r="AH101" s="178">
        <f t="shared" si="6"/>
        <v>0</v>
      </c>
      <c r="AI101" s="179">
        <f t="shared" si="7"/>
        <v>0</v>
      </c>
      <c r="AJ101" s="180"/>
      <c r="AK101" s="159"/>
    </row>
    <row r="102" spans="1:37" ht="39" customHeight="1" thickBot="1" x14ac:dyDescent="0.3">
      <c r="A102" s="567"/>
      <c r="B102" s="515"/>
      <c r="C102" s="518"/>
      <c r="D102" s="534"/>
      <c r="E102" s="524"/>
      <c r="F102" s="525" t="s">
        <v>613</v>
      </c>
      <c r="G102" s="525"/>
      <c r="H102" s="193" t="s">
        <v>610</v>
      </c>
      <c r="I102" s="552"/>
      <c r="J102" s="546"/>
      <c r="K102" s="546"/>
      <c r="L102" s="546"/>
      <c r="M102" s="546"/>
      <c r="N102" s="546" t="s">
        <v>296</v>
      </c>
      <c r="O102" s="546"/>
      <c r="P102" s="546"/>
      <c r="Q102" s="546"/>
      <c r="R102" s="546"/>
      <c r="S102" s="546"/>
      <c r="T102" s="546"/>
      <c r="U102" s="546"/>
      <c r="V102" s="546" t="s">
        <v>296</v>
      </c>
      <c r="W102" s="546"/>
      <c r="X102" s="546"/>
      <c r="Y102" s="546"/>
      <c r="Z102" s="546" t="s">
        <v>296</v>
      </c>
      <c r="AA102" s="546"/>
      <c r="AB102" s="546" t="s">
        <v>296</v>
      </c>
      <c r="AC102" s="546"/>
      <c r="AD102" s="546"/>
      <c r="AE102" s="546"/>
      <c r="AF102" s="546" t="s">
        <v>296</v>
      </c>
      <c r="AG102" s="546"/>
      <c r="AH102" s="197">
        <f t="shared" si="6"/>
        <v>0</v>
      </c>
      <c r="AI102" s="198">
        <f t="shared" si="7"/>
        <v>0</v>
      </c>
      <c r="AJ102" s="199"/>
      <c r="AK102" s="159"/>
    </row>
    <row r="103" spans="1:37" ht="43.5" customHeight="1" x14ac:dyDescent="0.25">
      <c r="A103" s="512"/>
      <c r="B103" s="554" t="s">
        <v>614</v>
      </c>
      <c r="C103" s="516" t="s">
        <v>563</v>
      </c>
      <c r="D103" s="547" t="s">
        <v>615</v>
      </c>
      <c r="E103" s="522" t="s">
        <v>466</v>
      </c>
      <c r="F103" s="535" t="s">
        <v>616</v>
      </c>
      <c r="G103" s="535"/>
      <c r="H103" s="188" t="s">
        <v>508</v>
      </c>
      <c r="I103" s="551" t="s">
        <v>495</v>
      </c>
      <c r="J103" s="537"/>
      <c r="K103" s="537"/>
      <c r="L103" s="537"/>
      <c r="M103" s="537"/>
      <c r="N103" s="537"/>
      <c r="O103" s="537"/>
      <c r="P103" s="537"/>
      <c r="Q103" s="537"/>
      <c r="R103" s="537"/>
      <c r="S103" s="537"/>
      <c r="T103" s="537"/>
      <c r="U103" s="537"/>
      <c r="V103" s="537" t="s">
        <v>296</v>
      </c>
      <c r="W103" s="537"/>
      <c r="X103" s="537"/>
      <c r="Y103" s="537"/>
      <c r="Z103" s="537"/>
      <c r="AA103" s="537"/>
      <c r="AB103" s="537"/>
      <c r="AC103" s="537"/>
      <c r="AD103" s="537"/>
      <c r="AE103" s="537"/>
      <c r="AF103" s="537" t="s">
        <v>296</v>
      </c>
      <c r="AG103" s="537"/>
      <c r="AH103" s="195">
        <f t="shared" si="6"/>
        <v>0</v>
      </c>
      <c r="AI103" s="196">
        <f t="shared" si="7"/>
        <v>0</v>
      </c>
      <c r="AJ103" s="200"/>
      <c r="AK103" s="159"/>
    </row>
    <row r="104" spans="1:37" ht="49.5" customHeight="1" x14ac:dyDescent="0.25">
      <c r="A104" s="512"/>
      <c r="B104" s="555"/>
      <c r="C104" s="517"/>
      <c r="D104" s="548"/>
      <c r="E104" s="523"/>
      <c r="F104" s="504" t="s">
        <v>617</v>
      </c>
      <c r="G104" s="504"/>
      <c r="H104" s="190" t="s">
        <v>508</v>
      </c>
      <c r="I104" s="538"/>
      <c r="J104" s="536"/>
      <c r="K104" s="536"/>
      <c r="L104" s="536"/>
      <c r="M104" s="536"/>
      <c r="N104" s="536" t="s">
        <v>296</v>
      </c>
      <c r="O104" s="536"/>
      <c r="P104" s="536"/>
      <c r="Q104" s="536"/>
      <c r="R104" s="536"/>
      <c r="S104" s="536"/>
      <c r="T104" s="536"/>
      <c r="U104" s="536"/>
      <c r="V104" s="536" t="s">
        <v>296</v>
      </c>
      <c r="W104" s="536"/>
      <c r="X104" s="536"/>
      <c r="Y104" s="536"/>
      <c r="Z104" s="536"/>
      <c r="AA104" s="536"/>
      <c r="AB104" s="536"/>
      <c r="AC104" s="536"/>
      <c r="AD104" s="536" t="s">
        <v>296</v>
      </c>
      <c r="AE104" s="536"/>
      <c r="AF104" s="536"/>
      <c r="AG104" s="536"/>
      <c r="AH104" s="178">
        <f t="shared" si="6"/>
        <v>0</v>
      </c>
      <c r="AI104" s="179">
        <f t="shared" si="7"/>
        <v>0</v>
      </c>
      <c r="AJ104" s="180"/>
      <c r="AK104" s="159"/>
    </row>
    <row r="105" spans="1:37" ht="49.5" customHeight="1" x14ac:dyDescent="0.25">
      <c r="A105" s="512"/>
      <c r="B105" s="555"/>
      <c r="C105" s="517"/>
      <c r="D105" s="548"/>
      <c r="E105" s="523"/>
      <c r="F105" s="568" t="s">
        <v>618</v>
      </c>
      <c r="G105" s="568"/>
      <c r="H105" s="544" t="s">
        <v>510</v>
      </c>
      <c r="I105" s="538"/>
      <c r="J105" s="536"/>
      <c r="K105" s="536"/>
      <c r="L105" s="536" t="s">
        <v>296</v>
      </c>
      <c r="M105" s="536"/>
      <c r="N105" s="536"/>
      <c r="O105" s="536"/>
      <c r="P105" s="536"/>
      <c r="Q105" s="536"/>
      <c r="R105" s="536"/>
      <c r="S105" s="536"/>
      <c r="T105" s="536"/>
      <c r="U105" s="536"/>
      <c r="V105" s="559"/>
      <c r="W105" s="559"/>
      <c r="X105" s="536"/>
      <c r="Y105" s="536"/>
      <c r="Z105" s="536"/>
      <c r="AA105" s="536"/>
      <c r="AB105" s="536"/>
      <c r="AC105" s="536"/>
      <c r="AD105" s="536"/>
      <c r="AE105" s="536"/>
      <c r="AF105" s="536"/>
      <c r="AG105" s="536"/>
      <c r="AH105" s="178">
        <f t="shared" si="6"/>
        <v>0</v>
      </c>
      <c r="AI105" s="179">
        <f t="shared" si="7"/>
        <v>0</v>
      </c>
      <c r="AJ105" s="180"/>
      <c r="AK105" s="159"/>
    </row>
    <row r="106" spans="1:37" ht="43.5" customHeight="1" x14ac:dyDescent="0.25">
      <c r="A106" s="512"/>
      <c r="B106" s="555"/>
      <c r="C106" s="517"/>
      <c r="D106" s="548"/>
      <c r="E106" s="523"/>
      <c r="F106" s="568" t="s">
        <v>619</v>
      </c>
      <c r="G106" s="568"/>
      <c r="H106" s="569"/>
      <c r="I106" s="538"/>
      <c r="J106" s="536"/>
      <c r="K106" s="536"/>
      <c r="L106" s="536"/>
      <c r="M106" s="536"/>
      <c r="N106" s="536"/>
      <c r="O106" s="536"/>
      <c r="P106" s="536" t="s">
        <v>296</v>
      </c>
      <c r="Q106" s="536"/>
      <c r="R106" s="536"/>
      <c r="S106" s="536"/>
      <c r="T106" s="536"/>
      <c r="U106" s="536"/>
      <c r="V106" s="559"/>
      <c r="W106" s="559"/>
      <c r="X106" s="536"/>
      <c r="Y106" s="536"/>
      <c r="Z106" s="536"/>
      <c r="AA106" s="536"/>
      <c r="AB106" s="536"/>
      <c r="AC106" s="536"/>
      <c r="AD106" s="536"/>
      <c r="AE106" s="536"/>
      <c r="AF106" s="536"/>
      <c r="AG106" s="536"/>
      <c r="AH106" s="178">
        <f t="shared" si="6"/>
        <v>0</v>
      </c>
      <c r="AI106" s="179">
        <f t="shared" si="7"/>
        <v>0</v>
      </c>
      <c r="AJ106" s="180"/>
      <c r="AK106" s="159"/>
    </row>
    <row r="107" spans="1:37" ht="38.25" customHeight="1" x14ac:dyDescent="0.25">
      <c r="A107" s="512"/>
      <c r="B107" s="555"/>
      <c r="C107" s="517"/>
      <c r="D107" s="548"/>
      <c r="E107" s="523"/>
      <c r="F107" s="568" t="s">
        <v>620</v>
      </c>
      <c r="G107" s="568"/>
      <c r="H107" s="569"/>
      <c r="I107" s="538"/>
      <c r="J107" s="536"/>
      <c r="K107" s="536"/>
      <c r="L107" s="536"/>
      <c r="M107" s="536"/>
      <c r="N107" s="536"/>
      <c r="O107" s="536"/>
      <c r="P107" s="536"/>
      <c r="Q107" s="536"/>
      <c r="R107" s="536"/>
      <c r="S107" s="536"/>
      <c r="T107" s="536" t="s">
        <v>296</v>
      </c>
      <c r="U107" s="536"/>
      <c r="V107" s="559"/>
      <c r="W107" s="559"/>
      <c r="X107" s="536"/>
      <c r="Y107" s="536"/>
      <c r="Z107" s="536"/>
      <c r="AA107" s="536"/>
      <c r="AB107" s="536"/>
      <c r="AC107" s="536"/>
      <c r="AD107" s="536"/>
      <c r="AE107" s="536"/>
      <c r="AF107" s="536"/>
      <c r="AG107" s="536"/>
      <c r="AH107" s="178">
        <f t="shared" si="6"/>
        <v>0</v>
      </c>
      <c r="AI107" s="179">
        <f t="shared" si="7"/>
        <v>0</v>
      </c>
      <c r="AJ107" s="180"/>
      <c r="AK107" s="159"/>
    </row>
    <row r="108" spans="1:37" ht="38.25" customHeight="1" x14ac:dyDescent="0.25">
      <c r="A108" s="512"/>
      <c r="B108" s="555"/>
      <c r="C108" s="517"/>
      <c r="D108" s="549"/>
      <c r="E108" s="523"/>
      <c r="F108" s="568" t="s">
        <v>621</v>
      </c>
      <c r="G108" s="568"/>
      <c r="H108" s="569"/>
      <c r="I108" s="538"/>
      <c r="J108" s="536"/>
      <c r="K108" s="536"/>
      <c r="L108" s="536"/>
      <c r="M108" s="536"/>
      <c r="N108" s="536" t="s">
        <v>296</v>
      </c>
      <c r="O108" s="536"/>
      <c r="P108" s="536"/>
      <c r="Q108" s="536"/>
      <c r="R108" s="536"/>
      <c r="S108" s="536"/>
      <c r="T108" s="536"/>
      <c r="U108" s="536"/>
      <c r="V108" s="536"/>
      <c r="W108" s="536"/>
      <c r="X108" s="536" t="s">
        <v>296</v>
      </c>
      <c r="Y108" s="536"/>
      <c r="Z108" s="536"/>
      <c r="AA108" s="536"/>
      <c r="AB108" s="536"/>
      <c r="AC108" s="536"/>
      <c r="AD108" s="536"/>
      <c r="AE108" s="536"/>
      <c r="AF108" s="536"/>
      <c r="AG108" s="536"/>
      <c r="AH108" s="178">
        <f t="shared" si="6"/>
        <v>0</v>
      </c>
      <c r="AI108" s="179">
        <f t="shared" si="7"/>
        <v>0</v>
      </c>
      <c r="AJ108" s="180"/>
      <c r="AK108" s="159"/>
    </row>
    <row r="109" spans="1:37" ht="38.25" customHeight="1" x14ac:dyDescent="0.25">
      <c r="A109" s="512"/>
      <c r="B109" s="555"/>
      <c r="C109" s="517"/>
      <c r="D109" s="549"/>
      <c r="E109" s="523"/>
      <c r="F109" s="568" t="s">
        <v>580</v>
      </c>
      <c r="G109" s="568"/>
      <c r="H109" s="569"/>
      <c r="I109" s="538"/>
      <c r="J109" s="536"/>
      <c r="K109" s="536"/>
      <c r="L109" s="536"/>
      <c r="M109" s="536"/>
      <c r="N109" s="536" t="s">
        <v>296</v>
      </c>
      <c r="O109" s="536"/>
      <c r="P109" s="536"/>
      <c r="Q109" s="536"/>
      <c r="R109" s="536"/>
      <c r="S109" s="536"/>
      <c r="T109" s="536"/>
      <c r="U109" s="536"/>
      <c r="V109" s="536"/>
      <c r="W109" s="536"/>
      <c r="X109" s="536" t="s">
        <v>296</v>
      </c>
      <c r="Y109" s="536"/>
      <c r="Z109" s="536"/>
      <c r="AA109" s="536"/>
      <c r="AB109" s="536"/>
      <c r="AC109" s="536"/>
      <c r="AD109" s="536"/>
      <c r="AE109" s="536"/>
      <c r="AF109" s="536"/>
      <c r="AG109" s="536"/>
      <c r="AH109" s="178">
        <f t="shared" si="6"/>
        <v>0</v>
      </c>
      <c r="AI109" s="179">
        <f t="shared" si="7"/>
        <v>0</v>
      </c>
      <c r="AJ109" s="180"/>
      <c r="AK109" s="159"/>
    </row>
    <row r="110" spans="1:37" ht="38.25" customHeight="1" x14ac:dyDescent="0.25">
      <c r="A110" s="512"/>
      <c r="B110" s="555"/>
      <c r="C110" s="517"/>
      <c r="D110" s="549"/>
      <c r="E110" s="523"/>
      <c r="F110" s="568" t="s">
        <v>622</v>
      </c>
      <c r="G110" s="568"/>
      <c r="H110" s="569"/>
      <c r="I110" s="538"/>
      <c r="J110" s="536"/>
      <c r="K110" s="536"/>
      <c r="L110" s="536"/>
      <c r="M110" s="536"/>
      <c r="N110" s="536" t="s">
        <v>296</v>
      </c>
      <c r="O110" s="536"/>
      <c r="P110" s="536" t="s">
        <v>296</v>
      </c>
      <c r="Q110" s="536"/>
      <c r="R110" s="536"/>
      <c r="S110" s="536"/>
      <c r="T110" s="536"/>
      <c r="U110" s="536"/>
      <c r="V110" s="559"/>
      <c r="W110" s="559"/>
      <c r="X110" s="536" t="s">
        <v>296</v>
      </c>
      <c r="Y110" s="536"/>
      <c r="Z110" s="536" t="s">
        <v>296</v>
      </c>
      <c r="AA110" s="536"/>
      <c r="AB110" s="536"/>
      <c r="AC110" s="536"/>
      <c r="AD110" s="536"/>
      <c r="AE110" s="536"/>
      <c r="AF110" s="536"/>
      <c r="AG110" s="536"/>
      <c r="AH110" s="178">
        <f t="shared" si="6"/>
        <v>0</v>
      </c>
      <c r="AI110" s="179">
        <f t="shared" si="7"/>
        <v>0</v>
      </c>
      <c r="AJ110" s="180"/>
      <c r="AK110" s="159"/>
    </row>
    <row r="111" spans="1:37" ht="43.5" customHeight="1" thickBot="1" x14ac:dyDescent="0.3">
      <c r="A111" s="512"/>
      <c r="B111" s="556"/>
      <c r="C111" s="518"/>
      <c r="D111" s="557"/>
      <c r="E111" s="524"/>
      <c r="F111" s="576" t="s">
        <v>623</v>
      </c>
      <c r="G111" s="576"/>
      <c r="H111" s="570"/>
      <c r="I111" s="552"/>
      <c r="J111" s="546"/>
      <c r="K111" s="546"/>
      <c r="L111" s="546"/>
      <c r="M111" s="546"/>
      <c r="N111" s="546"/>
      <c r="O111" s="546"/>
      <c r="P111" s="546"/>
      <c r="Q111" s="546"/>
      <c r="R111" s="546"/>
      <c r="S111" s="546"/>
      <c r="T111" s="546"/>
      <c r="U111" s="546"/>
      <c r="V111" s="546"/>
      <c r="W111" s="546"/>
      <c r="X111" s="546" t="s">
        <v>296</v>
      </c>
      <c r="Y111" s="546"/>
      <c r="Z111" s="546"/>
      <c r="AA111" s="546"/>
      <c r="AB111" s="546"/>
      <c r="AC111" s="546"/>
      <c r="AD111" s="546"/>
      <c r="AE111" s="546"/>
      <c r="AF111" s="546"/>
      <c r="AG111" s="546"/>
      <c r="AH111" s="185">
        <f t="shared" si="6"/>
        <v>0</v>
      </c>
      <c r="AI111" s="186">
        <f t="shared" si="7"/>
        <v>0</v>
      </c>
      <c r="AJ111" s="187"/>
      <c r="AK111" s="159"/>
    </row>
    <row r="112" spans="1:37" ht="43.5" customHeight="1" x14ac:dyDescent="0.25">
      <c r="A112" s="567"/>
      <c r="B112" s="562" t="s">
        <v>624</v>
      </c>
      <c r="C112" s="516" t="s">
        <v>625</v>
      </c>
      <c r="D112" s="571" t="s">
        <v>626</v>
      </c>
      <c r="E112" s="522" t="s">
        <v>468</v>
      </c>
      <c r="F112" s="579" t="s">
        <v>627</v>
      </c>
      <c r="G112" s="579"/>
      <c r="H112" s="551" t="s">
        <v>560</v>
      </c>
      <c r="I112" s="551" t="s">
        <v>495</v>
      </c>
      <c r="J112" s="537"/>
      <c r="K112" s="537"/>
      <c r="L112" s="537"/>
      <c r="M112" s="537"/>
      <c r="N112" s="537"/>
      <c r="O112" s="537"/>
      <c r="P112" s="537"/>
      <c r="Q112" s="537"/>
      <c r="R112" s="537"/>
      <c r="S112" s="537"/>
      <c r="T112" s="537"/>
      <c r="U112" s="537"/>
      <c r="V112" s="537"/>
      <c r="W112" s="537"/>
      <c r="X112" s="537" t="s">
        <v>296</v>
      </c>
      <c r="Y112" s="537"/>
      <c r="Z112" s="537"/>
      <c r="AA112" s="537"/>
      <c r="AB112" s="537"/>
      <c r="AC112" s="537"/>
      <c r="AD112" s="578"/>
      <c r="AE112" s="578"/>
      <c r="AF112" s="537"/>
      <c r="AG112" s="537"/>
      <c r="AH112" s="175">
        <f t="shared" si="6"/>
        <v>0</v>
      </c>
      <c r="AI112" s="176">
        <f t="shared" si="7"/>
        <v>0</v>
      </c>
      <c r="AJ112" s="189"/>
      <c r="AK112" s="159"/>
    </row>
    <row r="113" spans="1:37" ht="43.5" customHeight="1" x14ac:dyDescent="0.25">
      <c r="A113" s="567"/>
      <c r="B113" s="563"/>
      <c r="C113" s="517"/>
      <c r="D113" s="572"/>
      <c r="E113" s="523"/>
      <c r="F113" s="504" t="s">
        <v>502</v>
      </c>
      <c r="G113" s="504"/>
      <c r="H113" s="538"/>
      <c r="I113" s="538"/>
      <c r="J113" s="536"/>
      <c r="K113" s="536"/>
      <c r="L113" s="536"/>
      <c r="M113" s="536"/>
      <c r="N113" s="536"/>
      <c r="O113" s="536"/>
      <c r="P113" s="536"/>
      <c r="Q113" s="536"/>
      <c r="R113" s="536" t="s">
        <v>296</v>
      </c>
      <c r="S113" s="536"/>
      <c r="T113" s="536"/>
      <c r="U113" s="536"/>
      <c r="V113" s="536"/>
      <c r="W113" s="536"/>
      <c r="X113" s="536"/>
      <c r="Y113" s="536"/>
      <c r="Z113" s="536"/>
      <c r="AA113" s="536"/>
      <c r="AB113" s="536"/>
      <c r="AC113" s="536"/>
      <c r="AD113" s="577"/>
      <c r="AE113" s="577"/>
      <c r="AF113" s="536"/>
      <c r="AG113" s="536"/>
      <c r="AH113" s="178">
        <f t="shared" si="6"/>
        <v>0</v>
      </c>
      <c r="AI113" s="179">
        <f t="shared" si="7"/>
        <v>0</v>
      </c>
      <c r="AJ113" s="184"/>
      <c r="AK113" s="159"/>
    </row>
    <row r="114" spans="1:37" ht="43.5" customHeight="1" x14ac:dyDescent="0.25">
      <c r="A114" s="567"/>
      <c r="B114" s="563"/>
      <c r="C114" s="517"/>
      <c r="D114" s="572"/>
      <c r="E114" s="523"/>
      <c r="F114" s="504" t="s">
        <v>512</v>
      </c>
      <c r="G114" s="504"/>
      <c r="H114" s="538"/>
      <c r="I114" s="538"/>
      <c r="J114" s="536"/>
      <c r="K114" s="536"/>
      <c r="L114" s="536"/>
      <c r="M114" s="536"/>
      <c r="N114" s="536"/>
      <c r="O114" s="536"/>
      <c r="P114" s="536"/>
      <c r="Q114" s="536"/>
      <c r="R114" s="536"/>
      <c r="S114" s="536"/>
      <c r="T114" s="536"/>
      <c r="U114" s="536"/>
      <c r="V114" s="536"/>
      <c r="W114" s="536"/>
      <c r="X114" s="536"/>
      <c r="Y114" s="536"/>
      <c r="Z114" s="536"/>
      <c r="AA114" s="536"/>
      <c r="AB114" s="536"/>
      <c r="AC114" s="536"/>
      <c r="AD114" s="536" t="s">
        <v>296</v>
      </c>
      <c r="AE114" s="536"/>
      <c r="AF114" s="536"/>
      <c r="AG114" s="536"/>
      <c r="AH114" s="178">
        <f t="shared" si="6"/>
        <v>0</v>
      </c>
      <c r="AI114" s="179">
        <f t="shared" si="7"/>
        <v>0</v>
      </c>
      <c r="AJ114" s="180"/>
      <c r="AK114" s="159"/>
    </row>
    <row r="115" spans="1:37" ht="43.5" customHeight="1" x14ac:dyDescent="0.25">
      <c r="A115" s="567"/>
      <c r="B115" s="564"/>
      <c r="C115" s="517"/>
      <c r="D115" s="573"/>
      <c r="E115" s="523"/>
      <c r="F115" s="568" t="s">
        <v>628</v>
      </c>
      <c r="G115" s="568"/>
      <c r="H115" s="538"/>
      <c r="I115" s="538"/>
      <c r="J115" s="536"/>
      <c r="K115" s="536"/>
      <c r="L115" s="536"/>
      <c r="M115" s="536"/>
      <c r="N115" s="536"/>
      <c r="O115" s="536"/>
      <c r="P115" s="536"/>
      <c r="Q115" s="536"/>
      <c r="R115" s="536"/>
      <c r="S115" s="536"/>
      <c r="T115" s="536"/>
      <c r="U115" s="536"/>
      <c r="V115" s="536"/>
      <c r="W115" s="536"/>
      <c r="X115" s="536"/>
      <c r="Y115" s="536"/>
      <c r="Z115" s="536"/>
      <c r="AA115" s="536"/>
      <c r="AB115" s="536" t="s">
        <v>296</v>
      </c>
      <c r="AC115" s="536"/>
      <c r="AD115" s="536"/>
      <c r="AE115" s="536"/>
      <c r="AF115" s="536"/>
      <c r="AG115" s="536"/>
      <c r="AH115" s="178">
        <f t="shared" si="6"/>
        <v>0</v>
      </c>
      <c r="AI115" s="179">
        <f t="shared" si="7"/>
        <v>0</v>
      </c>
      <c r="AJ115" s="180"/>
      <c r="AK115" s="159"/>
    </row>
    <row r="116" spans="1:37" ht="43.5" customHeight="1" x14ac:dyDescent="0.25">
      <c r="A116" s="567"/>
      <c r="B116" s="564"/>
      <c r="C116" s="517"/>
      <c r="D116" s="573"/>
      <c r="E116" s="523"/>
      <c r="F116" s="568" t="s">
        <v>525</v>
      </c>
      <c r="G116" s="568"/>
      <c r="H116" s="538"/>
      <c r="I116" s="538"/>
      <c r="J116" s="536"/>
      <c r="K116" s="536"/>
      <c r="L116" s="536"/>
      <c r="M116" s="536"/>
      <c r="N116" s="536"/>
      <c r="O116" s="536"/>
      <c r="P116" s="536"/>
      <c r="Q116" s="536"/>
      <c r="R116" s="536"/>
      <c r="S116" s="536"/>
      <c r="T116" s="536"/>
      <c r="U116" s="536"/>
      <c r="V116" s="536"/>
      <c r="W116" s="536"/>
      <c r="X116" s="536"/>
      <c r="Y116" s="536"/>
      <c r="Z116" s="536" t="s">
        <v>296</v>
      </c>
      <c r="AA116" s="536"/>
      <c r="AB116" s="536"/>
      <c r="AC116" s="536"/>
      <c r="AD116" s="536"/>
      <c r="AE116" s="536"/>
      <c r="AF116" s="536"/>
      <c r="AG116" s="536"/>
      <c r="AH116" s="178">
        <f t="shared" si="6"/>
        <v>0</v>
      </c>
      <c r="AI116" s="179">
        <f t="shared" si="7"/>
        <v>0</v>
      </c>
      <c r="AJ116" s="180"/>
      <c r="AK116" s="159"/>
    </row>
    <row r="117" spans="1:37" ht="43.5" customHeight="1" x14ac:dyDescent="0.25">
      <c r="A117" s="567"/>
      <c r="B117" s="564"/>
      <c r="C117" s="517"/>
      <c r="D117" s="573"/>
      <c r="E117" s="523"/>
      <c r="F117" s="568" t="s">
        <v>533</v>
      </c>
      <c r="G117" s="568"/>
      <c r="H117" s="538"/>
      <c r="I117" s="538"/>
      <c r="J117" s="536"/>
      <c r="K117" s="536"/>
      <c r="L117" s="536"/>
      <c r="M117" s="536"/>
      <c r="N117" s="536"/>
      <c r="O117" s="536"/>
      <c r="P117" s="536"/>
      <c r="Q117" s="536"/>
      <c r="R117" s="536"/>
      <c r="S117" s="536"/>
      <c r="T117" s="536" t="s">
        <v>296</v>
      </c>
      <c r="U117" s="536"/>
      <c r="V117" s="536"/>
      <c r="W117" s="536"/>
      <c r="X117" s="536"/>
      <c r="Y117" s="536"/>
      <c r="Z117" s="536"/>
      <c r="AA117" s="536"/>
      <c r="AB117" s="536"/>
      <c r="AC117" s="536"/>
      <c r="AD117" s="536"/>
      <c r="AE117" s="536"/>
      <c r="AF117" s="536"/>
      <c r="AG117" s="536"/>
      <c r="AH117" s="178">
        <f t="shared" si="6"/>
        <v>0</v>
      </c>
      <c r="AI117" s="179">
        <f t="shared" si="7"/>
        <v>0</v>
      </c>
      <c r="AJ117" s="180"/>
      <c r="AK117" s="159"/>
    </row>
    <row r="118" spans="1:37" ht="43.5" customHeight="1" x14ac:dyDescent="0.25">
      <c r="A118" s="567"/>
      <c r="B118" s="564"/>
      <c r="C118" s="517"/>
      <c r="D118" s="573"/>
      <c r="E118" s="523"/>
      <c r="F118" s="568" t="s">
        <v>559</v>
      </c>
      <c r="G118" s="568"/>
      <c r="H118" s="538"/>
      <c r="I118" s="538"/>
      <c r="J118" s="536"/>
      <c r="K118" s="536"/>
      <c r="L118" s="536"/>
      <c r="M118" s="536"/>
      <c r="N118" s="536"/>
      <c r="O118" s="536"/>
      <c r="P118" s="536"/>
      <c r="Q118" s="536"/>
      <c r="R118" s="536"/>
      <c r="S118" s="536"/>
      <c r="T118" s="536"/>
      <c r="U118" s="536"/>
      <c r="V118" s="536"/>
      <c r="W118" s="536"/>
      <c r="X118" s="536" t="s">
        <v>296</v>
      </c>
      <c r="Y118" s="536"/>
      <c r="Z118" s="536"/>
      <c r="AA118" s="536"/>
      <c r="AB118" s="536"/>
      <c r="AC118" s="536"/>
      <c r="AD118" s="536"/>
      <c r="AE118" s="536"/>
      <c r="AF118" s="536"/>
      <c r="AG118" s="536"/>
      <c r="AH118" s="178">
        <f t="shared" si="6"/>
        <v>0</v>
      </c>
      <c r="AI118" s="179">
        <f t="shared" si="7"/>
        <v>0</v>
      </c>
      <c r="AJ118" s="180"/>
      <c r="AK118" s="159"/>
    </row>
    <row r="119" spans="1:37" ht="43.5" customHeight="1" x14ac:dyDescent="0.25">
      <c r="A119" s="567"/>
      <c r="B119" s="564"/>
      <c r="C119" s="517"/>
      <c r="D119" s="573"/>
      <c r="E119" s="523"/>
      <c r="F119" s="568" t="s">
        <v>532</v>
      </c>
      <c r="G119" s="568"/>
      <c r="H119" s="538"/>
      <c r="I119" s="538"/>
      <c r="J119" s="536"/>
      <c r="K119" s="536"/>
      <c r="L119" s="536"/>
      <c r="M119" s="536"/>
      <c r="N119" s="536"/>
      <c r="O119" s="536"/>
      <c r="P119" s="536"/>
      <c r="Q119" s="536"/>
      <c r="R119" s="536"/>
      <c r="S119" s="536"/>
      <c r="T119" s="536"/>
      <c r="U119" s="536"/>
      <c r="V119" s="536"/>
      <c r="W119" s="536"/>
      <c r="X119" s="536"/>
      <c r="Y119" s="536"/>
      <c r="Z119" s="536" t="s">
        <v>296</v>
      </c>
      <c r="AA119" s="536"/>
      <c r="AB119" s="536"/>
      <c r="AC119" s="536"/>
      <c r="AD119" s="536"/>
      <c r="AE119" s="536"/>
      <c r="AF119" s="536"/>
      <c r="AG119" s="536"/>
      <c r="AH119" s="178">
        <f t="shared" si="6"/>
        <v>0</v>
      </c>
      <c r="AI119" s="179">
        <f t="shared" si="7"/>
        <v>0</v>
      </c>
      <c r="AJ119" s="180"/>
      <c r="AK119" s="159"/>
    </row>
    <row r="120" spans="1:37" ht="43.5" customHeight="1" x14ac:dyDescent="0.25">
      <c r="A120" s="567"/>
      <c r="B120" s="564"/>
      <c r="C120" s="517"/>
      <c r="D120" s="573"/>
      <c r="E120" s="523"/>
      <c r="F120" s="568" t="s">
        <v>552</v>
      </c>
      <c r="G120" s="568"/>
      <c r="H120" s="538"/>
      <c r="I120" s="538"/>
      <c r="J120" s="536"/>
      <c r="K120" s="536"/>
      <c r="L120" s="536"/>
      <c r="M120" s="536"/>
      <c r="N120" s="536"/>
      <c r="O120" s="536"/>
      <c r="P120" s="536"/>
      <c r="Q120" s="536"/>
      <c r="R120" s="536"/>
      <c r="S120" s="536"/>
      <c r="T120" s="536" t="s">
        <v>296</v>
      </c>
      <c r="U120" s="536"/>
      <c r="V120" s="536"/>
      <c r="W120" s="536"/>
      <c r="X120" s="536"/>
      <c r="Y120" s="536"/>
      <c r="Z120" s="536"/>
      <c r="AA120" s="536"/>
      <c r="AB120" s="536"/>
      <c r="AC120" s="536"/>
      <c r="AD120" s="559" t="s">
        <v>296</v>
      </c>
      <c r="AE120" s="559"/>
      <c r="AF120" s="536"/>
      <c r="AG120" s="536"/>
      <c r="AH120" s="178">
        <f t="shared" si="6"/>
        <v>0</v>
      </c>
      <c r="AI120" s="179">
        <f t="shared" si="7"/>
        <v>0</v>
      </c>
      <c r="AJ120" s="180"/>
      <c r="AK120" s="159"/>
    </row>
    <row r="121" spans="1:37" ht="43.5" customHeight="1" x14ac:dyDescent="0.25">
      <c r="A121" s="567"/>
      <c r="B121" s="564"/>
      <c r="C121" s="517"/>
      <c r="D121" s="573"/>
      <c r="E121" s="523"/>
      <c r="F121" s="568" t="s">
        <v>629</v>
      </c>
      <c r="G121" s="568"/>
      <c r="H121" s="538"/>
      <c r="I121" s="538"/>
      <c r="J121" s="536"/>
      <c r="K121" s="536"/>
      <c r="L121" s="536"/>
      <c r="M121" s="536"/>
      <c r="N121" s="536"/>
      <c r="O121" s="536"/>
      <c r="P121" s="536"/>
      <c r="Q121" s="536"/>
      <c r="R121" s="536" t="s">
        <v>296</v>
      </c>
      <c r="S121" s="536"/>
      <c r="T121" s="536"/>
      <c r="U121" s="536"/>
      <c r="V121" s="536"/>
      <c r="W121" s="536"/>
      <c r="X121" s="536"/>
      <c r="Y121" s="536"/>
      <c r="Z121" s="536" t="s">
        <v>296</v>
      </c>
      <c r="AA121" s="536"/>
      <c r="AB121" s="536"/>
      <c r="AC121" s="536"/>
      <c r="AD121" s="536"/>
      <c r="AE121" s="536"/>
      <c r="AF121" s="536"/>
      <c r="AG121" s="536"/>
      <c r="AH121" s="178">
        <f t="shared" si="6"/>
        <v>0</v>
      </c>
      <c r="AI121" s="179">
        <f t="shared" si="7"/>
        <v>0</v>
      </c>
      <c r="AJ121" s="180"/>
      <c r="AK121" s="159"/>
    </row>
    <row r="122" spans="1:37" ht="43.5" customHeight="1" x14ac:dyDescent="0.25">
      <c r="A122" s="567"/>
      <c r="B122" s="564"/>
      <c r="C122" s="517"/>
      <c r="D122" s="573"/>
      <c r="E122" s="523"/>
      <c r="F122" s="568" t="s">
        <v>630</v>
      </c>
      <c r="G122" s="568"/>
      <c r="H122" s="190" t="s">
        <v>631</v>
      </c>
      <c r="I122" s="538"/>
      <c r="J122" s="536" t="s">
        <v>296</v>
      </c>
      <c r="K122" s="536"/>
      <c r="L122" s="536" t="s">
        <v>296</v>
      </c>
      <c r="M122" s="536"/>
      <c r="N122" s="536" t="s">
        <v>296</v>
      </c>
      <c r="O122" s="536"/>
      <c r="P122" s="536" t="s">
        <v>296</v>
      </c>
      <c r="Q122" s="536"/>
      <c r="R122" s="536" t="s">
        <v>296</v>
      </c>
      <c r="S122" s="536"/>
      <c r="T122" s="536" t="s">
        <v>296</v>
      </c>
      <c r="U122" s="536"/>
      <c r="V122" s="536" t="s">
        <v>296</v>
      </c>
      <c r="W122" s="536"/>
      <c r="X122" s="536" t="s">
        <v>296</v>
      </c>
      <c r="Y122" s="536"/>
      <c r="Z122" s="536" t="s">
        <v>296</v>
      </c>
      <c r="AA122" s="536"/>
      <c r="AB122" s="536" t="s">
        <v>296</v>
      </c>
      <c r="AC122" s="536"/>
      <c r="AD122" s="536" t="s">
        <v>296</v>
      </c>
      <c r="AE122" s="536"/>
      <c r="AF122" s="536" t="s">
        <v>296</v>
      </c>
      <c r="AG122" s="536"/>
      <c r="AH122" s="178">
        <f t="shared" si="6"/>
        <v>0</v>
      </c>
      <c r="AI122" s="179">
        <f t="shared" si="7"/>
        <v>0</v>
      </c>
      <c r="AJ122" s="180"/>
      <c r="AK122" s="159"/>
    </row>
    <row r="123" spans="1:37" ht="43.5" customHeight="1" x14ac:dyDescent="0.25">
      <c r="A123" s="567"/>
      <c r="B123" s="564"/>
      <c r="C123" s="517"/>
      <c r="D123" s="573"/>
      <c r="E123" s="523"/>
      <c r="F123" s="568" t="s">
        <v>632</v>
      </c>
      <c r="G123" s="568"/>
      <c r="H123" s="190" t="s">
        <v>510</v>
      </c>
      <c r="I123" s="538"/>
      <c r="J123" s="536"/>
      <c r="K123" s="536"/>
      <c r="L123" s="536"/>
      <c r="M123" s="536"/>
      <c r="N123" s="536"/>
      <c r="O123" s="536"/>
      <c r="P123" s="536"/>
      <c r="Q123" s="536"/>
      <c r="R123" s="536"/>
      <c r="S123" s="536"/>
      <c r="T123" s="536"/>
      <c r="U123" s="536"/>
      <c r="V123" s="536"/>
      <c r="W123" s="536"/>
      <c r="X123" s="536"/>
      <c r="Y123" s="536"/>
      <c r="Z123" s="536"/>
      <c r="AA123" s="536"/>
      <c r="AB123" s="536"/>
      <c r="AC123" s="536"/>
      <c r="AD123" s="536" t="s">
        <v>296</v>
      </c>
      <c r="AE123" s="536"/>
      <c r="AF123" s="536"/>
      <c r="AG123" s="536"/>
      <c r="AH123" s="178">
        <f t="shared" si="6"/>
        <v>0</v>
      </c>
      <c r="AI123" s="179">
        <f t="shared" si="7"/>
        <v>0</v>
      </c>
      <c r="AJ123" s="180"/>
      <c r="AK123" s="159"/>
    </row>
    <row r="124" spans="1:37" ht="43.5" customHeight="1" x14ac:dyDescent="0.25">
      <c r="A124" s="567"/>
      <c r="B124" s="564"/>
      <c r="C124" s="517"/>
      <c r="D124" s="573"/>
      <c r="E124" s="523"/>
      <c r="F124" s="568" t="s">
        <v>633</v>
      </c>
      <c r="G124" s="568"/>
      <c r="H124" s="538" t="s">
        <v>508</v>
      </c>
      <c r="I124" s="538"/>
      <c r="J124" s="536" t="s">
        <v>296</v>
      </c>
      <c r="K124" s="536"/>
      <c r="L124" s="536" t="s">
        <v>296</v>
      </c>
      <c r="M124" s="536"/>
      <c r="N124" s="536" t="s">
        <v>296</v>
      </c>
      <c r="O124" s="536"/>
      <c r="P124" s="536" t="s">
        <v>296</v>
      </c>
      <c r="Q124" s="536"/>
      <c r="R124" s="536" t="s">
        <v>296</v>
      </c>
      <c r="S124" s="536"/>
      <c r="T124" s="536" t="s">
        <v>296</v>
      </c>
      <c r="U124" s="536"/>
      <c r="V124" s="536" t="s">
        <v>296</v>
      </c>
      <c r="W124" s="536"/>
      <c r="X124" s="536" t="s">
        <v>296</v>
      </c>
      <c r="Y124" s="536"/>
      <c r="Z124" s="536" t="s">
        <v>296</v>
      </c>
      <c r="AA124" s="536"/>
      <c r="AB124" s="536" t="s">
        <v>296</v>
      </c>
      <c r="AC124" s="536"/>
      <c r="AD124" s="536" t="s">
        <v>296</v>
      </c>
      <c r="AE124" s="536"/>
      <c r="AF124" s="536" t="s">
        <v>296</v>
      </c>
      <c r="AG124" s="536"/>
      <c r="AH124" s="178">
        <f t="shared" si="6"/>
        <v>0</v>
      </c>
      <c r="AI124" s="179">
        <f t="shared" si="7"/>
        <v>0</v>
      </c>
      <c r="AJ124" s="180"/>
      <c r="AK124" s="159"/>
    </row>
    <row r="125" spans="1:37" ht="43.5" customHeight="1" x14ac:dyDescent="0.25">
      <c r="A125" s="567"/>
      <c r="B125" s="564"/>
      <c r="C125" s="517"/>
      <c r="D125" s="573"/>
      <c r="E125" s="523"/>
      <c r="F125" s="568" t="s">
        <v>634</v>
      </c>
      <c r="G125" s="568"/>
      <c r="H125" s="538"/>
      <c r="I125" s="538"/>
      <c r="J125" s="536"/>
      <c r="K125" s="536"/>
      <c r="L125" s="536"/>
      <c r="M125" s="536"/>
      <c r="N125" s="536"/>
      <c r="O125" s="536"/>
      <c r="P125" s="536"/>
      <c r="Q125" s="536"/>
      <c r="R125" s="536"/>
      <c r="S125" s="536"/>
      <c r="T125" s="536"/>
      <c r="U125" s="536"/>
      <c r="V125" s="536"/>
      <c r="W125" s="536"/>
      <c r="X125" s="536"/>
      <c r="Y125" s="536"/>
      <c r="Z125" s="536" t="s">
        <v>296</v>
      </c>
      <c r="AA125" s="536"/>
      <c r="AB125" s="536"/>
      <c r="AC125" s="536"/>
      <c r="AD125" s="536"/>
      <c r="AE125" s="536"/>
      <c r="AF125" s="536"/>
      <c r="AG125" s="536"/>
      <c r="AH125" s="178">
        <f t="shared" si="6"/>
        <v>0</v>
      </c>
      <c r="AI125" s="179">
        <f t="shared" si="7"/>
        <v>0</v>
      </c>
      <c r="AJ125" s="180"/>
      <c r="AK125" s="159"/>
    </row>
    <row r="126" spans="1:37" ht="43.5" customHeight="1" x14ac:dyDescent="0.25">
      <c r="A126" s="567"/>
      <c r="B126" s="565"/>
      <c r="C126" s="517"/>
      <c r="D126" s="574"/>
      <c r="E126" s="523"/>
      <c r="F126" s="568" t="s">
        <v>635</v>
      </c>
      <c r="G126" s="568"/>
      <c r="H126" s="190" t="s">
        <v>510</v>
      </c>
      <c r="I126" s="538"/>
      <c r="J126" s="536" t="s">
        <v>296</v>
      </c>
      <c r="K126" s="536"/>
      <c r="L126" s="536"/>
      <c r="M126" s="536"/>
      <c r="N126" s="536"/>
      <c r="O126" s="536"/>
      <c r="P126" s="536"/>
      <c r="Q126" s="536"/>
      <c r="R126" s="536"/>
      <c r="S126" s="536"/>
      <c r="T126" s="536"/>
      <c r="U126" s="536"/>
      <c r="V126" s="536"/>
      <c r="W126" s="536"/>
      <c r="X126" s="536"/>
      <c r="Y126" s="536"/>
      <c r="Z126" s="536"/>
      <c r="AA126" s="536"/>
      <c r="AB126" s="536"/>
      <c r="AC126" s="536"/>
      <c r="AD126" s="536"/>
      <c r="AE126" s="536"/>
      <c r="AF126" s="536"/>
      <c r="AG126" s="536"/>
      <c r="AH126" s="178">
        <f t="shared" si="6"/>
        <v>0</v>
      </c>
      <c r="AI126" s="179">
        <f t="shared" si="7"/>
        <v>0</v>
      </c>
      <c r="AJ126" s="184"/>
      <c r="AK126" s="159"/>
    </row>
    <row r="127" spans="1:37" ht="43.5" customHeight="1" x14ac:dyDescent="0.25">
      <c r="A127" s="567"/>
      <c r="B127" s="565"/>
      <c r="C127" s="517"/>
      <c r="D127" s="574"/>
      <c r="E127" s="523"/>
      <c r="F127" s="568" t="s">
        <v>636</v>
      </c>
      <c r="G127" s="568"/>
      <c r="H127" s="190" t="s">
        <v>637</v>
      </c>
      <c r="I127" s="538"/>
      <c r="J127" s="536"/>
      <c r="K127" s="536"/>
      <c r="L127" s="536"/>
      <c r="M127" s="536"/>
      <c r="N127" s="536"/>
      <c r="O127" s="536"/>
      <c r="P127" s="536"/>
      <c r="Q127" s="536"/>
      <c r="R127" s="536"/>
      <c r="S127" s="536"/>
      <c r="T127" s="536"/>
      <c r="U127" s="536"/>
      <c r="V127" s="536"/>
      <c r="W127" s="536"/>
      <c r="X127" s="536"/>
      <c r="Y127" s="536"/>
      <c r="Z127" s="536" t="s">
        <v>296</v>
      </c>
      <c r="AA127" s="536"/>
      <c r="AB127" s="536"/>
      <c r="AC127" s="536"/>
      <c r="AD127" s="536"/>
      <c r="AE127" s="536"/>
      <c r="AF127" s="536"/>
      <c r="AG127" s="536"/>
      <c r="AH127" s="178">
        <f t="shared" si="6"/>
        <v>0</v>
      </c>
      <c r="AI127" s="179">
        <f t="shared" si="7"/>
        <v>0</v>
      </c>
      <c r="AJ127" s="184"/>
      <c r="AK127" s="159"/>
    </row>
    <row r="128" spans="1:37" ht="43.5" customHeight="1" x14ac:dyDescent="0.25">
      <c r="A128" s="567"/>
      <c r="B128" s="565"/>
      <c r="C128" s="517"/>
      <c r="D128" s="574"/>
      <c r="E128" s="523"/>
      <c r="F128" s="568" t="s">
        <v>638</v>
      </c>
      <c r="G128" s="568"/>
      <c r="H128" s="190" t="s">
        <v>508</v>
      </c>
      <c r="I128" s="538"/>
      <c r="J128" s="536" t="s">
        <v>296</v>
      </c>
      <c r="K128" s="536"/>
      <c r="L128" s="536"/>
      <c r="M128" s="536"/>
      <c r="N128" s="536"/>
      <c r="O128" s="536"/>
      <c r="P128" s="536"/>
      <c r="Q128" s="536"/>
      <c r="R128" s="536"/>
      <c r="S128" s="536"/>
      <c r="T128" s="536"/>
      <c r="U128" s="536"/>
      <c r="V128" s="536"/>
      <c r="W128" s="536"/>
      <c r="X128" s="536"/>
      <c r="Y128" s="536"/>
      <c r="Z128" s="536"/>
      <c r="AA128" s="536"/>
      <c r="AB128" s="536"/>
      <c r="AC128" s="536"/>
      <c r="AD128" s="536"/>
      <c r="AE128" s="536"/>
      <c r="AF128" s="536"/>
      <c r="AG128" s="536"/>
      <c r="AH128" s="178">
        <f t="shared" si="6"/>
        <v>0</v>
      </c>
      <c r="AI128" s="179">
        <f t="shared" si="7"/>
        <v>0</v>
      </c>
      <c r="AJ128" s="184"/>
      <c r="AK128" s="159"/>
    </row>
    <row r="129" spans="1:37" ht="43.5" customHeight="1" thickBot="1" x14ac:dyDescent="0.3">
      <c r="A129" s="567"/>
      <c r="B129" s="566"/>
      <c r="C129" s="518"/>
      <c r="D129" s="575"/>
      <c r="E129" s="524"/>
      <c r="F129" s="576" t="s">
        <v>639</v>
      </c>
      <c r="G129" s="576"/>
      <c r="H129" s="193" t="s">
        <v>631</v>
      </c>
      <c r="I129" s="552"/>
      <c r="J129" s="546" t="s">
        <v>296</v>
      </c>
      <c r="K129" s="546"/>
      <c r="L129" s="546" t="s">
        <v>296</v>
      </c>
      <c r="M129" s="546"/>
      <c r="N129" s="546" t="s">
        <v>296</v>
      </c>
      <c r="O129" s="546"/>
      <c r="P129" s="546" t="s">
        <v>296</v>
      </c>
      <c r="Q129" s="546"/>
      <c r="R129" s="546" t="s">
        <v>296</v>
      </c>
      <c r="S129" s="546"/>
      <c r="T129" s="546" t="s">
        <v>296</v>
      </c>
      <c r="U129" s="546"/>
      <c r="V129" s="546" t="s">
        <v>296</v>
      </c>
      <c r="W129" s="546"/>
      <c r="X129" s="546" t="s">
        <v>296</v>
      </c>
      <c r="Y129" s="546"/>
      <c r="Z129" s="546" t="s">
        <v>296</v>
      </c>
      <c r="AA129" s="546"/>
      <c r="AB129" s="546" t="s">
        <v>296</v>
      </c>
      <c r="AC129" s="546"/>
      <c r="AD129" s="546" t="s">
        <v>296</v>
      </c>
      <c r="AE129" s="546"/>
      <c r="AF129" s="546" t="s">
        <v>296</v>
      </c>
      <c r="AG129" s="546"/>
      <c r="AH129" s="185">
        <f t="shared" si="6"/>
        <v>0</v>
      </c>
      <c r="AI129" s="186">
        <f t="shared" si="7"/>
        <v>0</v>
      </c>
      <c r="AJ129" s="187"/>
      <c r="AK129" s="159"/>
    </row>
    <row r="130" spans="1:37" ht="39" customHeight="1" x14ac:dyDescent="0.25">
      <c r="A130" s="512"/>
      <c r="B130" s="554" t="s">
        <v>640</v>
      </c>
      <c r="C130" s="516" t="s">
        <v>641</v>
      </c>
      <c r="D130" s="580" t="s">
        <v>642</v>
      </c>
      <c r="E130" s="522" t="s">
        <v>468</v>
      </c>
      <c r="F130" s="535" t="s">
        <v>643</v>
      </c>
      <c r="G130" s="535"/>
      <c r="H130" s="551" t="s">
        <v>510</v>
      </c>
      <c r="I130" s="551" t="s">
        <v>495</v>
      </c>
      <c r="J130" s="537" t="s">
        <v>296</v>
      </c>
      <c r="K130" s="537"/>
      <c r="L130" s="537"/>
      <c r="M130" s="537"/>
      <c r="N130" s="537"/>
      <c r="O130" s="537"/>
      <c r="P130" s="537"/>
      <c r="Q130" s="537"/>
      <c r="R130" s="537"/>
      <c r="S130" s="537"/>
      <c r="T130" s="537"/>
      <c r="U130" s="537"/>
      <c r="V130" s="537"/>
      <c r="W130" s="537"/>
      <c r="X130" s="537"/>
      <c r="Y130" s="537"/>
      <c r="Z130" s="537"/>
      <c r="AA130" s="537"/>
      <c r="AB130" s="537"/>
      <c r="AC130" s="537"/>
      <c r="AD130" s="537"/>
      <c r="AE130" s="537"/>
      <c r="AF130" s="537"/>
      <c r="AG130" s="537"/>
      <c r="AH130" s="175">
        <f t="shared" si="6"/>
        <v>0</v>
      </c>
      <c r="AI130" s="176">
        <f t="shared" si="7"/>
        <v>0</v>
      </c>
      <c r="AJ130" s="189"/>
      <c r="AK130" s="159"/>
    </row>
    <row r="131" spans="1:37" ht="39" customHeight="1" x14ac:dyDescent="0.25">
      <c r="A131" s="512"/>
      <c r="B131" s="555"/>
      <c r="C131" s="517"/>
      <c r="D131" s="581"/>
      <c r="E131" s="523"/>
      <c r="F131" s="504" t="s">
        <v>644</v>
      </c>
      <c r="G131" s="504"/>
      <c r="H131" s="538"/>
      <c r="I131" s="538"/>
      <c r="J131" s="536" t="s">
        <v>296</v>
      </c>
      <c r="K131" s="536"/>
      <c r="L131" s="536"/>
      <c r="M131" s="536"/>
      <c r="N131" s="536"/>
      <c r="O131" s="536"/>
      <c r="P131" s="536"/>
      <c r="Q131" s="536"/>
      <c r="R131" s="536"/>
      <c r="S131" s="536"/>
      <c r="T131" s="536"/>
      <c r="U131" s="536"/>
      <c r="V131" s="536"/>
      <c r="W131" s="536"/>
      <c r="X131" s="536"/>
      <c r="Y131" s="536"/>
      <c r="Z131" s="536"/>
      <c r="AA131" s="536"/>
      <c r="AB131" s="536"/>
      <c r="AC131" s="536"/>
      <c r="AD131" s="536"/>
      <c r="AE131" s="536"/>
      <c r="AF131" s="536"/>
      <c r="AG131" s="536"/>
      <c r="AH131" s="178">
        <f t="shared" si="6"/>
        <v>0</v>
      </c>
      <c r="AI131" s="179">
        <f t="shared" si="7"/>
        <v>0</v>
      </c>
      <c r="AJ131" s="194"/>
      <c r="AK131" s="159"/>
    </row>
    <row r="132" spans="1:37" ht="39" customHeight="1" x14ac:dyDescent="0.25">
      <c r="A132" s="512"/>
      <c r="B132" s="555"/>
      <c r="C132" s="517"/>
      <c r="D132" s="581"/>
      <c r="E132" s="523"/>
      <c r="F132" s="504" t="s">
        <v>645</v>
      </c>
      <c r="G132" s="504"/>
      <c r="H132" s="538"/>
      <c r="I132" s="538"/>
      <c r="J132" s="536" t="s">
        <v>296</v>
      </c>
      <c r="K132" s="536"/>
      <c r="L132" s="536"/>
      <c r="M132" s="536"/>
      <c r="N132" s="536"/>
      <c r="O132" s="536"/>
      <c r="P132" s="536"/>
      <c r="Q132" s="536"/>
      <c r="R132" s="536"/>
      <c r="S132" s="536"/>
      <c r="T132" s="536"/>
      <c r="U132" s="536"/>
      <c r="V132" s="536" t="s">
        <v>296</v>
      </c>
      <c r="W132" s="536"/>
      <c r="X132" s="536"/>
      <c r="Y132" s="536"/>
      <c r="Z132" s="536"/>
      <c r="AA132" s="536"/>
      <c r="AB132" s="536"/>
      <c r="AC132" s="536"/>
      <c r="AD132" s="536"/>
      <c r="AE132" s="536"/>
      <c r="AF132" s="536"/>
      <c r="AG132" s="536"/>
      <c r="AH132" s="178">
        <f t="shared" si="6"/>
        <v>0</v>
      </c>
      <c r="AI132" s="179">
        <f t="shared" si="7"/>
        <v>0</v>
      </c>
      <c r="AJ132" s="194"/>
      <c r="AK132" s="159"/>
    </row>
    <row r="133" spans="1:37" ht="39" customHeight="1" x14ac:dyDescent="0.25">
      <c r="A133" s="512"/>
      <c r="B133" s="555"/>
      <c r="C133" s="517"/>
      <c r="D133" s="581"/>
      <c r="E133" s="523"/>
      <c r="F133" s="504" t="s">
        <v>646</v>
      </c>
      <c r="G133" s="504"/>
      <c r="H133" s="538"/>
      <c r="I133" s="538"/>
      <c r="J133" s="536" t="s">
        <v>296</v>
      </c>
      <c r="K133" s="536"/>
      <c r="L133" s="536"/>
      <c r="M133" s="536"/>
      <c r="N133" s="536"/>
      <c r="O133" s="536"/>
      <c r="P133" s="536"/>
      <c r="Q133" s="536"/>
      <c r="R133" s="536"/>
      <c r="S133" s="536"/>
      <c r="T133" s="536"/>
      <c r="U133" s="536"/>
      <c r="V133" s="536" t="s">
        <v>296</v>
      </c>
      <c r="W133" s="536"/>
      <c r="X133" s="536"/>
      <c r="Y133" s="536"/>
      <c r="Z133" s="536"/>
      <c r="AA133" s="536"/>
      <c r="AB133" s="536"/>
      <c r="AC133" s="536"/>
      <c r="AD133" s="536"/>
      <c r="AE133" s="536"/>
      <c r="AF133" s="536"/>
      <c r="AG133" s="536"/>
      <c r="AH133" s="178">
        <f t="shared" si="6"/>
        <v>0</v>
      </c>
      <c r="AI133" s="179">
        <f t="shared" si="7"/>
        <v>0</v>
      </c>
      <c r="AJ133" s="194"/>
      <c r="AK133" s="159"/>
    </row>
    <row r="134" spans="1:37" ht="39" customHeight="1" x14ac:dyDescent="0.25">
      <c r="A134" s="512"/>
      <c r="B134" s="555"/>
      <c r="C134" s="517"/>
      <c r="D134" s="581"/>
      <c r="E134" s="523"/>
      <c r="F134" s="504" t="s">
        <v>647</v>
      </c>
      <c r="G134" s="504"/>
      <c r="H134" s="538"/>
      <c r="I134" s="538"/>
      <c r="J134" s="536"/>
      <c r="K134" s="536"/>
      <c r="L134" s="536"/>
      <c r="M134" s="536"/>
      <c r="N134" s="536"/>
      <c r="O134" s="536"/>
      <c r="P134" s="536"/>
      <c r="Q134" s="536"/>
      <c r="R134" s="536"/>
      <c r="S134" s="536"/>
      <c r="T134" s="536"/>
      <c r="U134" s="536"/>
      <c r="V134" s="536"/>
      <c r="W134" s="536"/>
      <c r="X134" s="536"/>
      <c r="Y134" s="536"/>
      <c r="Z134" s="536"/>
      <c r="AA134" s="536"/>
      <c r="AB134" s="536"/>
      <c r="AC134" s="536"/>
      <c r="AD134" s="536"/>
      <c r="AE134" s="536"/>
      <c r="AF134" s="536" t="s">
        <v>296</v>
      </c>
      <c r="AG134" s="536"/>
      <c r="AH134" s="178">
        <f t="shared" si="6"/>
        <v>0</v>
      </c>
      <c r="AI134" s="179">
        <f t="shared" si="7"/>
        <v>0</v>
      </c>
      <c r="AJ134" s="180"/>
      <c r="AK134" s="159"/>
    </row>
    <row r="135" spans="1:37" ht="43.5" customHeight="1" x14ac:dyDescent="0.25">
      <c r="A135" s="512"/>
      <c r="B135" s="555"/>
      <c r="C135" s="517"/>
      <c r="D135" s="581"/>
      <c r="E135" s="523"/>
      <c r="F135" s="504" t="s">
        <v>648</v>
      </c>
      <c r="G135" s="504"/>
      <c r="H135" s="538"/>
      <c r="I135" s="538"/>
      <c r="J135" s="536"/>
      <c r="K135" s="536"/>
      <c r="L135" s="536" t="s">
        <v>296</v>
      </c>
      <c r="M135" s="536"/>
      <c r="N135" s="536" t="s">
        <v>296</v>
      </c>
      <c r="O135" s="536"/>
      <c r="P135" s="536" t="s">
        <v>296</v>
      </c>
      <c r="Q135" s="536"/>
      <c r="R135" s="536" t="s">
        <v>296</v>
      </c>
      <c r="S135" s="536"/>
      <c r="T135" s="536" t="s">
        <v>296</v>
      </c>
      <c r="U135" s="536"/>
      <c r="V135" s="536" t="s">
        <v>296</v>
      </c>
      <c r="W135" s="536"/>
      <c r="X135" s="536" t="s">
        <v>296</v>
      </c>
      <c r="Y135" s="536"/>
      <c r="Z135" s="536" t="s">
        <v>296</v>
      </c>
      <c r="AA135" s="536"/>
      <c r="AB135" s="536" t="s">
        <v>296</v>
      </c>
      <c r="AC135" s="536"/>
      <c r="AD135" s="536" t="s">
        <v>296</v>
      </c>
      <c r="AE135" s="536"/>
      <c r="AF135" s="536" t="s">
        <v>296</v>
      </c>
      <c r="AG135" s="536"/>
      <c r="AH135" s="178">
        <f t="shared" si="6"/>
        <v>0</v>
      </c>
      <c r="AI135" s="179">
        <f t="shared" si="7"/>
        <v>0</v>
      </c>
      <c r="AJ135" s="180"/>
      <c r="AK135" s="159"/>
    </row>
    <row r="136" spans="1:37" ht="40.5" customHeight="1" x14ac:dyDescent="0.25">
      <c r="A136" s="512"/>
      <c r="B136" s="555"/>
      <c r="C136" s="517"/>
      <c r="D136" s="581"/>
      <c r="E136" s="523"/>
      <c r="F136" s="504" t="s">
        <v>649</v>
      </c>
      <c r="G136" s="504"/>
      <c r="H136" s="538"/>
      <c r="I136" s="538"/>
      <c r="J136" s="536"/>
      <c r="K136" s="536"/>
      <c r="L136" s="536"/>
      <c r="M136" s="536"/>
      <c r="N136" s="536"/>
      <c r="O136" s="536"/>
      <c r="P136" s="536"/>
      <c r="Q136" s="536"/>
      <c r="R136" s="536"/>
      <c r="S136" s="536"/>
      <c r="T136" s="536"/>
      <c r="U136" s="536"/>
      <c r="V136" s="536"/>
      <c r="W136" s="536"/>
      <c r="X136" s="536"/>
      <c r="Y136" s="536"/>
      <c r="Z136" s="536"/>
      <c r="AA136" s="536"/>
      <c r="AB136" s="536"/>
      <c r="AC136" s="536"/>
      <c r="AD136" s="536"/>
      <c r="AE136" s="536"/>
      <c r="AF136" s="536" t="s">
        <v>296</v>
      </c>
      <c r="AG136" s="536"/>
      <c r="AH136" s="178">
        <f t="shared" si="6"/>
        <v>0</v>
      </c>
      <c r="AI136" s="179">
        <f t="shared" si="7"/>
        <v>0</v>
      </c>
      <c r="AJ136" s="180"/>
      <c r="AK136" s="159"/>
    </row>
    <row r="137" spans="1:37" ht="40.5" customHeight="1" x14ac:dyDescent="0.25">
      <c r="A137" s="512"/>
      <c r="B137" s="555"/>
      <c r="C137" s="517"/>
      <c r="D137" s="581"/>
      <c r="E137" s="523"/>
      <c r="F137" s="504" t="s">
        <v>650</v>
      </c>
      <c r="G137" s="504"/>
      <c r="H137" s="538"/>
      <c r="I137" s="538"/>
      <c r="J137" s="536"/>
      <c r="K137" s="536"/>
      <c r="L137" s="536"/>
      <c r="M137" s="536"/>
      <c r="N137" s="536"/>
      <c r="O137" s="536"/>
      <c r="P137" s="536" t="s">
        <v>296</v>
      </c>
      <c r="Q137" s="536"/>
      <c r="R137" s="536"/>
      <c r="S137" s="536"/>
      <c r="T137" s="536"/>
      <c r="U137" s="536"/>
      <c r="V137" s="536"/>
      <c r="W137" s="536"/>
      <c r="X137" s="536"/>
      <c r="Y137" s="536"/>
      <c r="Z137" s="536"/>
      <c r="AA137" s="536"/>
      <c r="AB137" s="536"/>
      <c r="AC137" s="536"/>
      <c r="AD137" s="536"/>
      <c r="AE137" s="536"/>
      <c r="AF137" s="536"/>
      <c r="AG137" s="536"/>
      <c r="AH137" s="178">
        <f t="shared" si="6"/>
        <v>0</v>
      </c>
      <c r="AI137" s="179">
        <f t="shared" si="7"/>
        <v>0</v>
      </c>
      <c r="AJ137" s="184"/>
      <c r="AK137" s="159"/>
    </row>
    <row r="138" spans="1:37" ht="40.5" customHeight="1" x14ac:dyDescent="0.25">
      <c r="A138" s="512"/>
      <c r="B138" s="555"/>
      <c r="C138" s="517"/>
      <c r="D138" s="581"/>
      <c r="E138" s="523"/>
      <c r="F138" s="504" t="s">
        <v>651</v>
      </c>
      <c r="G138" s="504"/>
      <c r="H138" s="538"/>
      <c r="I138" s="538"/>
      <c r="J138" s="536" t="s">
        <v>296</v>
      </c>
      <c r="K138" s="536"/>
      <c r="L138" s="536"/>
      <c r="M138" s="536"/>
      <c r="N138" s="536"/>
      <c r="O138" s="536"/>
      <c r="P138" s="536"/>
      <c r="Q138" s="536"/>
      <c r="R138" s="536" t="s">
        <v>296</v>
      </c>
      <c r="S138" s="536"/>
      <c r="T138" s="536"/>
      <c r="U138" s="536"/>
      <c r="V138" s="536"/>
      <c r="W138" s="536"/>
      <c r="X138" s="536"/>
      <c r="Y138" s="536"/>
      <c r="Z138" s="536" t="s">
        <v>296</v>
      </c>
      <c r="AA138" s="536"/>
      <c r="AB138" s="536"/>
      <c r="AC138" s="536"/>
      <c r="AD138" s="536"/>
      <c r="AE138" s="536"/>
      <c r="AF138" s="536"/>
      <c r="AG138" s="536"/>
      <c r="AH138" s="178">
        <f t="shared" si="6"/>
        <v>0</v>
      </c>
      <c r="AI138" s="179">
        <f t="shared" si="7"/>
        <v>0</v>
      </c>
      <c r="AJ138" s="184"/>
      <c r="AK138" s="159"/>
    </row>
    <row r="139" spans="1:37" ht="40.5" customHeight="1" x14ac:dyDescent="0.25">
      <c r="A139" s="512"/>
      <c r="B139" s="555"/>
      <c r="C139" s="517"/>
      <c r="D139" s="581"/>
      <c r="E139" s="523"/>
      <c r="F139" s="504" t="s">
        <v>652</v>
      </c>
      <c r="G139" s="504"/>
      <c r="H139" s="538"/>
      <c r="I139" s="538"/>
      <c r="J139" s="536" t="s">
        <v>296</v>
      </c>
      <c r="K139" s="536"/>
      <c r="L139" s="536" t="s">
        <v>296</v>
      </c>
      <c r="M139" s="536"/>
      <c r="N139" s="536" t="s">
        <v>296</v>
      </c>
      <c r="O139" s="536"/>
      <c r="P139" s="536" t="s">
        <v>296</v>
      </c>
      <c r="Q139" s="536"/>
      <c r="R139" s="536" t="s">
        <v>296</v>
      </c>
      <c r="S139" s="536"/>
      <c r="T139" s="536" t="s">
        <v>296</v>
      </c>
      <c r="U139" s="536"/>
      <c r="V139" s="536" t="s">
        <v>296</v>
      </c>
      <c r="W139" s="536"/>
      <c r="X139" s="536" t="s">
        <v>296</v>
      </c>
      <c r="Y139" s="536"/>
      <c r="Z139" s="536" t="s">
        <v>296</v>
      </c>
      <c r="AA139" s="536"/>
      <c r="AB139" s="536" t="s">
        <v>296</v>
      </c>
      <c r="AC139" s="536"/>
      <c r="AD139" s="536" t="s">
        <v>296</v>
      </c>
      <c r="AE139" s="536"/>
      <c r="AF139" s="536" t="s">
        <v>296</v>
      </c>
      <c r="AG139" s="536"/>
      <c r="AH139" s="178">
        <f t="shared" si="6"/>
        <v>0</v>
      </c>
      <c r="AI139" s="179">
        <f t="shared" si="7"/>
        <v>0</v>
      </c>
      <c r="AJ139" s="184"/>
      <c r="AK139" s="159"/>
    </row>
    <row r="140" spans="1:37" ht="40.5" customHeight="1" x14ac:dyDescent="0.25">
      <c r="A140" s="512"/>
      <c r="B140" s="555"/>
      <c r="C140" s="517"/>
      <c r="D140" s="581"/>
      <c r="E140" s="523"/>
      <c r="F140" s="504" t="s">
        <v>653</v>
      </c>
      <c r="G140" s="504"/>
      <c r="H140" s="538"/>
      <c r="I140" s="538"/>
      <c r="J140" s="536" t="s">
        <v>296</v>
      </c>
      <c r="K140" s="536"/>
      <c r="L140" s="536" t="s">
        <v>296</v>
      </c>
      <c r="M140" s="536"/>
      <c r="N140" s="536" t="s">
        <v>296</v>
      </c>
      <c r="O140" s="536"/>
      <c r="P140" s="536" t="s">
        <v>296</v>
      </c>
      <c r="Q140" s="536"/>
      <c r="R140" s="536" t="s">
        <v>296</v>
      </c>
      <c r="S140" s="536"/>
      <c r="T140" s="536" t="s">
        <v>296</v>
      </c>
      <c r="U140" s="536"/>
      <c r="V140" s="536" t="s">
        <v>296</v>
      </c>
      <c r="W140" s="536"/>
      <c r="X140" s="536" t="s">
        <v>296</v>
      </c>
      <c r="Y140" s="536"/>
      <c r="Z140" s="536" t="s">
        <v>296</v>
      </c>
      <c r="AA140" s="536"/>
      <c r="AB140" s="536" t="s">
        <v>296</v>
      </c>
      <c r="AC140" s="536"/>
      <c r="AD140" s="536" t="s">
        <v>296</v>
      </c>
      <c r="AE140" s="536"/>
      <c r="AF140" s="536" t="s">
        <v>296</v>
      </c>
      <c r="AG140" s="536"/>
      <c r="AH140" s="178">
        <f t="shared" si="6"/>
        <v>0</v>
      </c>
      <c r="AI140" s="179">
        <f t="shared" si="7"/>
        <v>0</v>
      </c>
      <c r="AJ140" s="184"/>
      <c r="AK140" s="159"/>
    </row>
    <row r="141" spans="1:37" ht="43.5" customHeight="1" x14ac:dyDescent="0.25">
      <c r="A141" s="512"/>
      <c r="B141" s="555"/>
      <c r="C141" s="517"/>
      <c r="D141" s="581"/>
      <c r="E141" s="523"/>
      <c r="F141" s="504" t="s">
        <v>654</v>
      </c>
      <c r="G141" s="504"/>
      <c r="H141" s="538"/>
      <c r="I141" s="538"/>
      <c r="J141" s="536"/>
      <c r="K141" s="536"/>
      <c r="L141" s="536" t="s">
        <v>296</v>
      </c>
      <c r="M141" s="536"/>
      <c r="N141" s="536"/>
      <c r="O141" s="536"/>
      <c r="P141" s="536"/>
      <c r="Q141" s="536"/>
      <c r="R141" s="536"/>
      <c r="S141" s="536"/>
      <c r="T141" s="536"/>
      <c r="U141" s="536"/>
      <c r="V141" s="536" t="s">
        <v>296</v>
      </c>
      <c r="W141" s="536"/>
      <c r="X141" s="536"/>
      <c r="Y141" s="536"/>
      <c r="Z141" s="536"/>
      <c r="AA141" s="536"/>
      <c r="AB141" s="536"/>
      <c r="AC141" s="536"/>
      <c r="AD141" s="536"/>
      <c r="AE141" s="536"/>
      <c r="AF141" s="536"/>
      <c r="AG141" s="536"/>
      <c r="AH141" s="178">
        <f t="shared" si="6"/>
        <v>0</v>
      </c>
      <c r="AI141" s="179">
        <f t="shared" si="7"/>
        <v>0</v>
      </c>
      <c r="AJ141" s="184"/>
      <c r="AK141" s="159"/>
    </row>
    <row r="142" spans="1:37" ht="43.5" customHeight="1" x14ac:dyDescent="0.25">
      <c r="A142" s="512"/>
      <c r="B142" s="555"/>
      <c r="C142" s="517"/>
      <c r="D142" s="581"/>
      <c r="E142" s="523"/>
      <c r="F142" s="504" t="s">
        <v>655</v>
      </c>
      <c r="G142" s="504"/>
      <c r="H142" s="538"/>
      <c r="I142" s="538"/>
      <c r="J142" s="536" t="s">
        <v>296</v>
      </c>
      <c r="K142" s="536"/>
      <c r="L142" s="536" t="s">
        <v>296</v>
      </c>
      <c r="M142" s="536"/>
      <c r="N142" s="536" t="s">
        <v>296</v>
      </c>
      <c r="O142" s="536"/>
      <c r="P142" s="536" t="s">
        <v>296</v>
      </c>
      <c r="Q142" s="536"/>
      <c r="R142" s="536" t="s">
        <v>296</v>
      </c>
      <c r="S142" s="536"/>
      <c r="T142" s="536" t="s">
        <v>296</v>
      </c>
      <c r="U142" s="536"/>
      <c r="V142" s="536" t="s">
        <v>296</v>
      </c>
      <c r="W142" s="536"/>
      <c r="X142" s="536" t="s">
        <v>296</v>
      </c>
      <c r="Y142" s="536"/>
      <c r="Z142" s="536" t="s">
        <v>296</v>
      </c>
      <c r="AA142" s="536"/>
      <c r="AB142" s="536" t="s">
        <v>296</v>
      </c>
      <c r="AC142" s="536"/>
      <c r="AD142" s="536" t="s">
        <v>296</v>
      </c>
      <c r="AE142" s="536"/>
      <c r="AF142" s="536" t="s">
        <v>296</v>
      </c>
      <c r="AG142" s="536"/>
      <c r="AH142" s="178">
        <f>IFERROR((COUNTIF((J142:AG142),"I")/(COUNTIF((J142:AG142),"P")+COUNTIF((J142:AG142),"I")+COUNTIF((J142:AG142),"NC"))),"")</f>
        <v>0</v>
      </c>
      <c r="AI142" s="179">
        <f>AH142</f>
        <v>0</v>
      </c>
      <c r="AJ142" s="180"/>
      <c r="AK142" s="159"/>
    </row>
    <row r="143" spans="1:37" ht="43.5" customHeight="1" x14ac:dyDescent="0.25">
      <c r="A143" s="512"/>
      <c r="B143" s="555"/>
      <c r="C143" s="517"/>
      <c r="D143" s="581"/>
      <c r="E143" s="523"/>
      <c r="F143" s="501" t="s">
        <v>656</v>
      </c>
      <c r="G143" s="502"/>
      <c r="H143" s="538"/>
      <c r="I143" s="538"/>
      <c r="J143" s="536"/>
      <c r="K143" s="536"/>
      <c r="L143" s="536" t="s">
        <v>296</v>
      </c>
      <c r="M143" s="536"/>
      <c r="N143" s="536" t="s">
        <v>296</v>
      </c>
      <c r="O143" s="536"/>
      <c r="P143" s="536"/>
      <c r="Q143" s="536"/>
      <c r="R143" s="536"/>
      <c r="S143" s="536"/>
      <c r="T143" s="536"/>
      <c r="U143" s="536"/>
      <c r="V143" s="536"/>
      <c r="W143" s="536"/>
      <c r="X143" s="536"/>
      <c r="Y143" s="536"/>
      <c r="Z143" s="536"/>
      <c r="AA143" s="536"/>
      <c r="AB143" s="536"/>
      <c r="AC143" s="536"/>
      <c r="AD143" s="536"/>
      <c r="AE143" s="536"/>
      <c r="AF143" s="536"/>
      <c r="AG143" s="536"/>
      <c r="AH143" s="178">
        <f t="shared" ref="AH143:AH144" si="8">IFERROR((COUNTIF((J143:AG143),"I")/(COUNTIF((J143:AG143),"P")+COUNTIF((J143:AG143),"I")+COUNTIF((J143:AG143),"NC"))),"")</f>
        <v>0</v>
      </c>
      <c r="AI143" s="179">
        <f t="shared" ref="AI143:AI144" si="9">AH143</f>
        <v>0</v>
      </c>
      <c r="AJ143" s="184"/>
      <c r="AK143" s="159"/>
    </row>
    <row r="144" spans="1:37" ht="43.5" customHeight="1" x14ac:dyDescent="0.25">
      <c r="A144" s="512"/>
      <c r="B144" s="555"/>
      <c r="C144" s="517"/>
      <c r="D144" s="581"/>
      <c r="E144" s="523"/>
      <c r="F144" s="501" t="s">
        <v>657</v>
      </c>
      <c r="G144" s="502"/>
      <c r="H144" s="538"/>
      <c r="I144" s="538"/>
      <c r="J144" s="536"/>
      <c r="K144" s="536"/>
      <c r="L144" s="536" t="s">
        <v>296</v>
      </c>
      <c r="M144" s="536"/>
      <c r="N144" s="536" t="s">
        <v>296</v>
      </c>
      <c r="O144" s="536"/>
      <c r="P144" s="536"/>
      <c r="Q144" s="536"/>
      <c r="R144" s="536"/>
      <c r="S144" s="536"/>
      <c r="T144" s="536"/>
      <c r="U144" s="536"/>
      <c r="V144" s="536"/>
      <c r="W144" s="536"/>
      <c r="X144" s="536"/>
      <c r="Y144" s="536"/>
      <c r="Z144" s="536"/>
      <c r="AA144" s="536"/>
      <c r="AB144" s="536"/>
      <c r="AC144" s="536"/>
      <c r="AD144" s="536"/>
      <c r="AE144" s="536"/>
      <c r="AF144" s="536"/>
      <c r="AG144" s="536"/>
      <c r="AH144" s="178">
        <f t="shared" si="8"/>
        <v>0</v>
      </c>
      <c r="AI144" s="179">
        <f t="shared" si="9"/>
        <v>0</v>
      </c>
      <c r="AJ144" s="184"/>
      <c r="AK144" s="159"/>
    </row>
    <row r="145" spans="1:37" ht="43.5" customHeight="1" x14ac:dyDescent="0.25">
      <c r="A145" s="512"/>
      <c r="B145" s="555"/>
      <c r="C145" s="517"/>
      <c r="D145" s="581"/>
      <c r="E145" s="523"/>
      <c r="F145" s="504" t="s">
        <v>658</v>
      </c>
      <c r="G145" s="504"/>
      <c r="H145" s="538"/>
      <c r="I145" s="538"/>
      <c r="J145" s="536" t="s">
        <v>296</v>
      </c>
      <c r="K145" s="536"/>
      <c r="L145" s="536" t="s">
        <v>296</v>
      </c>
      <c r="M145" s="536"/>
      <c r="N145" s="536" t="s">
        <v>296</v>
      </c>
      <c r="O145" s="536"/>
      <c r="P145" s="536" t="s">
        <v>296</v>
      </c>
      <c r="Q145" s="536"/>
      <c r="R145" s="536" t="s">
        <v>296</v>
      </c>
      <c r="S145" s="536"/>
      <c r="T145" s="536" t="s">
        <v>296</v>
      </c>
      <c r="U145" s="536"/>
      <c r="V145" s="536" t="s">
        <v>296</v>
      </c>
      <c r="W145" s="536"/>
      <c r="X145" s="536" t="s">
        <v>296</v>
      </c>
      <c r="Y145" s="536"/>
      <c r="Z145" s="536" t="s">
        <v>296</v>
      </c>
      <c r="AA145" s="536"/>
      <c r="AB145" s="536" t="s">
        <v>296</v>
      </c>
      <c r="AC145" s="536"/>
      <c r="AD145" s="536" t="s">
        <v>296</v>
      </c>
      <c r="AE145" s="536"/>
      <c r="AF145" s="536" t="s">
        <v>296</v>
      </c>
      <c r="AG145" s="536"/>
      <c r="AH145" s="178">
        <f t="shared" si="6"/>
        <v>0</v>
      </c>
      <c r="AI145" s="179">
        <f t="shared" si="7"/>
        <v>0</v>
      </c>
      <c r="AJ145" s="184"/>
      <c r="AK145" s="159"/>
    </row>
    <row r="146" spans="1:37" ht="43.5" customHeight="1" x14ac:dyDescent="0.25">
      <c r="A146" s="512"/>
      <c r="B146" s="555"/>
      <c r="C146" s="517"/>
      <c r="D146" s="581"/>
      <c r="E146" s="523"/>
      <c r="F146" s="504" t="s">
        <v>659</v>
      </c>
      <c r="G146" s="504"/>
      <c r="H146" s="538"/>
      <c r="I146" s="538"/>
      <c r="J146" s="536"/>
      <c r="K146" s="536"/>
      <c r="L146" s="536"/>
      <c r="M146" s="536"/>
      <c r="N146" s="536"/>
      <c r="O146" s="536"/>
      <c r="P146" s="536"/>
      <c r="Q146" s="536"/>
      <c r="R146" s="536"/>
      <c r="S146" s="536"/>
      <c r="T146" s="536"/>
      <c r="U146" s="536"/>
      <c r="V146" s="536" t="s">
        <v>296</v>
      </c>
      <c r="W146" s="536"/>
      <c r="X146" s="536" t="s">
        <v>296</v>
      </c>
      <c r="Y146" s="536"/>
      <c r="Z146" s="536"/>
      <c r="AA146" s="536"/>
      <c r="AB146" s="536"/>
      <c r="AC146" s="536"/>
      <c r="AD146" s="536"/>
      <c r="AE146" s="536"/>
      <c r="AF146" s="536"/>
      <c r="AG146" s="536"/>
      <c r="AH146" s="178">
        <f t="shared" si="6"/>
        <v>0</v>
      </c>
      <c r="AI146" s="179">
        <f t="shared" si="7"/>
        <v>0</v>
      </c>
      <c r="AJ146" s="184"/>
      <c r="AK146" s="159"/>
    </row>
    <row r="147" spans="1:37" ht="43.5" customHeight="1" x14ac:dyDescent="0.25">
      <c r="A147" s="512"/>
      <c r="B147" s="555"/>
      <c r="C147" s="517"/>
      <c r="D147" s="581"/>
      <c r="E147" s="523"/>
      <c r="F147" s="504" t="s">
        <v>660</v>
      </c>
      <c r="G147" s="504"/>
      <c r="H147" s="538"/>
      <c r="I147" s="538"/>
      <c r="J147" s="536"/>
      <c r="K147" s="536"/>
      <c r="L147" s="536"/>
      <c r="M147" s="536"/>
      <c r="N147" s="536"/>
      <c r="O147" s="536"/>
      <c r="P147" s="536"/>
      <c r="Q147" s="536"/>
      <c r="R147" s="536"/>
      <c r="S147" s="536"/>
      <c r="T147" s="536"/>
      <c r="U147" s="536"/>
      <c r="V147" s="536"/>
      <c r="W147" s="536"/>
      <c r="X147" s="536" t="s">
        <v>296</v>
      </c>
      <c r="Y147" s="536"/>
      <c r="Z147" s="536"/>
      <c r="AA147" s="536"/>
      <c r="AB147" s="536"/>
      <c r="AC147" s="536"/>
      <c r="AD147" s="536"/>
      <c r="AE147" s="536"/>
      <c r="AF147" s="536"/>
      <c r="AG147" s="536"/>
      <c r="AH147" s="178">
        <f t="shared" si="6"/>
        <v>0</v>
      </c>
      <c r="AI147" s="179">
        <f t="shared" si="7"/>
        <v>0</v>
      </c>
      <c r="AJ147" s="180"/>
      <c r="AK147" s="159"/>
    </row>
    <row r="148" spans="1:37" ht="48.75" customHeight="1" x14ac:dyDescent="0.25">
      <c r="A148" s="512"/>
      <c r="B148" s="555"/>
      <c r="C148" s="517"/>
      <c r="D148" s="581"/>
      <c r="E148" s="523"/>
      <c r="F148" s="504" t="s">
        <v>661</v>
      </c>
      <c r="G148" s="504"/>
      <c r="H148" s="538"/>
      <c r="I148" s="538"/>
      <c r="J148" s="536" t="s">
        <v>296</v>
      </c>
      <c r="K148" s="536"/>
      <c r="L148" s="536"/>
      <c r="M148" s="536"/>
      <c r="N148" s="536"/>
      <c r="O148" s="536"/>
      <c r="P148" s="536"/>
      <c r="Q148" s="536"/>
      <c r="R148" s="536"/>
      <c r="S148" s="536"/>
      <c r="T148" s="536"/>
      <c r="U148" s="536"/>
      <c r="V148" s="536" t="s">
        <v>296</v>
      </c>
      <c r="W148" s="536"/>
      <c r="X148" s="536"/>
      <c r="Y148" s="536"/>
      <c r="Z148" s="536"/>
      <c r="AA148" s="536"/>
      <c r="AB148" s="536"/>
      <c r="AC148" s="536"/>
      <c r="AD148" s="536"/>
      <c r="AE148" s="536"/>
      <c r="AF148" s="536" t="s">
        <v>296</v>
      </c>
      <c r="AG148" s="536"/>
      <c r="AH148" s="178">
        <f>IFERROR((COUNTIF((J148:AG148),"I")/(COUNTIF((J148:AG148),"P")+COUNTIF((J148:AG148),"I")+COUNTIF((J148:AG148),"NC"))),"")</f>
        <v>0</v>
      </c>
      <c r="AI148" s="179">
        <f>AH148</f>
        <v>0</v>
      </c>
      <c r="AJ148" s="184"/>
      <c r="AK148" s="159"/>
    </row>
    <row r="149" spans="1:37" ht="43.5" customHeight="1" x14ac:dyDescent="0.25">
      <c r="A149" s="512"/>
      <c r="B149" s="555"/>
      <c r="C149" s="517"/>
      <c r="D149" s="581"/>
      <c r="E149" s="523"/>
      <c r="F149" s="504" t="s">
        <v>662</v>
      </c>
      <c r="G149" s="504"/>
      <c r="H149" s="538"/>
      <c r="I149" s="538"/>
      <c r="J149" s="536"/>
      <c r="K149" s="536"/>
      <c r="L149" s="536" t="s">
        <v>296</v>
      </c>
      <c r="M149" s="536"/>
      <c r="N149" s="536" t="s">
        <v>296</v>
      </c>
      <c r="O149" s="536"/>
      <c r="P149" s="536" t="s">
        <v>296</v>
      </c>
      <c r="Q149" s="536"/>
      <c r="R149" s="536" t="s">
        <v>296</v>
      </c>
      <c r="S149" s="536"/>
      <c r="T149" s="536" t="s">
        <v>296</v>
      </c>
      <c r="U149" s="536"/>
      <c r="V149" s="536" t="s">
        <v>296</v>
      </c>
      <c r="W149" s="536"/>
      <c r="X149" s="536" t="s">
        <v>296</v>
      </c>
      <c r="Y149" s="536"/>
      <c r="Z149" s="536" t="s">
        <v>296</v>
      </c>
      <c r="AA149" s="536"/>
      <c r="AB149" s="536" t="s">
        <v>296</v>
      </c>
      <c r="AC149" s="536"/>
      <c r="AD149" s="536" t="s">
        <v>296</v>
      </c>
      <c r="AE149" s="536"/>
      <c r="AF149" s="536" t="s">
        <v>296</v>
      </c>
      <c r="AG149" s="536"/>
      <c r="AH149" s="178">
        <f t="shared" si="6"/>
        <v>0</v>
      </c>
      <c r="AI149" s="179">
        <f t="shared" si="7"/>
        <v>0</v>
      </c>
      <c r="AJ149" s="184"/>
      <c r="AK149" s="159"/>
    </row>
    <row r="150" spans="1:37" ht="43.5" customHeight="1" x14ac:dyDescent="0.25">
      <c r="A150" s="512"/>
      <c r="B150" s="555"/>
      <c r="C150" s="517"/>
      <c r="D150" s="581"/>
      <c r="E150" s="523"/>
      <c r="F150" s="504" t="s">
        <v>663</v>
      </c>
      <c r="G150" s="504"/>
      <c r="H150" s="538"/>
      <c r="I150" s="538"/>
      <c r="J150" s="536"/>
      <c r="K150" s="536"/>
      <c r="L150" s="536"/>
      <c r="M150" s="536"/>
      <c r="N150" s="536"/>
      <c r="O150" s="536"/>
      <c r="P150" s="536"/>
      <c r="Q150" s="536"/>
      <c r="R150" s="536"/>
      <c r="S150" s="536"/>
      <c r="T150" s="536"/>
      <c r="U150" s="536"/>
      <c r="V150" s="536"/>
      <c r="W150" s="536"/>
      <c r="X150" s="536"/>
      <c r="Y150" s="536"/>
      <c r="Z150" s="536"/>
      <c r="AA150" s="536"/>
      <c r="AB150" s="536"/>
      <c r="AC150" s="536"/>
      <c r="AD150" s="536" t="s">
        <v>296</v>
      </c>
      <c r="AE150" s="536"/>
      <c r="AF150" s="536"/>
      <c r="AG150" s="536"/>
      <c r="AH150" s="178">
        <f t="shared" si="6"/>
        <v>0</v>
      </c>
      <c r="AI150" s="179">
        <f t="shared" si="7"/>
        <v>0</v>
      </c>
      <c r="AJ150" s="184"/>
      <c r="AK150" s="159"/>
    </row>
    <row r="151" spans="1:37" ht="43.5" customHeight="1" x14ac:dyDescent="0.25">
      <c r="A151" s="512"/>
      <c r="B151" s="555"/>
      <c r="C151" s="517"/>
      <c r="D151" s="581"/>
      <c r="E151" s="523"/>
      <c r="F151" s="504" t="s">
        <v>664</v>
      </c>
      <c r="G151" s="504"/>
      <c r="H151" s="538"/>
      <c r="I151" s="538"/>
      <c r="J151" s="536" t="s">
        <v>296</v>
      </c>
      <c r="K151" s="536"/>
      <c r="L151" s="536"/>
      <c r="M151" s="536"/>
      <c r="N151" s="536"/>
      <c r="O151" s="536"/>
      <c r="P151" s="536"/>
      <c r="Q151" s="536"/>
      <c r="R151" s="536"/>
      <c r="S151" s="536"/>
      <c r="T151" s="536"/>
      <c r="U151" s="536"/>
      <c r="V151" s="536" t="s">
        <v>296</v>
      </c>
      <c r="W151" s="536"/>
      <c r="X151" s="536"/>
      <c r="Y151" s="536"/>
      <c r="Z151" s="536"/>
      <c r="AA151" s="536"/>
      <c r="AB151" s="536"/>
      <c r="AC151" s="536"/>
      <c r="AD151" s="536"/>
      <c r="AE151" s="536"/>
      <c r="AF151" s="536" t="s">
        <v>296</v>
      </c>
      <c r="AG151" s="536"/>
      <c r="AH151" s="178">
        <f t="shared" si="6"/>
        <v>0</v>
      </c>
      <c r="AI151" s="179">
        <f t="shared" si="7"/>
        <v>0</v>
      </c>
      <c r="AJ151" s="184"/>
      <c r="AK151" s="159"/>
    </row>
    <row r="152" spans="1:37" ht="43.5" customHeight="1" x14ac:dyDescent="0.25">
      <c r="A152" s="512"/>
      <c r="B152" s="555"/>
      <c r="C152" s="517"/>
      <c r="D152" s="581"/>
      <c r="E152" s="523"/>
      <c r="F152" s="504" t="s">
        <v>665</v>
      </c>
      <c r="G152" s="504"/>
      <c r="H152" s="190" t="s">
        <v>535</v>
      </c>
      <c r="I152" s="538"/>
      <c r="J152" s="536"/>
      <c r="K152" s="536"/>
      <c r="L152" s="536" t="s">
        <v>296</v>
      </c>
      <c r="M152" s="536"/>
      <c r="N152" s="536"/>
      <c r="O152" s="536"/>
      <c r="P152" s="536" t="s">
        <v>296</v>
      </c>
      <c r="Q152" s="536"/>
      <c r="R152" s="536"/>
      <c r="S152" s="536"/>
      <c r="T152" s="536" t="s">
        <v>296</v>
      </c>
      <c r="U152" s="536"/>
      <c r="V152" s="536"/>
      <c r="W152" s="536"/>
      <c r="X152" s="536" t="s">
        <v>296</v>
      </c>
      <c r="Y152" s="536"/>
      <c r="Z152" s="536"/>
      <c r="AA152" s="536"/>
      <c r="AB152" s="536" t="s">
        <v>296</v>
      </c>
      <c r="AC152" s="536"/>
      <c r="AD152" s="536"/>
      <c r="AE152" s="536"/>
      <c r="AF152" s="536" t="s">
        <v>296</v>
      </c>
      <c r="AG152" s="536"/>
      <c r="AH152" s="178">
        <f t="shared" si="6"/>
        <v>0</v>
      </c>
      <c r="AI152" s="179">
        <f t="shared" si="7"/>
        <v>0</v>
      </c>
      <c r="AJ152" s="184"/>
      <c r="AK152" s="159"/>
    </row>
    <row r="153" spans="1:37" ht="43.5" customHeight="1" x14ac:dyDescent="0.25">
      <c r="A153" s="512"/>
      <c r="B153" s="555"/>
      <c r="C153" s="517"/>
      <c r="D153" s="581"/>
      <c r="E153" s="523"/>
      <c r="F153" s="504" t="s">
        <v>666</v>
      </c>
      <c r="G153" s="504"/>
      <c r="H153" s="538" t="s">
        <v>510</v>
      </c>
      <c r="I153" s="538"/>
      <c r="J153" s="536" t="s">
        <v>296</v>
      </c>
      <c r="K153" s="536"/>
      <c r="L153" s="536"/>
      <c r="M153" s="536"/>
      <c r="N153" s="536"/>
      <c r="O153" s="536"/>
      <c r="P153" s="536" t="s">
        <v>296</v>
      </c>
      <c r="Q153" s="536"/>
      <c r="R153" s="536"/>
      <c r="S153" s="536"/>
      <c r="T153" s="536"/>
      <c r="U153" s="536"/>
      <c r="V153" s="536" t="s">
        <v>296</v>
      </c>
      <c r="W153" s="536"/>
      <c r="X153" s="536"/>
      <c r="Y153" s="536"/>
      <c r="Z153" s="536"/>
      <c r="AA153" s="536"/>
      <c r="AB153" s="536" t="s">
        <v>296</v>
      </c>
      <c r="AC153" s="536"/>
      <c r="AD153" s="536"/>
      <c r="AE153" s="536"/>
      <c r="AF153" s="536"/>
      <c r="AG153" s="536"/>
      <c r="AH153" s="178">
        <f t="shared" si="6"/>
        <v>0</v>
      </c>
      <c r="AI153" s="179">
        <f t="shared" si="7"/>
        <v>0</v>
      </c>
      <c r="AJ153" s="184"/>
      <c r="AK153" s="159"/>
    </row>
    <row r="154" spans="1:37" ht="43.5" customHeight="1" x14ac:dyDescent="0.25">
      <c r="A154" s="512"/>
      <c r="B154" s="555"/>
      <c r="C154" s="517"/>
      <c r="D154" s="581"/>
      <c r="E154" s="523"/>
      <c r="F154" s="504" t="s">
        <v>667</v>
      </c>
      <c r="G154" s="504"/>
      <c r="H154" s="538"/>
      <c r="I154" s="538"/>
      <c r="J154" s="536" t="s">
        <v>296</v>
      </c>
      <c r="K154" s="536"/>
      <c r="L154" s="536"/>
      <c r="M154" s="536"/>
      <c r="N154" s="536"/>
      <c r="O154" s="536"/>
      <c r="P154" s="536" t="s">
        <v>296</v>
      </c>
      <c r="Q154" s="536"/>
      <c r="R154" s="536"/>
      <c r="S154" s="536"/>
      <c r="T154" s="536"/>
      <c r="U154" s="536"/>
      <c r="V154" s="536" t="s">
        <v>296</v>
      </c>
      <c r="W154" s="536"/>
      <c r="X154" s="536"/>
      <c r="Y154" s="536"/>
      <c r="Z154" s="536"/>
      <c r="AA154" s="536"/>
      <c r="AB154" s="536" t="s">
        <v>296</v>
      </c>
      <c r="AC154" s="536"/>
      <c r="AD154" s="536"/>
      <c r="AE154" s="536"/>
      <c r="AF154" s="536"/>
      <c r="AG154" s="536"/>
      <c r="AH154" s="178">
        <f t="shared" si="6"/>
        <v>0</v>
      </c>
      <c r="AI154" s="179">
        <f t="shared" si="7"/>
        <v>0</v>
      </c>
      <c r="AJ154" s="184"/>
      <c r="AK154" s="159"/>
    </row>
    <row r="155" spans="1:37" ht="38.25" customHeight="1" x14ac:dyDescent="0.25">
      <c r="A155" s="512"/>
      <c r="B155" s="555"/>
      <c r="C155" s="517"/>
      <c r="D155" s="581"/>
      <c r="E155" s="523"/>
      <c r="F155" s="504" t="s">
        <v>668</v>
      </c>
      <c r="G155" s="504"/>
      <c r="H155" s="538"/>
      <c r="I155" s="538"/>
      <c r="J155" s="536" t="s">
        <v>296</v>
      </c>
      <c r="K155" s="536"/>
      <c r="L155" s="536"/>
      <c r="M155" s="536"/>
      <c r="N155" s="536"/>
      <c r="O155" s="536"/>
      <c r="P155" s="536"/>
      <c r="Q155" s="536"/>
      <c r="R155" s="536"/>
      <c r="S155" s="536"/>
      <c r="T155" s="536" t="s">
        <v>296</v>
      </c>
      <c r="U155" s="536"/>
      <c r="V155" s="536"/>
      <c r="W155" s="536"/>
      <c r="X155" s="536"/>
      <c r="Y155" s="536"/>
      <c r="Z155" s="536"/>
      <c r="AA155" s="536"/>
      <c r="AB155" s="536"/>
      <c r="AC155" s="536"/>
      <c r="AD155" s="536"/>
      <c r="AE155" s="536"/>
      <c r="AF155" s="536" t="s">
        <v>296</v>
      </c>
      <c r="AG155" s="536"/>
      <c r="AH155" s="178">
        <f t="shared" si="6"/>
        <v>0</v>
      </c>
      <c r="AI155" s="179">
        <f t="shared" si="7"/>
        <v>0</v>
      </c>
      <c r="AJ155" s="184"/>
      <c r="AK155" s="159"/>
    </row>
    <row r="156" spans="1:37" ht="38.25" customHeight="1" x14ac:dyDescent="0.25">
      <c r="A156" s="512"/>
      <c r="B156" s="555"/>
      <c r="C156" s="517"/>
      <c r="D156" s="581"/>
      <c r="E156" s="523"/>
      <c r="F156" s="504" t="s">
        <v>669</v>
      </c>
      <c r="G156" s="504"/>
      <c r="H156" s="538"/>
      <c r="I156" s="538"/>
      <c r="J156" s="536"/>
      <c r="K156" s="536"/>
      <c r="L156" s="536"/>
      <c r="M156" s="536"/>
      <c r="N156" s="536"/>
      <c r="O156" s="536"/>
      <c r="P156" s="536"/>
      <c r="Q156" s="536"/>
      <c r="R156" s="536"/>
      <c r="S156" s="536"/>
      <c r="T156" s="536"/>
      <c r="U156" s="536"/>
      <c r="V156" s="536"/>
      <c r="W156" s="536"/>
      <c r="X156" s="536"/>
      <c r="Y156" s="536"/>
      <c r="Z156" s="536"/>
      <c r="AA156" s="536"/>
      <c r="AB156" s="536"/>
      <c r="AC156" s="536"/>
      <c r="AD156" s="536"/>
      <c r="AE156" s="536"/>
      <c r="AF156" s="536" t="s">
        <v>296</v>
      </c>
      <c r="AG156" s="536"/>
      <c r="AH156" s="178">
        <f t="shared" si="6"/>
        <v>0</v>
      </c>
      <c r="AI156" s="179">
        <f t="shared" si="7"/>
        <v>0</v>
      </c>
      <c r="AJ156" s="184"/>
      <c r="AK156" s="159"/>
    </row>
    <row r="157" spans="1:37" ht="43.5" customHeight="1" thickBot="1" x14ac:dyDescent="0.3">
      <c r="A157" s="512"/>
      <c r="B157" s="556"/>
      <c r="C157" s="518"/>
      <c r="D157" s="582"/>
      <c r="E157" s="524"/>
      <c r="F157" s="525" t="s">
        <v>670</v>
      </c>
      <c r="G157" s="525"/>
      <c r="H157" s="552"/>
      <c r="I157" s="552"/>
      <c r="J157" s="546" t="s">
        <v>296</v>
      </c>
      <c r="K157" s="546"/>
      <c r="L157" s="546"/>
      <c r="M157" s="546"/>
      <c r="N157" s="546"/>
      <c r="O157" s="546"/>
      <c r="P157" s="546"/>
      <c r="Q157" s="546"/>
      <c r="R157" s="546"/>
      <c r="S157" s="546"/>
      <c r="T157" s="546"/>
      <c r="U157" s="546"/>
      <c r="V157" s="546"/>
      <c r="W157" s="546"/>
      <c r="X157" s="546"/>
      <c r="Y157" s="546"/>
      <c r="Z157" s="546"/>
      <c r="AA157" s="546"/>
      <c r="AB157" s="546"/>
      <c r="AC157" s="546"/>
      <c r="AD157" s="546"/>
      <c r="AE157" s="546"/>
      <c r="AF157" s="546" t="s">
        <v>296</v>
      </c>
      <c r="AG157" s="546"/>
      <c r="AH157" s="185">
        <f t="shared" si="6"/>
        <v>0</v>
      </c>
      <c r="AI157" s="186">
        <f t="shared" si="7"/>
        <v>0</v>
      </c>
      <c r="AJ157" s="187"/>
      <c r="AK157" s="159"/>
    </row>
    <row r="158" spans="1:37" ht="43.5" customHeight="1" x14ac:dyDescent="0.25">
      <c r="A158" s="567"/>
      <c r="B158" s="583" t="s">
        <v>671</v>
      </c>
      <c r="C158" s="587" t="s">
        <v>672</v>
      </c>
      <c r="D158" s="547" t="s">
        <v>673</v>
      </c>
      <c r="E158" s="522" t="s">
        <v>468</v>
      </c>
      <c r="F158" s="535" t="s">
        <v>674</v>
      </c>
      <c r="G158" s="535"/>
      <c r="H158" s="551" t="s">
        <v>494</v>
      </c>
      <c r="I158" s="551" t="s">
        <v>495</v>
      </c>
      <c r="J158" s="537" t="s">
        <v>296</v>
      </c>
      <c r="K158" s="537"/>
      <c r="L158" s="537" t="s">
        <v>296</v>
      </c>
      <c r="M158" s="537"/>
      <c r="N158" s="537"/>
      <c r="O158" s="537"/>
      <c r="P158" s="537"/>
      <c r="Q158" s="537"/>
      <c r="R158" s="537"/>
      <c r="S158" s="537"/>
      <c r="T158" s="537" t="s">
        <v>296</v>
      </c>
      <c r="U158" s="537"/>
      <c r="V158" s="537" t="s">
        <v>296</v>
      </c>
      <c r="W158" s="537"/>
      <c r="X158" s="537"/>
      <c r="Y158" s="537"/>
      <c r="Z158" s="537"/>
      <c r="AA158" s="537"/>
      <c r="AB158" s="537"/>
      <c r="AC158" s="537"/>
      <c r="AD158" s="537" t="s">
        <v>296</v>
      </c>
      <c r="AE158" s="537"/>
      <c r="AF158" s="537" t="s">
        <v>296</v>
      </c>
      <c r="AG158" s="537"/>
      <c r="AH158" s="175">
        <f t="shared" si="6"/>
        <v>0</v>
      </c>
      <c r="AI158" s="176">
        <f t="shared" si="7"/>
        <v>0</v>
      </c>
      <c r="AJ158" s="189"/>
      <c r="AK158" s="159"/>
    </row>
    <row r="159" spans="1:37" ht="43.5" customHeight="1" x14ac:dyDescent="0.25">
      <c r="A159" s="567"/>
      <c r="B159" s="584"/>
      <c r="C159" s="588"/>
      <c r="D159" s="549"/>
      <c r="E159" s="523"/>
      <c r="F159" s="504" t="s">
        <v>675</v>
      </c>
      <c r="G159" s="504"/>
      <c r="H159" s="538"/>
      <c r="I159" s="538"/>
      <c r="J159" s="536"/>
      <c r="K159" s="536"/>
      <c r="L159" s="536"/>
      <c r="M159" s="536"/>
      <c r="N159" s="536" t="s">
        <v>296</v>
      </c>
      <c r="O159" s="536"/>
      <c r="P159" s="536"/>
      <c r="Q159" s="536"/>
      <c r="R159" s="536"/>
      <c r="S159" s="536"/>
      <c r="T159" s="536"/>
      <c r="U159" s="536"/>
      <c r="V159" s="536"/>
      <c r="W159" s="536"/>
      <c r="X159" s="536"/>
      <c r="Y159" s="536"/>
      <c r="Z159" s="536"/>
      <c r="AA159" s="536"/>
      <c r="AB159" s="536"/>
      <c r="AC159" s="536"/>
      <c r="AD159" s="536"/>
      <c r="AE159" s="536"/>
      <c r="AF159" s="536"/>
      <c r="AG159" s="536"/>
      <c r="AH159" s="178">
        <f t="shared" si="6"/>
        <v>0</v>
      </c>
      <c r="AI159" s="179">
        <f t="shared" si="7"/>
        <v>0</v>
      </c>
      <c r="AJ159" s="180"/>
      <c r="AK159" s="159"/>
    </row>
    <row r="160" spans="1:37" ht="43.5" customHeight="1" x14ac:dyDescent="0.25">
      <c r="A160" s="567"/>
      <c r="B160" s="584"/>
      <c r="C160" s="588"/>
      <c r="D160" s="549"/>
      <c r="E160" s="523"/>
      <c r="F160" s="504" t="s">
        <v>676</v>
      </c>
      <c r="G160" s="504"/>
      <c r="H160" s="538"/>
      <c r="I160" s="538"/>
      <c r="J160" s="536"/>
      <c r="K160" s="536"/>
      <c r="L160" s="536"/>
      <c r="M160" s="536"/>
      <c r="N160" s="536"/>
      <c r="O160" s="536"/>
      <c r="P160" s="536"/>
      <c r="Q160" s="536"/>
      <c r="R160" s="536"/>
      <c r="S160" s="536"/>
      <c r="T160" s="536"/>
      <c r="U160" s="536"/>
      <c r="V160" s="536"/>
      <c r="W160" s="536"/>
      <c r="X160" s="536"/>
      <c r="Y160" s="536"/>
      <c r="Z160" s="536" t="s">
        <v>296</v>
      </c>
      <c r="AA160" s="536"/>
      <c r="AB160" s="536" t="s">
        <v>296</v>
      </c>
      <c r="AC160" s="536"/>
      <c r="AD160" s="536"/>
      <c r="AE160" s="536"/>
      <c r="AF160" s="536"/>
      <c r="AG160" s="536"/>
      <c r="AH160" s="178">
        <f t="shared" ref="AH160:AH167" si="10">IFERROR((COUNTIF((J160:AG160),"I")/(COUNTIF((J160:AG160),"P")+COUNTIF((J160:AG160),"I")+COUNTIF((J160:AG160),"NC"))),"")</f>
        <v>0</v>
      </c>
      <c r="AI160" s="179">
        <f t="shared" ref="AI160:AI167" si="11">AH160</f>
        <v>0</v>
      </c>
      <c r="AJ160" s="180"/>
      <c r="AK160" s="159"/>
    </row>
    <row r="161" spans="1:37" ht="43.5" customHeight="1" x14ac:dyDescent="0.25">
      <c r="A161" s="567"/>
      <c r="B161" s="584"/>
      <c r="C161" s="588"/>
      <c r="D161" s="549"/>
      <c r="E161" s="523"/>
      <c r="F161" s="504" t="s">
        <v>677</v>
      </c>
      <c r="G161" s="504"/>
      <c r="H161" s="538"/>
      <c r="I161" s="538"/>
      <c r="J161" s="536"/>
      <c r="K161" s="536"/>
      <c r="L161" s="536"/>
      <c r="M161" s="536"/>
      <c r="N161" s="536"/>
      <c r="O161" s="536"/>
      <c r="P161" s="536"/>
      <c r="Q161" s="536"/>
      <c r="R161" s="536"/>
      <c r="S161" s="536"/>
      <c r="T161" s="536" t="s">
        <v>296</v>
      </c>
      <c r="U161" s="536"/>
      <c r="V161" s="536"/>
      <c r="W161" s="536"/>
      <c r="X161" s="536"/>
      <c r="Y161" s="536"/>
      <c r="Z161" s="536"/>
      <c r="AA161" s="536"/>
      <c r="AB161" s="536"/>
      <c r="AC161" s="536"/>
      <c r="AD161" s="536"/>
      <c r="AE161" s="536"/>
      <c r="AF161" s="536"/>
      <c r="AG161" s="536"/>
      <c r="AH161" s="178">
        <f t="shared" si="10"/>
        <v>0</v>
      </c>
      <c r="AI161" s="179">
        <f t="shared" si="11"/>
        <v>0</v>
      </c>
      <c r="AJ161" s="180"/>
      <c r="AK161" s="159"/>
    </row>
    <row r="162" spans="1:37" ht="43.5" customHeight="1" x14ac:dyDescent="0.25">
      <c r="A162" s="567"/>
      <c r="B162" s="585"/>
      <c r="C162" s="589"/>
      <c r="D162" s="550"/>
      <c r="E162" s="523"/>
      <c r="F162" s="504" t="s">
        <v>678</v>
      </c>
      <c r="G162" s="504"/>
      <c r="H162" s="538"/>
      <c r="I162" s="538"/>
      <c r="J162" s="536" t="s">
        <v>296</v>
      </c>
      <c r="K162" s="536"/>
      <c r="L162" s="536" t="s">
        <v>296</v>
      </c>
      <c r="M162" s="536"/>
      <c r="N162" s="536" t="s">
        <v>296</v>
      </c>
      <c r="O162" s="536"/>
      <c r="P162" s="536" t="s">
        <v>296</v>
      </c>
      <c r="Q162" s="536"/>
      <c r="R162" s="536" t="s">
        <v>296</v>
      </c>
      <c r="S162" s="536"/>
      <c r="T162" s="536" t="s">
        <v>296</v>
      </c>
      <c r="U162" s="536"/>
      <c r="V162" s="536" t="s">
        <v>296</v>
      </c>
      <c r="W162" s="536"/>
      <c r="X162" s="536" t="s">
        <v>296</v>
      </c>
      <c r="Y162" s="536"/>
      <c r="Z162" s="536" t="s">
        <v>296</v>
      </c>
      <c r="AA162" s="536"/>
      <c r="AB162" s="536" t="s">
        <v>296</v>
      </c>
      <c r="AC162" s="536"/>
      <c r="AD162" s="536" t="s">
        <v>296</v>
      </c>
      <c r="AE162" s="536"/>
      <c r="AF162" s="536" t="s">
        <v>296</v>
      </c>
      <c r="AG162" s="536"/>
      <c r="AH162" s="178">
        <f t="shared" si="10"/>
        <v>0</v>
      </c>
      <c r="AI162" s="179">
        <f t="shared" si="11"/>
        <v>0</v>
      </c>
      <c r="AJ162" s="184"/>
      <c r="AK162" s="159"/>
    </row>
    <row r="163" spans="1:37" ht="43.5" customHeight="1" x14ac:dyDescent="0.25">
      <c r="A163" s="567"/>
      <c r="B163" s="585"/>
      <c r="C163" s="589"/>
      <c r="D163" s="550"/>
      <c r="E163" s="523"/>
      <c r="F163" s="504" t="s">
        <v>679</v>
      </c>
      <c r="G163" s="504"/>
      <c r="H163" s="538"/>
      <c r="I163" s="538"/>
      <c r="J163" s="536"/>
      <c r="K163" s="536"/>
      <c r="L163" s="536"/>
      <c r="M163" s="536"/>
      <c r="N163" s="536" t="s">
        <v>296</v>
      </c>
      <c r="O163" s="536"/>
      <c r="P163" s="536"/>
      <c r="Q163" s="536"/>
      <c r="R163" s="536"/>
      <c r="S163" s="536"/>
      <c r="T163" s="536" t="s">
        <v>296</v>
      </c>
      <c r="U163" s="536"/>
      <c r="V163" s="536"/>
      <c r="W163" s="536"/>
      <c r="X163" s="536"/>
      <c r="Y163" s="536"/>
      <c r="Z163" s="536" t="s">
        <v>296</v>
      </c>
      <c r="AA163" s="536"/>
      <c r="AB163" s="536"/>
      <c r="AC163" s="536"/>
      <c r="AD163" s="536"/>
      <c r="AE163" s="536"/>
      <c r="AF163" s="536" t="s">
        <v>296</v>
      </c>
      <c r="AG163" s="536"/>
      <c r="AH163" s="178">
        <f t="shared" si="10"/>
        <v>0</v>
      </c>
      <c r="AI163" s="179">
        <f t="shared" si="11"/>
        <v>0</v>
      </c>
      <c r="AJ163" s="184"/>
      <c r="AK163" s="159"/>
    </row>
    <row r="164" spans="1:37" ht="38.450000000000003" customHeight="1" x14ac:dyDescent="0.25">
      <c r="A164" s="567"/>
      <c r="B164" s="585"/>
      <c r="C164" s="589"/>
      <c r="D164" s="550"/>
      <c r="E164" s="523"/>
      <c r="F164" s="504" t="s">
        <v>680</v>
      </c>
      <c r="G164" s="504"/>
      <c r="H164" s="538"/>
      <c r="I164" s="538"/>
      <c r="J164" s="536" t="s">
        <v>296</v>
      </c>
      <c r="K164" s="536"/>
      <c r="L164" s="536" t="s">
        <v>296</v>
      </c>
      <c r="M164" s="536"/>
      <c r="N164" s="536" t="s">
        <v>296</v>
      </c>
      <c r="O164" s="536"/>
      <c r="P164" s="536" t="s">
        <v>296</v>
      </c>
      <c r="Q164" s="536"/>
      <c r="R164" s="536" t="s">
        <v>296</v>
      </c>
      <c r="S164" s="536"/>
      <c r="T164" s="536" t="s">
        <v>296</v>
      </c>
      <c r="U164" s="536"/>
      <c r="V164" s="536" t="s">
        <v>296</v>
      </c>
      <c r="W164" s="536"/>
      <c r="X164" s="536" t="s">
        <v>296</v>
      </c>
      <c r="Y164" s="536"/>
      <c r="Z164" s="536" t="s">
        <v>296</v>
      </c>
      <c r="AA164" s="536"/>
      <c r="AB164" s="536" t="s">
        <v>296</v>
      </c>
      <c r="AC164" s="536"/>
      <c r="AD164" s="536" t="s">
        <v>296</v>
      </c>
      <c r="AE164" s="536"/>
      <c r="AF164" s="536" t="s">
        <v>296</v>
      </c>
      <c r="AG164" s="536"/>
      <c r="AH164" s="178">
        <f t="shared" si="10"/>
        <v>0</v>
      </c>
      <c r="AI164" s="179">
        <f t="shared" si="11"/>
        <v>0</v>
      </c>
      <c r="AJ164" s="184"/>
      <c r="AK164" s="159"/>
    </row>
    <row r="165" spans="1:37" ht="38.450000000000003" customHeight="1" x14ac:dyDescent="0.25">
      <c r="A165" s="567"/>
      <c r="B165" s="585"/>
      <c r="C165" s="589"/>
      <c r="D165" s="550"/>
      <c r="E165" s="523"/>
      <c r="F165" s="504" t="s">
        <v>681</v>
      </c>
      <c r="G165" s="504"/>
      <c r="H165" s="538"/>
      <c r="I165" s="538"/>
      <c r="J165" s="536"/>
      <c r="K165" s="536"/>
      <c r="L165" s="536"/>
      <c r="M165" s="536"/>
      <c r="N165" s="536" t="s">
        <v>296</v>
      </c>
      <c r="O165" s="536"/>
      <c r="P165" s="536"/>
      <c r="Q165" s="536"/>
      <c r="R165" s="536"/>
      <c r="S165" s="536"/>
      <c r="T165" s="536"/>
      <c r="U165" s="536"/>
      <c r="V165" s="536" t="s">
        <v>296</v>
      </c>
      <c r="W165" s="536"/>
      <c r="X165" s="536"/>
      <c r="Y165" s="536"/>
      <c r="Z165" s="536"/>
      <c r="AA165" s="536"/>
      <c r="AB165" s="536"/>
      <c r="AC165" s="536"/>
      <c r="AD165" s="536" t="s">
        <v>296</v>
      </c>
      <c r="AE165" s="536"/>
      <c r="AF165" s="536"/>
      <c r="AG165" s="536"/>
      <c r="AH165" s="178">
        <f t="shared" si="10"/>
        <v>0</v>
      </c>
      <c r="AI165" s="179">
        <f t="shared" si="11"/>
        <v>0</v>
      </c>
      <c r="AJ165" s="184"/>
      <c r="AK165" s="159"/>
    </row>
    <row r="166" spans="1:37" ht="38.450000000000003" customHeight="1" x14ac:dyDescent="0.25">
      <c r="A166" s="567"/>
      <c r="B166" s="585"/>
      <c r="C166" s="589"/>
      <c r="D166" s="550"/>
      <c r="E166" s="523"/>
      <c r="F166" s="504" t="s">
        <v>682</v>
      </c>
      <c r="G166" s="504"/>
      <c r="H166" s="538"/>
      <c r="I166" s="538"/>
      <c r="J166" s="536"/>
      <c r="K166" s="536"/>
      <c r="L166" s="536"/>
      <c r="M166" s="536"/>
      <c r="N166" s="536"/>
      <c r="O166" s="536"/>
      <c r="P166" s="536"/>
      <c r="Q166" s="536"/>
      <c r="R166" s="536"/>
      <c r="S166" s="536"/>
      <c r="T166" s="536"/>
      <c r="U166" s="536"/>
      <c r="V166" s="536"/>
      <c r="W166" s="536"/>
      <c r="X166" s="536" t="s">
        <v>296</v>
      </c>
      <c r="Y166" s="536"/>
      <c r="Z166" s="536"/>
      <c r="AA166" s="536"/>
      <c r="AB166" s="536"/>
      <c r="AC166" s="536"/>
      <c r="AD166" s="536"/>
      <c r="AE166" s="536"/>
      <c r="AF166" s="536"/>
      <c r="AG166" s="536"/>
      <c r="AH166" s="178">
        <f t="shared" si="10"/>
        <v>0</v>
      </c>
      <c r="AI166" s="179">
        <f t="shared" si="11"/>
        <v>0</v>
      </c>
      <c r="AJ166" s="184"/>
      <c r="AK166" s="159"/>
    </row>
    <row r="167" spans="1:37" ht="38.450000000000003" customHeight="1" thickBot="1" x14ac:dyDescent="0.3">
      <c r="A167" s="567"/>
      <c r="B167" s="586"/>
      <c r="C167" s="590"/>
      <c r="D167" s="557"/>
      <c r="E167" s="524"/>
      <c r="F167" s="525" t="s">
        <v>683</v>
      </c>
      <c r="G167" s="525"/>
      <c r="H167" s="552"/>
      <c r="I167" s="552"/>
      <c r="J167" s="546"/>
      <c r="K167" s="546"/>
      <c r="L167" s="546"/>
      <c r="M167" s="546"/>
      <c r="N167" s="546" t="s">
        <v>296</v>
      </c>
      <c r="O167" s="546"/>
      <c r="P167" s="546"/>
      <c r="Q167" s="546"/>
      <c r="R167" s="546"/>
      <c r="S167" s="546"/>
      <c r="T167" s="546" t="s">
        <v>296</v>
      </c>
      <c r="U167" s="546"/>
      <c r="V167" s="546"/>
      <c r="W167" s="546"/>
      <c r="X167" s="546"/>
      <c r="Y167" s="546"/>
      <c r="Z167" s="546" t="s">
        <v>296</v>
      </c>
      <c r="AA167" s="546"/>
      <c r="AB167" s="546"/>
      <c r="AC167" s="546"/>
      <c r="AD167" s="546"/>
      <c r="AE167" s="546"/>
      <c r="AF167" s="546" t="s">
        <v>296</v>
      </c>
      <c r="AG167" s="546"/>
      <c r="AH167" s="185">
        <f t="shared" si="10"/>
        <v>0</v>
      </c>
      <c r="AI167" s="186">
        <f t="shared" si="11"/>
        <v>0</v>
      </c>
      <c r="AJ167" s="187"/>
      <c r="AK167" s="159"/>
    </row>
    <row r="168" spans="1:37" ht="33.6" customHeight="1" x14ac:dyDescent="0.25">
      <c r="A168" s="159"/>
      <c r="B168" s="201"/>
      <c r="C168" s="201"/>
      <c r="D168" s="201"/>
      <c r="E168" s="201"/>
      <c r="F168" s="201"/>
      <c r="G168" s="201"/>
      <c r="H168" s="604" t="s">
        <v>684</v>
      </c>
      <c r="I168" s="202" t="s">
        <v>685</v>
      </c>
      <c r="J168" s="602">
        <f>IFERROR((COUNTIF((J17:K167),"P")+COUNTIF((J17:K167),"I")+COUNTIF((J17:K167),"NC")),"")</f>
        <v>43</v>
      </c>
      <c r="K168" s="603"/>
      <c r="L168" s="602">
        <f>IFERROR((COUNTIF((L17:M167),"P")+COUNTIF((L17:M167),"I")+COUNTIF((L17:M167),"NC")),"")</f>
        <v>42</v>
      </c>
      <c r="M168" s="603"/>
      <c r="N168" s="602">
        <f>IFERROR((COUNTIF((N17:O167),"P")+COUNTIF((N17:O167),"I")+COUNTIF((N17:O167),"NC")),"")</f>
        <v>54</v>
      </c>
      <c r="O168" s="603"/>
      <c r="P168" s="602">
        <f>IFERROR((COUNTIF((P17:Q167),"P")+COUNTIF((P17:Q167),"I")+COUNTIF((P17:Q167),"NC")),"")</f>
        <v>47</v>
      </c>
      <c r="Q168" s="603"/>
      <c r="R168" s="602">
        <f>IFERROR((COUNTIF((R17:S167),"P")+COUNTIF((R17:S167),"I")+COUNTIF((R17:S167),"NC")),"")</f>
        <v>39</v>
      </c>
      <c r="S168" s="603"/>
      <c r="T168" s="602">
        <f>IFERROR((COUNTIF((T17:U167),"P")+COUNTIF((T17:U167),"I")+COUNTIF((T17:U167),"NC")),"")</f>
        <v>47</v>
      </c>
      <c r="U168" s="603"/>
      <c r="V168" s="602">
        <f>IFERROR((COUNTIF((V17:W167),"P")+COUNTIF((V17:W167),"I")+COUNTIF((V17:W167),"NC")),"")</f>
        <v>50</v>
      </c>
      <c r="W168" s="603"/>
      <c r="X168" s="602">
        <f>IFERROR((COUNTIF((X17:Y167),"P")+COUNTIF((X17:Y167),"I")+COUNTIF((X17:Y167),"NC")),"")</f>
        <v>52</v>
      </c>
      <c r="Y168" s="603"/>
      <c r="Z168" s="602">
        <f>IFERROR((COUNTIF((Z17:AA167),"P")+COUNTIF((Z17:AA167),"I")+COUNTIF((Z17:AA167),"NC")),"")</f>
        <v>48</v>
      </c>
      <c r="AA168" s="603"/>
      <c r="AB168" s="602">
        <f>IFERROR((COUNTIF((AB17:AC167),"P")+COUNTIF((AB17:AC167),"I")+COUNTIF((AB17:AC167),"NC")),"")</f>
        <v>42</v>
      </c>
      <c r="AC168" s="603"/>
      <c r="AD168" s="602">
        <f>IFERROR((COUNTIF((AD17:AE167),"P")+COUNTIF((AD17:AE167),"I")+COUNTIF((AD17:AE167),"NC")),"")</f>
        <v>49</v>
      </c>
      <c r="AE168" s="603"/>
      <c r="AF168" s="602">
        <f>IFERROR((COUNTIF((AF17:AG167),"P")+COUNTIF((AF17:AG167),"I")+COUNTIF((AF17:AG167),"NC")),"")</f>
        <v>50</v>
      </c>
      <c r="AG168" s="603"/>
      <c r="AH168" s="591">
        <f>IFERROR((SUM(J169:AG169)/SUM(J168:AG168)),"")</f>
        <v>0</v>
      </c>
      <c r="AI168" s="593" t="str">
        <f>IF(AH168&gt;=0.9,"CUMPLE","NO CUMPLE")</f>
        <v>NO CUMPLE</v>
      </c>
      <c r="AJ168" s="595"/>
      <c r="AK168" s="159"/>
    </row>
    <row r="169" spans="1:37" ht="33.6" customHeight="1" thickBot="1" x14ac:dyDescent="0.3">
      <c r="A169" s="159"/>
      <c r="B169" s="597" t="s">
        <v>686</v>
      </c>
      <c r="C169" s="598"/>
      <c r="D169" s="598"/>
      <c r="E169" s="598"/>
      <c r="F169" s="599"/>
      <c r="G169" s="203"/>
      <c r="H169" s="604"/>
      <c r="I169" s="204" t="s">
        <v>687</v>
      </c>
      <c r="J169" s="600">
        <f>COUNTIF((J17:K167),"I")</f>
        <v>0</v>
      </c>
      <c r="K169" s="601"/>
      <c r="L169" s="600">
        <f>COUNTIF((L17:M167),"I")</f>
        <v>0</v>
      </c>
      <c r="M169" s="601"/>
      <c r="N169" s="600">
        <f>COUNTIF((N17:O167),"I")</f>
        <v>0</v>
      </c>
      <c r="O169" s="601"/>
      <c r="P169" s="600">
        <f>COUNTIF((P17:Q167),"I")</f>
        <v>0</v>
      </c>
      <c r="Q169" s="601"/>
      <c r="R169" s="600">
        <f>COUNTIF((R17:S167),"I")</f>
        <v>0</v>
      </c>
      <c r="S169" s="601"/>
      <c r="T169" s="600">
        <f>COUNTIF((T17:U167),"I")</f>
        <v>0</v>
      </c>
      <c r="U169" s="601"/>
      <c r="V169" s="600">
        <f>COUNTIF((V17:W167),"I")</f>
        <v>0</v>
      </c>
      <c r="W169" s="601"/>
      <c r="X169" s="600">
        <f>COUNTIF((X17:Y167),"I")</f>
        <v>0</v>
      </c>
      <c r="Y169" s="601"/>
      <c r="Z169" s="600">
        <f>COUNTIF((Z17:AA167),"I")</f>
        <v>0</v>
      </c>
      <c r="AA169" s="601"/>
      <c r="AB169" s="600">
        <f>COUNTIF((AB17:AC167),"I")</f>
        <v>0</v>
      </c>
      <c r="AC169" s="601"/>
      <c r="AD169" s="600">
        <f>COUNTIF((AD17:AE167),"I")</f>
        <v>0</v>
      </c>
      <c r="AE169" s="601"/>
      <c r="AF169" s="600">
        <f>COUNTIF((AF17:AG167),"I")</f>
        <v>0</v>
      </c>
      <c r="AG169" s="601"/>
      <c r="AH169" s="592"/>
      <c r="AI169" s="594"/>
      <c r="AJ169" s="596"/>
      <c r="AK169" s="159"/>
    </row>
    <row r="170" spans="1:37" ht="22.5" customHeight="1" x14ac:dyDescent="0.25">
      <c r="A170" s="159"/>
      <c r="B170" s="201"/>
      <c r="C170" s="201"/>
      <c r="D170" s="201"/>
      <c r="E170" s="201"/>
      <c r="F170" s="201"/>
      <c r="G170" s="201"/>
      <c r="H170" s="604"/>
      <c r="I170" s="610" t="s">
        <v>688</v>
      </c>
      <c r="J170" s="606">
        <f>IFERROR((J169/J168),"")</f>
        <v>0</v>
      </c>
      <c r="K170" s="607"/>
      <c r="L170" s="606">
        <f>IFERROR((L169/L168),"")</f>
        <v>0</v>
      </c>
      <c r="M170" s="607"/>
      <c r="N170" s="606">
        <f>IFERROR((N169/N168),"")</f>
        <v>0</v>
      </c>
      <c r="O170" s="607"/>
      <c r="P170" s="606">
        <f>IFERROR((P169/P168),"")</f>
        <v>0</v>
      </c>
      <c r="Q170" s="607"/>
      <c r="R170" s="606">
        <f>IFERROR((R169/R168),"")</f>
        <v>0</v>
      </c>
      <c r="S170" s="607"/>
      <c r="T170" s="606">
        <f>IFERROR((T169/T168),"")</f>
        <v>0</v>
      </c>
      <c r="U170" s="607"/>
      <c r="V170" s="606">
        <f>IFERROR((V169/V168),"")</f>
        <v>0</v>
      </c>
      <c r="W170" s="607"/>
      <c r="X170" s="606">
        <f>IFERROR((X169/X168),"")</f>
        <v>0</v>
      </c>
      <c r="Y170" s="607"/>
      <c r="Z170" s="606">
        <f>IFERROR((Z169/Z168),"")</f>
        <v>0</v>
      </c>
      <c r="AA170" s="607"/>
      <c r="AB170" s="606">
        <f>IFERROR((AB169/AB168),"")</f>
        <v>0</v>
      </c>
      <c r="AC170" s="607"/>
      <c r="AD170" s="606">
        <f>IFERROR((AD169/AD168),"")</f>
        <v>0</v>
      </c>
      <c r="AE170" s="607"/>
      <c r="AF170" s="606">
        <f>IFERROR((AF169/AF168),"")</f>
        <v>0</v>
      </c>
      <c r="AG170" s="607"/>
      <c r="AH170" s="205"/>
      <c r="AI170" s="206"/>
      <c r="AJ170" s="163"/>
      <c r="AK170" s="159"/>
    </row>
    <row r="171" spans="1:37" ht="22.5" customHeight="1" thickBot="1" x14ac:dyDescent="0.3">
      <c r="A171" s="159"/>
      <c r="B171" s="201"/>
      <c r="C171" s="201"/>
      <c r="D171" s="201"/>
      <c r="E171" s="201"/>
      <c r="F171" s="201"/>
      <c r="G171" s="201"/>
      <c r="H171" s="605"/>
      <c r="I171" s="611"/>
      <c r="J171" s="608">
        <f>J170</f>
        <v>0</v>
      </c>
      <c r="K171" s="609"/>
      <c r="L171" s="608">
        <f>L170</f>
        <v>0</v>
      </c>
      <c r="M171" s="609"/>
      <c r="N171" s="608">
        <f>N170</f>
        <v>0</v>
      </c>
      <c r="O171" s="609"/>
      <c r="P171" s="608">
        <f>P170</f>
        <v>0</v>
      </c>
      <c r="Q171" s="609"/>
      <c r="R171" s="608">
        <f>R170</f>
        <v>0</v>
      </c>
      <c r="S171" s="609"/>
      <c r="T171" s="608">
        <f>T170</f>
        <v>0</v>
      </c>
      <c r="U171" s="609"/>
      <c r="V171" s="608">
        <f>V170</f>
        <v>0</v>
      </c>
      <c r="W171" s="609"/>
      <c r="X171" s="608">
        <f>X170</f>
        <v>0</v>
      </c>
      <c r="Y171" s="609"/>
      <c r="Z171" s="608">
        <f>Z170</f>
        <v>0</v>
      </c>
      <c r="AA171" s="609"/>
      <c r="AB171" s="608">
        <f>AB170</f>
        <v>0</v>
      </c>
      <c r="AC171" s="609"/>
      <c r="AD171" s="608">
        <f>AD170</f>
        <v>0</v>
      </c>
      <c r="AE171" s="609"/>
      <c r="AF171" s="608">
        <f>AF170</f>
        <v>0</v>
      </c>
      <c r="AG171" s="609"/>
      <c r="AH171" s="159"/>
      <c r="AI171" s="159"/>
      <c r="AJ171" s="159"/>
      <c r="AK171" s="159"/>
    </row>
    <row r="172" spans="1:37" ht="9.75" customHeight="1" x14ac:dyDescent="0.25">
      <c r="A172" s="159"/>
      <c r="B172" s="160"/>
      <c r="C172" s="161"/>
      <c r="D172" s="161"/>
      <c r="E172" s="161"/>
      <c r="F172" s="161"/>
      <c r="G172" s="161"/>
      <c r="H172" s="162"/>
      <c r="I172" s="207"/>
      <c r="J172" s="208"/>
      <c r="K172" s="209"/>
      <c r="L172" s="208"/>
      <c r="M172" s="209"/>
      <c r="N172" s="208"/>
      <c r="O172" s="209"/>
      <c r="P172" s="208"/>
      <c r="Q172" s="209"/>
      <c r="R172" s="208"/>
      <c r="S172" s="209"/>
      <c r="T172" s="208"/>
      <c r="U172" s="209"/>
      <c r="V172" s="208"/>
      <c r="W172" s="209"/>
      <c r="X172" s="208"/>
      <c r="Y172" s="209"/>
      <c r="Z172" s="208"/>
      <c r="AA172" s="209"/>
      <c r="AB172" s="208"/>
      <c r="AC172" s="209"/>
      <c r="AD172" s="208"/>
      <c r="AE172" s="209"/>
      <c r="AF172" s="208"/>
      <c r="AG172" s="209"/>
      <c r="AH172" s="159"/>
      <c r="AI172" s="159"/>
      <c r="AJ172" s="159"/>
      <c r="AK172" s="159"/>
    </row>
    <row r="173" spans="1:37" ht="21" customHeight="1" x14ac:dyDescent="0.25">
      <c r="A173" s="159"/>
      <c r="B173" s="623"/>
      <c r="C173" s="623"/>
      <c r="D173" s="623"/>
      <c r="E173" s="623"/>
      <c r="F173" s="623"/>
      <c r="G173" s="623"/>
      <c r="H173" s="623"/>
      <c r="I173" s="207"/>
      <c r="J173" s="208"/>
      <c r="K173" s="209"/>
      <c r="L173" s="208"/>
      <c r="M173" s="209"/>
      <c r="N173" s="208"/>
      <c r="O173" s="209"/>
      <c r="P173" s="208"/>
      <c r="Q173" s="209"/>
      <c r="R173" s="208"/>
      <c r="S173" s="209"/>
      <c r="T173" s="208"/>
      <c r="U173" s="209"/>
      <c r="V173" s="208"/>
      <c r="W173" s="209"/>
      <c r="X173" s="208"/>
      <c r="Y173" s="209"/>
      <c r="Z173" s="208"/>
      <c r="AA173" s="209"/>
      <c r="AB173" s="208"/>
      <c r="AC173" s="209"/>
      <c r="AD173" s="208"/>
      <c r="AE173" s="209"/>
      <c r="AF173" s="208"/>
      <c r="AG173" s="209"/>
      <c r="AH173" s="159"/>
      <c r="AI173" s="159"/>
      <c r="AJ173" s="159"/>
      <c r="AK173" s="159"/>
    </row>
    <row r="174" spans="1:37" ht="16.5" customHeight="1" thickBot="1" x14ac:dyDescent="0.3">
      <c r="A174" s="159"/>
      <c r="B174" s="160"/>
      <c r="C174" s="161"/>
      <c r="D174" s="161"/>
      <c r="E174" s="161"/>
      <c r="F174" s="161"/>
      <c r="G174" s="161"/>
      <c r="H174" s="162"/>
      <c r="I174" s="207"/>
      <c r="J174" s="208"/>
      <c r="K174" s="209"/>
      <c r="L174" s="208"/>
      <c r="M174" s="209"/>
      <c r="N174" s="208"/>
      <c r="O174" s="209"/>
      <c r="P174" s="208"/>
      <c r="Q174" s="209"/>
      <c r="R174" s="208"/>
      <c r="S174" s="209"/>
      <c r="T174" s="208"/>
      <c r="U174" s="209"/>
      <c r="V174" s="208"/>
      <c r="W174" s="209"/>
      <c r="X174" s="208"/>
      <c r="Y174" s="209"/>
      <c r="Z174" s="208"/>
      <c r="AA174" s="209"/>
      <c r="AB174" s="208"/>
      <c r="AC174" s="209"/>
      <c r="AD174" s="208"/>
      <c r="AE174" s="209"/>
      <c r="AF174" s="208"/>
      <c r="AG174" s="209"/>
      <c r="AH174" s="159"/>
      <c r="AI174" s="159"/>
      <c r="AJ174" s="159"/>
      <c r="AK174" s="159"/>
    </row>
    <row r="175" spans="1:37" ht="36.75" customHeight="1" thickBot="1" x14ac:dyDescent="0.3">
      <c r="A175" s="159"/>
      <c r="B175" s="210" t="s">
        <v>689</v>
      </c>
      <c r="C175" s="211"/>
      <c r="D175" s="624" t="s">
        <v>690</v>
      </c>
      <c r="E175" s="625"/>
      <c r="F175" s="624" t="s">
        <v>691</v>
      </c>
      <c r="G175" s="625"/>
      <c r="H175" s="212"/>
      <c r="I175" s="212"/>
      <c r="J175" s="212"/>
      <c r="K175" s="212"/>
      <c r="L175" s="212"/>
      <c r="M175" s="163"/>
      <c r="N175" s="163"/>
      <c r="O175" s="163"/>
      <c r="P175" s="163"/>
      <c r="Q175" s="163"/>
      <c r="R175" s="163"/>
      <c r="S175" s="163"/>
      <c r="T175" s="163"/>
      <c r="U175" s="163"/>
      <c r="V175" s="163"/>
      <c r="W175" s="163"/>
      <c r="X175" s="163"/>
      <c r="Y175" s="163"/>
      <c r="Z175" s="163"/>
      <c r="AA175" s="163"/>
      <c r="AB175" s="163"/>
      <c r="AC175" s="163"/>
      <c r="AD175" s="163"/>
      <c r="AE175" s="163"/>
      <c r="AF175" s="163"/>
      <c r="AG175" s="163"/>
      <c r="AH175" s="159"/>
      <c r="AI175" s="159"/>
      <c r="AJ175" s="159"/>
      <c r="AK175" s="159"/>
    </row>
    <row r="176" spans="1:37" ht="36.75" customHeight="1" x14ac:dyDescent="0.25">
      <c r="A176" s="159"/>
      <c r="B176" s="213" t="s">
        <v>692</v>
      </c>
      <c r="C176" s="214" t="s">
        <v>693</v>
      </c>
      <c r="D176" s="213" t="s">
        <v>692</v>
      </c>
      <c r="E176" s="215" t="s">
        <v>694</v>
      </c>
      <c r="F176" s="213" t="s">
        <v>692</v>
      </c>
      <c r="G176" s="215" t="s">
        <v>695</v>
      </c>
      <c r="H176" s="163"/>
      <c r="I176" s="163"/>
      <c r="J176" s="163"/>
      <c r="K176" s="163"/>
      <c r="L176" s="163"/>
      <c r="M176" s="163"/>
      <c r="N176" s="163"/>
      <c r="O176" s="163"/>
      <c r="P176" s="163"/>
      <c r="Q176" s="163"/>
      <c r="R176" s="163"/>
      <c r="S176" s="163"/>
      <c r="T176" s="163"/>
      <c r="U176" s="163"/>
      <c r="V176" s="163"/>
      <c r="W176" s="163"/>
      <c r="X176" s="163"/>
      <c r="Y176" s="163"/>
      <c r="Z176" s="163"/>
      <c r="AA176" s="163"/>
      <c r="AB176" s="163"/>
      <c r="AC176" s="163"/>
      <c r="AD176" s="163"/>
      <c r="AE176" s="163"/>
      <c r="AF176" s="163"/>
      <c r="AG176" s="163"/>
      <c r="AH176" s="159"/>
      <c r="AI176" s="159"/>
      <c r="AJ176" s="159"/>
      <c r="AK176" s="159"/>
    </row>
    <row r="177" spans="1:37" ht="81.75" customHeight="1" thickBot="1" x14ac:dyDescent="0.3">
      <c r="A177" s="159"/>
      <c r="B177" s="216" t="s">
        <v>696</v>
      </c>
      <c r="C177" s="217"/>
      <c r="D177" s="216" t="s">
        <v>696</v>
      </c>
      <c r="E177" s="218"/>
      <c r="F177" s="216" t="s">
        <v>696</v>
      </c>
      <c r="G177" s="218"/>
      <c r="H177" s="163"/>
      <c r="I177" s="163"/>
      <c r="J177" s="163"/>
      <c r="K177" s="163"/>
      <c r="L177" s="163"/>
      <c r="M177" s="163"/>
      <c r="N177" s="163"/>
      <c r="O177" s="163"/>
      <c r="P177" s="163"/>
      <c r="Q177" s="163"/>
      <c r="R177" s="163"/>
      <c r="S177" s="163"/>
      <c r="T177" s="163"/>
      <c r="U177" s="163"/>
      <c r="V177" s="163"/>
      <c r="W177" s="163"/>
      <c r="X177" s="163"/>
      <c r="Y177" s="163"/>
      <c r="Z177" s="163"/>
      <c r="AA177" s="163"/>
      <c r="AB177" s="163"/>
      <c r="AC177" s="163"/>
      <c r="AD177" s="163"/>
      <c r="AE177" s="163"/>
      <c r="AF177" s="163"/>
      <c r="AG177" s="163"/>
      <c r="AH177" s="159"/>
      <c r="AI177" s="159"/>
      <c r="AJ177" s="159"/>
      <c r="AK177" s="159"/>
    </row>
    <row r="178" spans="1:37" ht="36.75" customHeight="1" x14ac:dyDescent="0.25">
      <c r="B178" s="160"/>
      <c r="C178" s="161"/>
      <c r="D178" s="161"/>
      <c r="E178" s="161"/>
      <c r="F178" s="161"/>
      <c r="G178" s="161"/>
      <c r="H178" s="162"/>
      <c r="I178" s="162"/>
      <c r="J178" s="163"/>
      <c r="K178" s="163"/>
      <c r="L178" s="163"/>
      <c r="M178" s="163"/>
      <c r="N178" s="163"/>
      <c r="O178" s="163"/>
      <c r="P178" s="163"/>
      <c r="Q178" s="163"/>
      <c r="R178" s="163"/>
      <c r="S178" s="163"/>
      <c r="T178" s="163"/>
      <c r="U178" s="163"/>
      <c r="V178" s="163"/>
      <c r="W178" s="163"/>
      <c r="X178" s="163"/>
      <c r="Y178" s="163"/>
      <c r="Z178" s="163"/>
      <c r="AA178" s="163"/>
      <c r="AB178" s="163"/>
      <c r="AC178" s="163"/>
      <c r="AD178" s="163"/>
      <c r="AE178" s="163"/>
      <c r="AF178" s="163"/>
      <c r="AG178" s="163"/>
      <c r="AH178" s="159"/>
      <c r="AI178" s="159"/>
      <c r="AJ178" s="159"/>
      <c r="AK178" s="159"/>
    </row>
    <row r="179" spans="1:37" ht="36.75" customHeight="1" x14ac:dyDescent="0.25">
      <c r="A179" s="159"/>
      <c r="B179" s="160"/>
      <c r="C179" s="161"/>
      <c r="D179" s="161"/>
      <c r="E179" s="161"/>
      <c r="F179" s="161"/>
      <c r="G179" s="161"/>
      <c r="H179" s="162"/>
      <c r="I179" s="162"/>
      <c r="J179" s="163"/>
      <c r="K179" s="163"/>
      <c r="L179" s="163"/>
      <c r="M179" s="163"/>
      <c r="N179" s="163"/>
      <c r="O179" s="163"/>
      <c r="P179" s="163"/>
      <c r="Q179" s="163"/>
      <c r="R179" s="163"/>
      <c r="S179" s="163"/>
      <c r="T179" s="163"/>
      <c r="U179" s="163"/>
      <c r="V179" s="163"/>
      <c r="W179" s="163"/>
      <c r="X179" s="163"/>
      <c r="Y179" s="163"/>
      <c r="Z179" s="163"/>
      <c r="AA179" s="163"/>
      <c r="AB179" s="163"/>
      <c r="AC179" s="163"/>
      <c r="AD179" s="163"/>
      <c r="AE179" s="163"/>
      <c r="AF179" s="163"/>
      <c r="AG179" s="163"/>
      <c r="AH179" s="159"/>
      <c r="AI179" s="159"/>
      <c r="AJ179" s="159"/>
      <c r="AK179" s="159"/>
    </row>
    <row r="180" spans="1:37" ht="36.75" customHeight="1" x14ac:dyDescent="0.25">
      <c r="A180" s="159"/>
      <c r="B180" s="160"/>
      <c r="C180" s="161"/>
      <c r="D180" s="161"/>
      <c r="E180" s="161"/>
      <c r="F180" s="161"/>
      <c r="G180" s="161"/>
      <c r="H180" s="162"/>
      <c r="I180" s="162"/>
      <c r="J180" s="163"/>
      <c r="K180" s="163"/>
      <c r="L180" s="163"/>
      <c r="M180" s="163"/>
      <c r="N180" s="163"/>
      <c r="O180" s="163"/>
      <c r="P180" s="163"/>
      <c r="Q180" s="163"/>
      <c r="R180" s="163"/>
      <c r="S180" s="163"/>
      <c r="T180" s="163"/>
      <c r="U180" s="163"/>
      <c r="V180" s="163"/>
      <c r="W180" s="163"/>
      <c r="X180" s="163"/>
      <c r="Y180" s="163"/>
      <c r="Z180" s="163"/>
      <c r="AA180" s="163"/>
      <c r="AB180" s="163"/>
      <c r="AC180" s="163"/>
      <c r="AD180" s="163"/>
      <c r="AE180" s="163"/>
      <c r="AF180" s="163"/>
      <c r="AG180" s="163"/>
      <c r="AH180" s="159"/>
      <c r="AI180" s="159"/>
      <c r="AJ180" s="159"/>
      <c r="AK180" s="159"/>
    </row>
    <row r="181" spans="1:37" ht="28.5" customHeight="1" thickBot="1" x14ac:dyDescent="0.3">
      <c r="A181" s="159"/>
      <c r="B181" s="160"/>
      <c r="C181" s="161"/>
      <c r="D181" s="161"/>
      <c r="E181" s="161"/>
      <c r="F181" s="161"/>
      <c r="G181" s="161"/>
      <c r="H181" s="162"/>
      <c r="I181" s="162"/>
      <c r="J181" s="163"/>
      <c r="K181" s="163"/>
      <c r="L181" s="163"/>
      <c r="M181" s="163"/>
      <c r="N181" s="163"/>
      <c r="O181" s="163"/>
      <c r="P181" s="163"/>
      <c r="Q181" s="163"/>
      <c r="R181" s="163"/>
      <c r="S181" s="163"/>
      <c r="T181" s="163"/>
      <c r="U181" s="163"/>
      <c r="V181" s="163"/>
      <c r="W181" s="163"/>
      <c r="X181" s="163"/>
      <c r="Y181" s="163"/>
      <c r="Z181" s="163"/>
      <c r="AA181" s="163"/>
      <c r="AB181" s="163"/>
      <c r="AC181" s="163"/>
      <c r="AD181" s="163"/>
      <c r="AE181" s="163"/>
      <c r="AF181" s="163"/>
      <c r="AG181" s="163"/>
      <c r="AH181" s="159"/>
      <c r="AI181" s="159"/>
      <c r="AJ181" s="159"/>
      <c r="AK181" s="159"/>
    </row>
    <row r="182" spans="1:37" ht="36.75" customHeight="1" thickBot="1" x14ac:dyDescent="0.3">
      <c r="B182" s="626" t="s">
        <v>697</v>
      </c>
      <c r="C182" s="627"/>
      <c r="D182" s="627"/>
      <c r="E182" s="627"/>
      <c r="F182" s="627"/>
      <c r="G182" s="627"/>
      <c r="H182" s="627"/>
      <c r="I182" s="627"/>
      <c r="J182" s="627"/>
      <c r="K182" s="627"/>
      <c r="L182" s="627"/>
      <c r="M182" s="627"/>
      <c r="N182" s="627"/>
      <c r="O182" s="627"/>
      <c r="P182" s="627"/>
      <c r="Q182" s="627"/>
      <c r="R182" s="627"/>
      <c r="S182" s="627"/>
      <c r="T182" s="627"/>
      <c r="U182" s="627"/>
      <c r="V182" s="627"/>
      <c r="W182" s="627"/>
      <c r="X182" s="627"/>
      <c r="Y182" s="627"/>
      <c r="Z182" s="627"/>
      <c r="AA182" s="627"/>
      <c r="AB182" s="627"/>
      <c r="AC182" s="627"/>
      <c r="AD182" s="627"/>
      <c r="AE182" s="627"/>
      <c r="AF182" s="627"/>
      <c r="AG182" s="627"/>
      <c r="AH182" s="627"/>
      <c r="AI182" s="627"/>
      <c r="AJ182" s="628"/>
      <c r="AK182" s="159"/>
    </row>
    <row r="183" spans="1:37" ht="36.75" customHeight="1" x14ac:dyDescent="0.25">
      <c r="B183" s="629"/>
      <c r="C183" s="630"/>
      <c r="D183" s="630"/>
      <c r="E183" s="630"/>
      <c r="F183" s="630"/>
      <c r="G183" s="631" t="s">
        <v>698</v>
      </c>
      <c r="H183" s="632"/>
      <c r="I183" s="632"/>
      <c r="J183" s="632"/>
      <c r="K183" s="632"/>
      <c r="L183" s="632"/>
      <c r="M183" s="632"/>
      <c r="N183" s="632"/>
      <c r="O183" s="632"/>
      <c r="P183" s="632"/>
      <c r="Q183" s="632"/>
      <c r="R183" s="632"/>
      <c r="S183" s="632"/>
      <c r="T183" s="632"/>
      <c r="U183" s="632"/>
      <c r="V183" s="633"/>
      <c r="W183" s="634"/>
      <c r="X183" s="635"/>
      <c r="Y183" s="635"/>
      <c r="Z183" s="635"/>
      <c r="AA183" s="635"/>
      <c r="AB183" s="635"/>
      <c r="AC183" s="635"/>
      <c r="AD183" s="635"/>
      <c r="AE183" s="635"/>
      <c r="AF183" s="635"/>
      <c r="AG183" s="635"/>
      <c r="AH183" s="635"/>
      <c r="AI183" s="635"/>
      <c r="AJ183" s="635"/>
      <c r="AK183" s="159"/>
    </row>
    <row r="184" spans="1:37" ht="36.75" customHeight="1" x14ac:dyDescent="0.25">
      <c r="B184" s="612" t="s">
        <v>699</v>
      </c>
      <c r="C184" s="614"/>
      <c r="D184" s="615"/>
      <c r="E184" s="615"/>
      <c r="F184" s="615"/>
      <c r="G184" s="615"/>
      <c r="H184" s="615"/>
      <c r="I184" s="615"/>
      <c r="J184" s="615"/>
      <c r="K184" s="615"/>
      <c r="L184" s="615"/>
      <c r="M184" s="615"/>
      <c r="N184" s="615"/>
      <c r="O184" s="615"/>
      <c r="P184" s="615"/>
      <c r="Q184" s="615"/>
      <c r="R184" s="615"/>
      <c r="S184" s="615"/>
      <c r="T184" s="615"/>
      <c r="U184" s="615"/>
      <c r="V184" s="615"/>
      <c r="W184" s="615"/>
      <c r="X184" s="615"/>
      <c r="Y184" s="615"/>
      <c r="Z184" s="615"/>
      <c r="AA184" s="615"/>
      <c r="AB184" s="615"/>
      <c r="AC184" s="615"/>
      <c r="AD184" s="615"/>
      <c r="AE184" s="615"/>
      <c r="AF184" s="615"/>
      <c r="AG184" s="615"/>
      <c r="AH184" s="615"/>
      <c r="AI184" s="615"/>
      <c r="AJ184" s="616"/>
      <c r="AK184" s="159"/>
    </row>
    <row r="185" spans="1:37" ht="36.75" customHeight="1" x14ac:dyDescent="0.25">
      <c r="B185" s="613"/>
      <c r="C185" s="617"/>
      <c r="D185" s="618"/>
      <c r="E185" s="618"/>
      <c r="F185" s="618"/>
      <c r="G185" s="618"/>
      <c r="H185" s="618"/>
      <c r="I185" s="618"/>
      <c r="J185" s="618"/>
      <c r="K185" s="618"/>
      <c r="L185" s="618"/>
      <c r="M185" s="618"/>
      <c r="N185" s="618"/>
      <c r="O185" s="618"/>
      <c r="P185" s="618"/>
      <c r="Q185" s="618"/>
      <c r="R185" s="618"/>
      <c r="S185" s="618"/>
      <c r="T185" s="618"/>
      <c r="U185" s="618"/>
      <c r="V185" s="618"/>
      <c r="W185" s="618"/>
      <c r="X185" s="618"/>
      <c r="Y185" s="618"/>
      <c r="Z185" s="618"/>
      <c r="AA185" s="618"/>
      <c r="AB185" s="618"/>
      <c r="AC185" s="618"/>
      <c r="AD185" s="618"/>
      <c r="AE185" s="618"/>
      <c r="AF185" s="618"/>
      <c r="AG185" s="618"/>
      <c r="AH185" s="618"/>
      <c r="AI185" s="618"/>
      <c r="AJ185" s="619"/>
      <c r="AK185" s="159"/>
    </row>
    <row r="186" spans="1:37" ht="43.5" customHeight="1" x14ac:dyDescent="0.25">
      <c r="B186" s="220" t="s">
        <v>700</v>
      </c>
      <c r="C186" s="620"/>
      <c r="D186" s="620"/>
      <c r="E186" s="620"/>
      <c r="F186" s="620"/>
      <c r="G186" s="621" t="s">
        <v>170</v>
      </c>
      <c r="H186" s="621"/>
      <c r="I186" s="620"/>
      <c r="J186" s="620"/>
      <c r="K186" s="620"/>
      <c r="L186" s="620"/>
      <c r="M186" s="620"/>
      <c r="N186" s="620"/>
      <c r="O186" s="620"/>
      <c r="P186" s="620"/>
      <c r="Q186" s="620"/>
      <c r="R186" s="620"/>
      <c r="S186" s="620"/>
      <c r="T186" s="621" t="s">
        <v>701</v>
      </c>
      <c r="U186" s="621"/>
      <c r="V186" s="621"/>
      <c r="W186" s="620"/>
      <c r="X186" s="620"/>
      <c r="Y186" s="620"/>
      <c r="Z186" s="620"/>
      <c r="AA186" s="620"/>
      <c r="AB186" s="620"/>
      <c r="AC186" s="620"/>
      <c r="AD186" s="620"/>
      <c r="AE186" s="620"/>
      <c r="AF186" s="622" t="s">
        <v>702</v>
      </c>
      <c r="AG186" s="622"/>
      <c r="AH186" s="622"/>
      <c r="AI186" s="622"/>
      <c r="AJ186" s="222" t="s">
        <v>468</v>
      </c>
      <c r="AK186" s="159"/>
    </row>
    <row r="187" spans="1:37" ht="36.75" customHeight="1" x14ac:dyDescent="0.25">
      <c r="B187" s="629"/>
      <c r="C187" s="630"/>
      <c r="D187" s="630"/>
      <c r="E187" s="630"/>
      <c r="F187" s="630"/>
      <c r="G187" s="631" t="s">
        <v>703</v>
      </c>
      <c r="H187" s="632"/>
      <c r="I187" s="632"/>
      <c r="J187" s="632"/>
      <c r="K187" s="632"/>
      <c r="L187" s="632"/>
      <c r="M187" s="632"/>
      <c r="N187" s="632"/>
      <c r="O187" s="632"/>
      <c r="P187" s="632"/>
      <c r="Q187" s="632"/>
      <c r="R187" s="632"/>
      <c r="S187" s="632"/>
      <c r="T187" s="632"/>
      <c r="U187" s="632"/>
      <c r="V187" s="633"/>
      <c r="W187" s="634"/>
      <c r="X187" s="635"/>
      <c r="Y187" s="635"/>
      <c r="Z187" s="635"/>
      <c r="AA187" s="635"/>
      <c r="AB187" s="635"/>
      <c r="AC187" s="635"/>
      <c r="AD187" s="635"/>
      <c r="AE187" s="635"/>
      <c r="AF187" s="635"/>
      <c r="AG187" s="635"/>
      <c r="AH187" s="635"/>
      <c r="AI187" s="635"/>
      <c r="AJ187" s="635"/>
      <c r="AK187" s="159"/>
    </row>
    <row r="188" spans="1:37" ht="36.75" customHeight="1" x14ac:dyDescent="0.25">
      <c r="B188" s="612" t="s">
        <v>704</v>
      </c>
      <c r="C188" s="614"/>
      <c r="D188" s="615"/>
      <c r="E188" s="615"/>
      <c r="F188" s="615"/>
      <c r="G188" s="615"/>
      <c r="H188" s="615"/>
      <c r="I188" s="615"/>
      <c r="J188" s="615"/>
      <c r="K188" s="615"/>
      <c r="L188" s="615"/>
      <c r="M188" s="615"/>
      <c r="N188" s="615"/>
      <c r="O188" s="615"/>
      <c r="P188" s="615"/>
      <c r="Q188" s="615"/>
      <c r="R188" s="615"/>
      <c r="S188" s="615"/>
      <c r="T188" s="615"/>
      <c r="U188" s="615"/>
      <c r="V188" s="615"/>
      <c r="W188" s="615"/>
      <c r="X188" s="615"/>
      <c r="Y188" s="615"/>
      <c r="Z188" s="615"/>
      <c r="AA188" s="615"/>
      <c r="AB188" s="615"/>
      <c r="AC188" s="615"/>
      <c r="AD188" s="615"/>
      <c r="AE188" s="615"/>
      <c r="AF188" s="615"/>
      <c r="AG188" s="615"/>
      <c r="AH188" s="615"/>
      <c r="AI188" s="615"/>
      <c r="AJ188" s="616"/>
      <c r="AK188" s="159"/>
    </row>
    <row r="189" spans="1:37" ht="36.75" customHeight="1" x14ac:dyDescent="0.25">
      <c r="B189" s="613"/>
      <c r="C189" s="617"/>
      <c r="D189" s="618"/>
      <c r="E189" s="618"/>
      <c r="F189" s="618"/>
      <c r="G189" s="618"/>
      <c r="H189" s="618"/>
      <c r="I189" s="618"/>
      <c r="J189" s="618"/>
      <c r="K189" s="618"/>
      <c r="L189" s="618"/>
      <c r="M189" s="618"/>
      <c r="N189" s="618"/>
      <c r="O189" s="618"/>
      <c r="P189" s="618"/>
      <c r="Q189" s="618"/>
      <c r="R189" s="618"/>
      <c r="S189" s="618"/>
      <c r="T189" s="618"/>
      <c r="U189" s="618"/>
      <c r="V189" s="618"/>
      <c r="W189" s="618"/>
      <c r="X189" s="618"/>
      <c r="Y189" s="618"/>
      <c r="Z189" s="618"/>
      <c r="AA189" s="618"/>
      <c r="AB189" s="618"/>
      <c r="AC189" s="618"/>
      <c r="AD189" s="618"/>
      <c r="AE189" s="618"/>
      <c r="AF189" s="618"/>
      <c r="AG189" s="618"/>
      <c r="AH189" s="618"/>
      <c r="AI189" s="618"/>
      <c r="AJ189" s="619"/>
      <c r="AK189" s="159"/>
    </row>
    <row r="190" spans="1:37" ht="36.75" customHeight="1" x14ac:dyDescent="0.25">
      <c r="B190" s="220" t="s">
        <v>700</v>
      </c>
      <c r="C190" s="620"/>
      <c r="D190" s="620"/>
      <c r="E190" s="620"/>
      <c r="F190" s="620"/>
      <c r="G190" s="621" t="s">
        <v>170</v>
      </c>
      <c r="H190" s="621"/>
      <c r="I190" s="620"/>
      <c r="J190" s="620"/>
      <c r="K190" s="620"/>
      <c r="L190" s="620"/>
      <c r="M190" s="620"/>
      <c r="N190" s="620"/>
      <c r="O190" s="620"/>
      <c r="P190" s="620"/>
      <c r="Q190" s="620"/>
      <c r="R190" s="620"/>
      <c r="S190" s="620"/>
      <c r="T190" s="621" t="s">
        <v>701</v>
      </c>
      <c r="U190" s="621"/>
      <c r="V190" s="621"/>
      <c r="W190" s="620"/>
      <c r="X190" s="620"/>
      <c r="Y190" s="620"/>
      <c r="Z190" s="620"/>
      <c r="AA190" s="620"/>
      <c r="AB190" s="620"/>
      <c r="AC190" s="620"/>
      <c r="AD190" s="620"/>
      <c r="AE190" s="620"/>
      <c r="AF190" s="622" t="s">
        <v>702</v>
      </c>
      <c r="AG190" s="622"/>
      <c r="AH190" s="622"/>
      <c r="AI190" s="622"/>
      <c r="AJ190" s="222" t="s">
        <v>468</v>
      </c>
      <c r="AK190" s="159"/>
    </row>
    <row r="191" spans="1:37" ht="36.75" customHeight="1" x14ac:dyDescent="0.25">
      <c r="B191" s="629"/>
      <c r="C191" s="630"/>
      <c r="D191" s="630"/>
      <c r="E191" s="630"/>
      <c r="F191" s="630"/>
      <c r="G191" s="631" t="s">
        <v>705</v>
      </c>
      <c r="H191" s="632"/>
      <c r="I191" s="632"/>
      <c r="J191" s="632"/>
      <c r="K191" s="632"/>
      <c r="L191" s="632"/>
      <c r="M191" s="632"/>
      <c r="N191" s="632"/>
      <c r="O191" s="632"/>
      <c r="P191" s="632"/>
      <c r="Q191" s="632"/>
      <c r="R191" s="632"/>
      <c r="S191" s="632"/>
      <c r="T191" s="632"/>
      <c r="U191" s="632"/>
      <c r="V191" s="633"/>
      <c r="W191" s="634"/>
      <c r="X191" s="635"/>
      <c r="Y191" s="635"/>
      <c r="Z191" s="635"/>
      <c r="AA191" s="635"/>
      <c r="AB191" s="635"/>
      <c r="AC191" s="635"/>
      <c r="AD191" s="635"/>
      <c r="AE191" s="635"/>
      <c r="AF191" s="635"/>
      <c r="AG191" s="635"/>
      <c r="AH191" s="635"/>
      <c r="AI191" s="635"/>
      <c r="AJ191" s="635"/>
      <c r="AK191" s="159"/>
    </row>
    <row r="192" spans="1:37" ht="36.75" customHeight="1" x14ac:dyDescent="0.25">
      <c r="B192" s="612" t="s">
        <v>706</v>
      </c>
      <c r="C192" s="636"/>
      <c r="D192" s="637"/>
      <c r="E192" s="637"/>
      <c r="F192" s="637"/>
      <c r="G192" s="637"/>
      <c r="H192" s="637"/>
      <c r="I192" s="637"/>
      <c r="J192" s="637"/>
      <c r="K192" s="637"/>
      <c r="L192" s="637"/>
      <c r="M192" s="637"/>
      <c r="N192" s="637"/>
      <c r="O192" s="637"/>
      <c r="P192" s="637"/>
      <c r="Q192" s="637"/>
      <c r="R192" s="637"/>
      <c r="S192" s="637"/>
      <c r="T192" s="637"/>
      <c r="U192" s="637"/>
      <c r="V192" s="637"/>
      <c r="W192" s="637"/>
      <c r="X192" s="637"/>
      <c r="Y192" s="637"/>
      <c r="Z192" s="637"/>
      <c r="AA192" s="637"/>
      <c r="AB192" s="637"/>
      <c r="AC192" s="637"/>
      <c r="AD192" s="637"/>
      <c r="AE192" s="637"/>
      <c r="AF192" s="637"/>
      <c r="AG192" s="637"/>
      <c r="AH192" s="637"/>
      <c r="AI192" s="637"/>
      <c r="AJ192" s="638"/>
      <c r="AK192" s="159"/>
    </row>
    <row r="193" spans="2:37" ht="36.75" customHeight="1" x14ac:dyDescent="0.25">
      <c r="B193" s="613"/>
      <c r="C193" s="629"/>
      <c r="D193" s="639"/>
      <c r="E193" s="639"/>
      <c r="F193" s="639"/>
      <c r="G193" s="639"/>
      <c r="H193" s="639"/>
      <c r="I193" s="639"/>
      <c r="J193" s="639"/>
      <c r="K193" s="639"/>
      <c r="L193" s="639"/>
      <c r="M193" s="639"/>
      <c r="N193" s="639"/>
      <c r="O193" s="639"/>
      <c r="P193" s="639"/>
      <c r="Q193" s="639"/>
      <c r="R193" s="639"/>
      <c r="S193" s="639"/>
      <c r="T193" s="639"/>
      <c r="U193" s="639"/>
      <c r="V193" s="639"/>
      <c r="W193" s="639"/>
      <c r="X193" s="639"/>
      <c r="Y193" s="639"/>
      <c r="Z193" s="639"/>
      <c r="AA193" s="639"/>
      <c r="AB193" s="639"/>
      <c r="AC193" s="639"/>
      <c r="AD193" s="639"/>
      <c r="AE193" s="639"/>
      <c r="AF193" s="639"/>
      <c r="AG193" s="639"/>
      <c r="AH193" s="639"/>
      <c r="AI193" s="639"/>
      <c r="AJ193" s="640"/>
      <c r="AK193" s="159"/>
    </row>
    <row r="194" spans="2:37" ht="36.75" customHeight="1" x14ac:dyDescent="0.25">
      <c r="B194" s="220" t="s">
        <v>700</v>
      </c>
      <c r="C194" s="622"/>
      <c r="D194" s="622"/>
      <c r="E194" s="622"/>
      <c r="F194" s="622"/>
      <c r="G194" s="621" t="s">
        <v>170</v>
      </c>
      <c r="H194" s="621"/>
      <c r="I194" s="620"/>
      <c r="J194" s="620"/>
      <c r="K194" s="620"/>
      <c r="L194" s="620"/>
      <c r="M194" s="620"/>
      <c r="N194" s="620"/>
      <c r="O194" s="620"/>
      <c r="P194" s="620"/>
      <c r="Q194" s="620"/>
      <c r="R194" s="620"/>
      <c r="S194" s="620"/>
      <c r="T194" s="621" t="s">
        <v>701</v>
      </c>
      <c r="U194" s="621"/>
      <c r="V194" s="621"/>
      <c r="W194" s="622"/>
      <c r="X194" s="622"/>
      <c r="Y194" s="622"/>
      <c r="Z194" s="622"/>
      <c r="AA194" s="622"/>
      <c r="AB194" s="622"/>
      <c r="AC194" s="622"/>
      <c r="AD194" s="622"/>
      <c r="AE194" s="622"/>
      <c r="AF194" s="622" t="s">
        <v>702</v>
      </c>
      <c r="AG194" s="622"/>
      <c r="AH194" s="622"/>
      <c r="AI194" s="622"/>
      <c r="AJ194" s="222"/>
      <c r="AK194" s="159"/>
    </row>
    <row r="195" spans="2:37" ht="36.75" customHeight="1" x14ac:dyDescent="0.25">
      <c r="B195" s="629"/>
      <c r="C195" s="630"/>
      <c r="D195" s="630"/>
      <c r="E195" s="630"/>
      <c r="F195" s="630"/>
      <c r="G195" s="631" t="s">
        <v>707</v>
      </c>
      <c r="H195" s="632"/>
      <c r="I195" s="632"/>
      <c r="J195" s="632"/>
      <c r="K195" s="632"/>
      <c r="L195" s="632"/>
      <c r="M195" s="632"/>
      <c r="N195" s="632"/>
      <c r="O195" s="632"/>
      <c r="P195" s="632"/>
      <c r="Q195" s="632"/>
      <c r="R195" s="632"/>
      <c r="S195" s="632"/>
      <c r="T195" s="632"/>
      <c r="U195" s="632"/>
      <c r="V195" s="633"/>
      <c r="W195" s="634"/>
      <c r="X195" s="635"/>
      <c r="Y195" s="635"/>
      <c r="Z195" s="635"/>
      <c r="AA195" s="635"/>
      <c r="AB195" s="635"/>
      <c r="AC195" s="635"/>
      <c r="AD195" s="635"/>
      <c r="AE195" s="635"/>
      <c r="AF195" s="635"/>
      <c r="AG195" s="635"/>
      <c r="AH195" s="635"/>
      <c r="AI195" s="635"/>
      <c r="AJ195" s="635"/>
      <c r="AK195" s="159"/>
    </row>
    <row r="196" spans="2:37" ht="36.75" customHeight="1" x14ac:dyDescent="0.25">
      <c r="B196" s="612" t="s">
        <v>708</v>
      </c>
      <c r="C196" s="636"/>
      <c r="D196" s="637"/>
      <c r="E196" s="637"/>
      <c r="F196" s="637"/>
      <c r="G196" s="637"/>
      <c r="H196" s="637"/>
      <c r="I196" s="637"/>
      <c r="J196" s="637"/>
      <c r="K196" s="637"/>
      <c r="L196" s="637"/>
      <c r="M196" s="637"/>
      <c r="N196" s="637"/>
      <c r="O196" s="637"/>
      <c r="P196" s="637"/>
      <c r="Q196" s="637"/>
      <c r="R196" s="637"/>
      <c r="S196" s="637"/>
      <c r="T196" s="637"/>
      <c r="U196" s="637"/>
      <c r="V196" s="637"/>
      <c r="W196" s="637"/>
      <c r="X196" s="637"/>
      <c r="Y196" s="637"/>
      <c r="Z196" s="637"/>
      <c r="AA196" s="637"/>
      <c r="AB196" s="637"/>
      <c r="AC196" s="637"/>
      <c r="AD196" s="637"/>
      <c r="AE196" s="637"/>
      <c r="AF196" s="637"/>
      <c r="AG196" s="637"/>
      <c r="AH196" s="637"/>
      <c r="AI196" s="637"/>
      <c r="AJ196" s="638"/>
      <c r="AK196" s="159"/>
    </row>
    <row r="197" spans="2:37" ht="36.75" customHeight="1" x14ac:dyDescent="0.25">
      <c r="B197" s="613"/>
      <c r="C197" s="629"/>
      <c r="D197" s="639"/>
      <c r="E197" s="639"/>
      <c r="F197" s="639"/>
      <c r="G197" s="639"/>
      <c r="H197" s="639"/>
      <c r="I197" s="639"/>
      <c r="J197" s="639"/>
      <c r="K197" s="639"/>
      <c r="L197" s="639"/>
      <c r="M197" s="639"/>
      <c r="N197" s="639"/>
      <c r="O197" s="639"/>
      <c r="P197" s="639"/>
      <c r="Q197" s="639"/>
      <c r="R197" s="639"/>
      <c r="S197" s="639"/>
      <c r="T197" s="639"/>
      <c r="U197" s="639"/>
      <c r="V197" s="639"/>
      <c r="W197" s="639"/>
      <c r="X197" s="639"/>
      <c r="Y197" s="639"/>
      <c r="Z197" s="639"/>
      <c r="AA197" s="639"/>
      <c r="AB197" s="639"/>
      <c r="AC197" s="639"/>
      <c r="AD197" s="639"/>
      <c r="AE197" s="639"/>
      <c r="AF197" s="639"/>
      <c r="AG197" s="639"/>
      <c r="AH197" s="639"/>
      <c r="AI197" s="639"/>
      <c r="AJ197" s="640"/>
      <c r="AK197" s="159"/>
    </row>
    <row r="198" spans="2:37" ht="36.75" customHeight="1" x14ac:dyDescent="0.25">
      <c r="B198" s="220" t="s">
        <v>700</v>
      </c>
      <c r="C198" s="622"/>
      <c r="D198" s="622"/>
      <c r="E198" s="622"/>
      <c r="F198" s="622"/>
      <c r="G198" s="621" t="s">
        <v>170</v>
      </c>
      <c r="H198" s="621"/>
      <c r="I198" s="620"/>
      <c r="J198" s="620"/>
      <c r="K198" s="620"/>
      <c r="L198" s="620"/>
      <c r="M198" s="620"/>
      <c r="N198" s="620"/>
      <c r="O198" s="620"/>
      <c r="P198" s="620"/>
      <c r="Q198" s="620"/>
      <c r="R198" s="620"/>
      <c r="S198" s="620"/>
      <c r="T198" s="621" t="s">
        <v>701</v>
      </c>
      <c r="U198" s="621"/>
      <c r="V198" s="621"/>
      <c r="W198" s="622"/>
      <c r="X198" s="622"/>
      <c r="Y198" s="622"/>
      <c r="Z198" s="622"/>
      <c r="AA198" s="622"/>
      <c r="AB198" s="622"/>
      <c r="AC198" s="622"/>
      <c r="AD198" s="622"/>
      <c r="AE198" s="622"/>
      <c r="AF198" s="622" t="s">
        <v>702</v>
      </c>
      <c r="AG198" s="622"/>
      <c r="AH198" s="622"/>
      <c r="AI198" s="622"/>
      <c r="AJ198" s="222"/>
      <c r="AK198" s="159"/>
    </row>
    <row r="199" spans="2:37" ht="36.75" customHeight="1" x14ac:dyDescent="0.25">
      <c r="B199" s="629"/>
      <c r="C199" s="630"/>
      <c r="D199" s="630"/>
      <c r="E199" s="630"/>
      <c r="F199" s="630"/>
      <c r="G199" s="631" t="s">
        <v>709</v>
      </c>
      <c r="H199" s="632"/>
      <c r="I199" s="632"/>
      <c r="J199" s="632"/>
      <c r="K199" s="632"/>
      <c r="L199" s="632"/>
      <c r="M199" s="632"/>
      <c r="N199" s="632"/>
      <c r="O199" s="632"/>
      <c r="P199" s="632"/>
      <c r="Q199" s="632"/>
      <c r="R199" s="632"/>
      <c r="S199" s="632"/>
      <c r="T199" s="632"/>
      <c r="U199" s="632"/>
      <c r="V199" s="633"/>
      <c r="W199" s="634"/>
      <c r="X199" s="635"/>
      <c r="Y199" s="635"/>
      <c r="Z199" s="635"/>
      <c r="AA199" s="635"/>
      <c r="AB199" s="635"/>
      <c r="AC199" s="635"/>
      <c r="AD199" s="635"/>
      <c r="AE199" s="635"/>
      <c r="AF199" s="635"/>
      <c r="AG199" s="635"/>
      <c r="AH199" s="635"/>
      <c r="AI199" s="635"/>
      <c r="AJ199" s="635"/>
      <c r="AK199" s="159"/>
    </row>
    <row r="200" spans="2:37" ht="36.75" customHeight="1" x14ac:dyDescent="0.25">
      <c r="B200" s="612" t="s">
        <v>710</v>
      </c>
      <c r="C200" s="636"/>
      <c r="D200" s="637"/>
      <c r="E200" s="637"/>
      <c r="F200" s="637"/>
      <c r="G200" s="637"/>
      <c r="H200" s="637"/>
      <c r="I200" s="637"/>
      <c r="J200" s="637"/>
      <c r="K200" s="637"/>
      <c r="L200" s="637"/>
      <c r="M200" s="637"/>
      <c r="N200" s="637"/>
      <c r="O200" s="637"/>
      <c r="P200" s="637"/>
      <c r="Q200" s="637"/>
      <c r="R200" s="637"/>
      <c r="S200" s="637"/>
      <c r="T200" s="637"/>
      <c r="U200" s="637"/>
      <c r="V200" s="637"/>
      <c r="W200" s="637"/>
      <c r="X200" s="637"/>
      <c r="Y200" s="637"/>
      <c r="Z200" s="637"/>
      <c r="AA200" s="637"/>
      <c r="AB200" s="637"/>
      <c r="AC200" s="637"/>
      <c r="AD200" s="637"/>
      <c r="AE200" s="637"/>
      <c r="AF200" s="637"/>
      <c r="AG200" s="637"/>
      <c r="AH200" s="637"/>
      <c r="AI200" s="637"/>
      <c r="AJ200" s="638"/>
      <c r="AK200" s="159"/>
    </row>
    <row r="201" spans="2:37" ht="36.75" customHeight="1" x14ac:dyDescent="0.25">
      <c r="B201" s="613"/>
      <c r="C201" s="629"/>
      <c r="D201" s="639"/>
      <c r="E201" s="639"/>
      <c r="F201" s="639"/>
      <c r="G201" s="639"/>
      <c r="H201" s="639"/>
      <c r="I201" s="639"/>
      <c r="J201" s="639"/>
      <c r="K201" s="639"/>
      <c r="L201" s="639"/>
      <c r="M201" s="639"/>
      <c r="N201" s="639"/>
      <c r="O201" s="639"/>
      <c r="P201" s="639"/>
      <c r="Q201" s="639"/>
      <c r="R201" s="639"/>
      <c r="S201" s="639"/>
      <c r="T201" s="639"/>
      <c r="U201" s="639"/>
      <c r="V201" s="639"/>
      <c r="W201" s="639"/>
      <c r="X201" s="639"/>
      <c r="Y201" s="639"/>
      <c r="Z201" s="639"/>
      <c r="AA201" s="639"/>
      <c r="AB201" s="639"/>
      <c r="AC201" s="639"/>
      <c r="AD201" s="639"/>
      <c r="AE201" s="639"/>
      <c r="AF201" s="639"/>
      <c r="AG201" s="639"/>
      <c r="AH201" s="639"/>
      <c r="AI201" s="639"/>
      <c r="AJ201" s="640"/>
      <c r="AK201" s="159"/>
    </row>
    <row r="202" spans="2:37" ht="36.75" customHeight="1" x14ac:dyDescent="0.25">
      <c r="B202" s="220" t="s">
        <v>700</v>
      </c>
      <c r="C202" s="622"/>
      <c r="D202" s="622"/>
      <c r="E202" s="622"/>
      <c r="F202" s="622"/>
      <c r="G202" s="621" t="s">
        <v>170</v>
      </c>
      <c r="H202" s="621"/>
      <c r="I202" s="620"/>
      <c r="J202" s="620"/>
      <c r="K202" s="620"/>
      <c r="L202" s="620"/>
      <c r="M202" s="620"/>
      <c r="N202" s="620"/>
      <c r="O202" s="620"/>
      <c r="P202" s="620"/>
      <c r="Q202" s="620"/>
      <c r="R202" s="620"/>
      <c r="S202" s="620"/>
      <c r="T202" s="621" t="s">
        <v>701</v>
      </c>
      <c r="U202" s="621"/>
      <c r="V202" s="621"/>
      <c r="W202" s="622"/>
      <c r="X202" s="622"/>
      <c r="Y202" s="622"/>
      <c r="Z202" s="622"/>
      <c r="AA202" s="622"/>
      <c r="AB202" s="622"/>
      <c r="AC202" s="622"/>
      <c r="AD202" s="622"/>
      <c r="AE202" s="622"/>
      <c r="AF202" s="622" t="s">
        <v>702</v>
      </c>
      <c r="AG202" s="622"/>
      <c r="AH202" s="622"/>
      <c r="AI202" s="622"/>
      <c r="AJ202" s="222"/>
      <c r="AK202" s="159"/>
    </row>
    <row r="203" spans="2:37" ht="36.75" customHeight="1" x14ac:dyDescent="0.25">
      <c r="B203" s="160"/>
      <c r="C203" s="161"/>
      <c r="D203" s="161"/>
      <c r="E203" s="161"/>
      <c r="F203" s="161"/>
      <c r="G203" s="161"/>
      <c r="H203" s="162"/>
      <c r="I203" s="162"/>
      <c r="J203" s="163"/>
      <c r="K203" s="163"/>
      <c r="L203" s="163"/>
      <c r="M203" s="163"/>
      <c r="N203" s="163"/>
      <c r="O203" s="163"/>
      <c r="P203" s="163"/>
      <c r="Q203" s="163"/>
      <c r="R203" s="163"/>
      <c r="S203" s="163"/>
      <c r="T203" s="163"/>
      <c r="U203" s="163"/>
      <c r="V203" s="163"/>
      <c r="W203" s="163"/>
      <c r="X203" s="163"/>
      <c r="Y203" s="163"/>
      <c r="Z203" s="163"/>
      <c r="AA203" s="163"/>
      <c r="AB203" s="163"/>
      <c r="AC203" s="163"/>
      <c r="AD203" s="163"/>
      <c r="AE203" s="163"/>
      <c r="AF203" s="163"/>
      <c r="AG203" s="163"/>
      <c r="AH203" s="159"/>
      <c r="AI203" s="159"/>
      <c r="AJ203" s="159"/>
      <c r="AK203" s="159"/>
    </row>
  </sheetData>
  <autoFilter ref="A16:AK171" xr:uid="{00000000-0009-0000-0000-000000000000}">
    <filterColumn colId="5" showButton="0"/>
    <filterColumn colId="9" showButton="0"/>
    <filterColumn colId="11" showButton="0"/>
    <filterColumn colId="13" showButton="0"/>
    <filterColumn colId="15" showButton="0"/>
    <filterColumn colId="17" showButton="0"/>
    <filterColumn colId="19" showButton="0"/>
    <filterColumn colId="21" showButton="0"/>
    <filterColumn colId="23" showButton="0"/>
    <filterColumn colId="25" showButton="0"/>
    <filterColumn colId="27" showButton="0"/>
    <filterColumn colId="29" showButton="0"/>
    <filterColumn colId="31" showButton="0"/>
    <filterColumn colId="33" showButton="0"/>
  </autoFilter>
  <mergeCells count="2219">
    <mergeCell ref="C202:F202"/>
    <mergeCell ref="G202:H202"/>
    <mergeCell ref="I202:S202"/>
    <mergeCell ref="T202:V202"/>
    <mergeCell ref="W202:AE202"/>
    <mergeCell ref="AF202:AI202"/>
    <mergeCell ref="AF198:AI198"/>
    <mergeCell ref="B199:F199"/>
    <mergeCell ref="G199:V199"/>
    <mergeCell ref="W199:AJ199"/>
    <mergeCell ref="B200:B201"/>
    <mergeCell ref="C200:AJ201"/>
    <mergeCell ref="B195:F195"/>
    <mergeCell ref="G195:V195"/>
    <mergeCell ref="W195:AJ195"/>
    <mergeCell ref="B196:B197"/>
    <mergeCell ref="C196:AJ197"/>
    <mergeCell ref="C198:F198"/>
    <mergeCell ref="G198:H198"/>
    <mergeCell ref="I198:S198"/>
    <mergeCell ref="T198:V198"/>
    <mergeCell ref="W198:AE198"/>
    <mergeCell ref="C194:F194"/>
    <mergeCell ref="G194:H194"/>
    <mergeCell ref="I194:S194"/>
    <mergeCell ref="T194:V194"/>
    <mergeCell ref="W194:AE194"/>
    <mergeCell ref="AF194:AI194"/>
    <mergeCell ref="AF190:AI190"/>
    <mergeCell ref="B191:F191"/>
    <mergeCell ref="G191:V191"/>
    <mergeCell ref="W191:AJ191"/>
    <mergeCell ref="B192:B193"/>
    <mergeCell ref="C192:AJ193"/>
    <mergeCell ref="B187:F187"/>
    <mergeCell ref="G187:V187"/>
    <mergeCell ref="W187:AJ187"/>
    <mergeCell ref="B188:B189"/>
    <mergeCell ref="C188:AJ189"/>
    <mergeCell ref="C190:F190"/>
    <mergeCell ref="G190:H190"/>
    <mergeCell ref="I190:S190"/>
    <mergeCell ref="T190:V190"/>
    <mergeCell ref="W190:AE190"/>
    <mergeCell ref="C186:F186"/>
    <mergeCell ref="G186:H186"/>
    <mergeCell ref="I186:S186"/>
    <mergeCell ref="T186:V186"/>
    <mergeCell ref="W186:AE186"/>
    <mergeCell ref="AF186:AI186"/>
    <mergeCell ref="B173:H173"/>
    <mergeCell ref="D175:E175"/>
    <mergeCell ref="F175:G175"/>
    <mergeCell ref="B182:AJ182"/>
    <mergeCell ref="B183:F183"/>
    <mergeCell ref="G183:V183"/>
    <mergeCell ref="W183:AJ183"/>
    <mergeCell ref="V171:W171"/>
    <mergeCell ref="X171:Y171"/>
    <mergeCell ref="Z171:AA171"/>
    <mergeCell ref="AB171:AC171"/>
    <mergeCell ref="AD171:AE171"/>
    <mergeCell ref="AF171:AG171"/>
    <mergeCell ref="N171:O171"/>
    <mergeCell ref="P171:Q171"/>
    <mergeCell ref="R171:S171"/>
    <mergeCell ref="T171:U171"/>
    <mergeCell ref="I170:I171"/>
    <mergeCell ref="J170:K170"/>
    <mergeCell ref="L170:M170"/>
    <mergeCell ref="N170:O170"/>
    <mergeCell ref="P170:Q170"/>
    <mergeCell ref="R170:S170"/>
    <mergeCell ref="T170:U170"/>
    <mergeCell ref="V170:W170"/>
    <mergeCell ref="X170:Y170"/>
    <mergeCell ref="T169:U169"/>
    <mergeCell ref="V169:W169"/>
    <mergeCell ref="X169:Y169"/>
    <mergeCell ref="Z169:AA169"/>
    <mergeCell ref="AB169:AC169"/>
    <mergeCell ref="AD169:AE169"/>
    <mergeCell ref="AF168:AG168"/>
    <mergeCell ref="B184:B185"/>
    <mergeCell ref="C184:AJ185"/>
    <mergeCell ref="AH168:AH169"/>
    <mergeCell ref="AI168:AI169"/>
    <mergeCell ref="AJ168:AJ169"/>
    <mergeCell ref="B169:F169"/>
    <mergeCell ref="J169:K169"/>
    <mergeCell ref="L169:M169"/>
    <mergeCell ref="N169:O169"/>
    <mergeCell ref="P169:Q169"/>
    <mergeCell ref="R169:S169"/>
    <mergeCell ref="T168:U168"/>
    <mergeCell ref="V168:W168"/>
    <mergeCell ref="X168:Y168"/>
    <mergeCell ref="Z168:AA168"/>
    <mergeCell ref="AB168:AC168"/>
    <mergeCell ref="AD168:AE168"/>
    <mergeCell ref="Z167:AA167"/>
    <mergeCell ref="AB167:AC167"/>
    <mergeCell ref="AD167:AE167"/>
    <mergeCell ref="AF167:AG167"/>
    <mergeCell ref="H168:H171"/>
    <mergeCell ref="J168:K168"/>
    <mergeCell ref="L168:M168"/>
    <mergeCell ref="N168:O168"/>
    <mergeCell ref="P168:Q168"/>
    <mergeCell ref="R168:S168"/>
    <mergeCell ref="Z170:AA170"/>
    <mergeCell ref="AB170:AC170"/>
    <mergeCell ref="AD170:AE170"/>
    <mergeCell ref="AF170:AG170"/>
    <mergeCell ref="J171:K171"/>
    <mergeCell ref="L171:M171"/>
    <mergeCell ref="AF169:AG169"/>
    <mergeCell ref="AF166:AG166"/>
    <mergeCell ref="F167:G167"/>
    <mergeCell ref="J167:K167"/>
    <mergeCell ref="L167:M167"/>
    <mergeCell ref="N167:O167"/>
    <mergeCell ref="P167:Q167"/>
    <mergeCell ref="R167:S167"/>
    <mergeCell ref="T167:U167"/>
    <mergeCell ref="V167:W167"/>
    <mergeCell ref="X167:Y167"/>
    <mergeCell ref="T166:U166"/>
    <mergeCell ref="V166:W166"/>
    <mergeCell ref="X166:Y166"/>
    <mergeCell ref="Z166:AA166"/>
    <mergeCell ref="AB166:AC166"/>
    <mergeCell ref="AD166:AE166"/>
    <mergeCell ref="Z165:AA165"/>
    <mergeCell ref="AB165:AC165"/>
    <mergeCell ref="AD165:AE165"/>
    <mergeCell ref="AF165:AG165"/>
    <mergeCell ref="F166:G166"/>
    <mergeCell ref="J166:K166"/>
    <mergeCell ref="L166:M166"/>
    <mergeCell ref="N166:O166"/>
    <mergeCell ref="P166:Q166"/>
    <mergeCell ref="R166:S166"/>
    <mergeCell ref="AF164:AG164"/>
    <mergeCell ref="F165:G165"/>
    <mergeCell ref="J165:K165"/>
    <mergeCell ref="L165:M165"/>
    <mergeCell ref="N165:O165"/>
    <mergeCell ref="P165:Q165"/>
    <mergeCell ref="R165:S165"/>
    <mergeCell ref="T165:U165"/>
    <mergeCell ref="V165:W165"/>
    <mergeCell ref="X165:Y165"/>
    <mergeCell ref="T164:U164"/>
    <mergeCell ref="V164:W164"/>
    <mergeCell ref="X164:Y164"/>
    <mergeCell ref="Z164:AA164"/>
    <mergeCell ref="AB164:AC164"/>
    <mergeCell ref="AD164:AE164"/>
    <mergeCell ref="Z163:AA163"/>
    <mergeCell ref="AB163:AC163"/>
    <mergeCell ref="AD163:AE163"/>
    <mergeCell ref="AF163:AG163"/>
    <mergeCell ref="F164:G164"/>
    <mergeCell ref="J164:K164"/>
    <mergeCell ref="L164:M164"/>
    <mergeCell ref="N164:O164"/>
    <mergeCell ref="P164:Q164"/>
    <mergeCell ref="R164:S164"/>
    <mergeCell ref="F163:G163"/>
    <mergeCell ref="J163:K163"/>
    <mergeCell ref="L163:M163"/>
    <mergeCell ref="N163:O163"/>
    <mergeCell ref="P163:Q163"/>
    <mergeCell ref="R163:S163"/>
    <mergeCell ref="T163:U163"/>
    <mergeCell ref="V163:W163"/>
    <mergeCell ref="X163:Y163"/>
    <mergeCell ref="T162:U162"/>
    <mergeCell ref="V162:W162"/>
    <mergeCell ref="X162:Y162"/>
    <mergeCell ref="Z162:AA162"/>
    <mergeCell ref="AB162:AC162"/>
    <mergeCell ref="AD162:AE162"/>
    <mergeCell ref="F162:G162"/>
    <mergeCell ref="J162:K162"/>
    <mergeCell ref="L162:M162"/>
    <mergeCell ref="N162:O162"/>
    <mergeCell ref="P162:Q162"/>
    <mergeCell ref="R162:S162"/>
    <mergeCell ref="AB160:AC160"/>
    <mergeCell ref="AD160:AE160"/>
    <mergeCell ref="H158:H167"/>
    <mergeCell ref="I158:I167"/>
    <mergeCell ref="J158:K158"/>
    <mergeCell ref="L158:M158"/>
    <mergeCell ref="N158:O158"/>
    <mergeCell ref="F160:G160"/>
    <mergeCell ref="J160:K160"/>
    <mergeCell ref="L160:M160"/>
    <mergeCell ref="N160:O160"/>
    <mergeCell ref="V161:W161"/>
    <mergeCell ref="X161:Y161"/>
    <mergeCell ref="Z161:AA161"/>
    <mergeCell ref="AB161:AC161"/>
    <mergeCell ref="AD161:AE161"/>
    <mergeCell ref="AF160:AG160"/>
    <mergeCell ref="F161:G161"/>
    <mergeCell ref="J161:K161"/>
    <mergeCell ref="L161:M161"/>
    <mergeCell ref="N161:O161"/>
    <mergeCell ref="P161:Q161"/>
    <mergeCell ref="R161:S161"/>
    <mergeCell ref="T161:U161"/>
    <mergeCell ref="P160:Q160"/>
    <mergeCell ref="R160:S160"/>
    <mergeCell ref="T160:U160"/>
    <mergeCell ref="V160:W160"/>
    <mergeCell ref="X160:Y160"/>
    <mergeCell ref="Z160:AA160"/>
    <mergeCell ref="AF162:AG162"/>
    <mergeCell ref="AB158:AC158"/>
    <mergeCell ref="AD158:AE158"/>
    <mergeCell ref="AF158:AG158"/>
    <mergeCell ref="F159:G159"/>
    <mergeCell ref="J159:K159"/>
    <mergeCell ref="L159:M159"/>
    <mergeCell ref="N159:O159"/>
    <mergeCell ref="P159:Q159"/>
    <mergeCell ref="R159:S159"/>
    <mergeCell ref="T159:U159"/>
    <mergeCell ref="P158:Q158"/>
    <mergeCell ref="R158:S158"/>
    <mergeCell ref="T158:U158"/>
    <mergeCell ref="V158:W158"/>
    <mergeCell ref="X158:Y158"/>
    <mergeCell ref="Z158:AA158"/>
    <mergeCell ref="F158:G158"/>
    <mergeCell ref="AF161:AG161"/>
    <mergeCell ref="X157:Y157"/>
    <mergeCell ref="Z157:AA157"/>
    <mergeCell ref="AB157:AC157"/>
    <mergeCell ref="AD157:AE157"/>
    <mergeCell ref="AF157:AG157"/>
    <mergeCell ref="A158:A167"/>
    <mergeCell ref="B158:B167"/>
    <mergeCell ref="C158:C167"/>
    <mergeCell ref="D158:D167"/>
    <mergeCell ref="E158:E167"/>
    <mergeCell ref="AD156:AE156"/>
    <mergeCell ref="AF156:AG156"/>
    <mergeCell ref="F157:G157"/>
    <mergeCell ref="J157:K157"/>
    <mergeCell ref="L157:M157"/>
    <mergeCell ref="N157:O157"/>
    <mergeCell ref="P157:Q157"/>
    <mergeCell ref="R157:S157"/>
    <mergeCell ref="T157:U157"/>
    <mergeCell ref="V157:W157"/>
    <mergeCell ref="R156:S156"/>
    <mergeCell ref="T156:U156"/>
    <mergeCell ref="V156:W156"/>
    <mergeCell ref="X156:Y156"/>
    <mergeCell ref="Z156:AA156"/>
    <mergeCell ref="AB156:AC156"/>
    <mergeCell ref="V159:W159"/>
    <mergeCell ref="X159:Y159"/>
    <mergeCell ref="Z159:AA159"/>
    <mergeCell ref="AB159:AC159"/>
    <mergeCell ref="AD159:AE159"/>
    <mergeCell ref="AF159:AG159"/>
    <mergeCell ref="J156:K156"/>
    <mergeCell ref="L156:M156"/>
    <mergeCell ref="N156:O156"/>
    <mergeCell ref="P156:Q156"/>
    <mergeCell ref="AD154:AE154"/>
    <mergeCell ref="AF154:AG154"/>
    <mergeCell ref="F155:G155"/>
    <mergeCell ref="J155:K155"/>
    <mergeCell ref="L155:M155"/>
    <mergeCell ref="N155:O155"/>
    <mergeCell ref="P155:Q155"/>
    <mergeCell ref="R155:S155"/>
    <mergeCell ref="T155:U155"/>
    <mergeCell ref="V155:W155"/>
    <mergeCell ref="R154:S154"/>
    <mergeCell ref="T154:U154"/>
    <mergeCell ref="V154:W154"/>
    <mergeCell ref="X154:Y154"/>
    <mergeCell ref="Z154:AA154"/>
    <mergeCell ref="AB154:AC154"/>
    <mergeCell ref="X153:Y153"/>
    <mergeCell ref="Z153:AA153"/>
    <mergeCell ref="AB153:AC153"/>
    <mergeCell ref="AD153:AE153"/>
    <mergeCell ref="AF153:AG153"/>
    <mergeCell ref="F154:G154"/>
    <mergeCell ref="J154:K154"/>
    <mergeCell ref="L154:M154"/>
    <mergeCell ref="N154:O154"/>
    <mergeCell ref="P154:Q154"/>
    <mergeCell ref="AF152:AG152"/>
    <mergeCell ref="F153:G153"/>
    <mergeCell ref="H153:H157"/>
    <mergeCell ref="J153:K153"/>
    <mergeCell ref="L153:M153"/>
    <mergeCell ref="N153:O153"/>
    <mergeCell ref="P153:Q153"/>
    <mergeCell ref="R153:S153"/>
    <mergeCell ref="T153:U153"/>
    <mergeCell ref="V153:W153"/>
    <mergeCell ref="T152:U152"/>
    <mergeCell ref="V152:W152"/>
    <mergeCell ref="X152:Y152"/>
    <mergeCell ref="Z152:AA152"/>
    <mergeCell ref="AB152:AC152"/>
    <mergeCell ref="AD152:AE152"/>
    <mergeCell ref="X155:Y155"/>
    <mergeCell ref="Z155:AA155"/>
    <mergeCell ref="AB155:AC155"/>
    <mergeCell ref="AD155:AE155"/>
    <mergeCell ref="AF155:AG155"/>
    <mergeCell ref="F156:G156"/>
    <mergeCell ref="Z151:AA151"/>
    <mergeCell ref="AB151:AC151"/>
    <mergeCell ref="AD151:AE151"/>
    <mergeCell ref="AF151:AG151"/>
    <mergeCell ref="F152:G152"/>
    <mergeCell ref="J152:K152"/>
    <mergeCell ref="L152:M152"/>
    <mergeCell ref="N152:O152"/>
    <mergeCell ref="P152:Q152"/>
    <mergeCell ref="R152:S152"/>
    <mergeCell ref="AF150:AG150"/>
    <mergeCell ref="F151:G151"/>
    <mergeCell ref="J151:K151"/>
    <mergeCell ref="L151:M151"/>
    <mergeCell ref="N151:O151"/>
    <mergeCell ref="P151:Q151"/>
    <mergeCell ref="R151:S151"/>
    <mergeCell ref="T151:U151"/>
    <mergeCell ref="V151:W151"/>
    <mergeCell ref="X151:Y151"/>
    <mergeCell ref="T150:U150"/>
    <mergeCell ref="V150:W150"/>
    <mergeCell ref="X150:Y150"/>
    <mergeCell ref="Z150:AA150"/>
    <mergeCell ref="AB150:AC150"/>
    <mergeCell ref="AD150:AE150"/>
    <mergeCell ref="Z149:AA149"/>
    <mergeCell ref="AB149:AC149"/>
    <mergeCell ref="AD149:AE149"/>
    <mergeCell ref="AF149:AG149"/>
    <mergeCell ref="F150:G150"/>
    <mergeCell ref="J150:K150"/>
    <mergeCell ref="L150:M150"/>
    <mergeCell ref="N150:O150"/>
    <mergeCell ref="P150:Q150"/>
    <mergeCell ref="R150:S150"/>
    <mergeCell ref="AF148:AG148"/>
    <mergeCell ref="F149:G149"/>
    <mergeCell ref="J149:K149"/>
    <mergeCell ref="L149:M149"/>
    <mergeCell ref="N149:O149"/>
    <mergeCell ref="P149:Q149"/>
    <mergeCell ref="R149:S149"/>
    <mergeCell ref="T149:U149"/>
    <mergeCell ref="V149:W149"/>
    <mergeCell ref="X149:Y149"/>
    <mergeCell ref="T148:U148"/>
    <mergeCell ref="V148:W148"/>
    <mergeCell ref="X148:Y148"/>
    <mergeCell ref="Z148:AA148"/>
    <mergeCell ref="AB148:AC148"/>
    <mergeCell ref="AD148:AE148"/>
    <mergeCell ref="Z147:AA147"/>
    <mergeCell ref="AB147:AC147"/>
    <mergeCell ref="AD147:AE147"/>
    <mergeCell ref="AF147:AG147"/>
    <mergeCell ref="F148:G148"/>
    <mergeCell ref="J148:K148"/>
    <mergeCell ref="L148:M148"/>
    <mergeCell ref="N148:O148"/>
    <mergeCell ref="P148:Q148"/>
    <mergeCell ref="R148:S148"/>
    <mergeCell ref="AF146:AG146"/>
    <mergeCell ref="F147:G147"/>
    <mergeCell ref="J147:K147"/>
    <mergeCell ref="L147:M147"/>
    <mergeCell ref="N147:O147"/>
    <mergeCell ref="P147:Q147"/>
    <mergeCell ref="R147:S147"/>
    <mergeCell ref="T147:U147"/>
    <mergeCell ref="V147:W147"/>
    <mergeCell ref="X147:Y147"/>
    <mergeCell ref="T146:U146"/>
    <mergeCell ref="V146:W146"/>
    <mergeCell ref="X146:Y146"/>
    <mergeCell ref="Z146:AA146"/>
    <mergeCell ref="AB146:AC146"/>
    <mergeCell ref="AD146:AE146"/>
    <mergeCell ref="Z145:AA145"/>
    <mergeCell ref="AB145:AC145"/>
    <mergeCell ref="AD145:AE145"/>
    <mergeCell ref="AF145:AG145"/>
    <mergeCell ref="F146:G146"/>
    <mergeCell ref="J146:K146"/>
    <mergeCell ref="L146:M146"/>
    <mergeCell ref="N146:O146"/>
    <mergeCell ref="P146:Q146"/>
    <mergeCell ref="R146:S146"/>
    <mergeCell ref="AF144:AG144"/>
    <mergeCell ref="F145:G145"/>
    <mergeCell ref="J145:K145"/>
    <mergeCell ref="L145:M145"/>
    <mergeCell ref="N145:O145"/>
    <mergeCell ref="P145:Q145"/>
    <mergeCell ref="R145:S145"/>
    <mergeCell ref="T145:U145"/>
    <mergeCell ref="V145:W145"/>
    <mergeCell ref="X145:Y145"/>
    <mergeCell ref="T144:U144"/>
    <mergeCell ref="V144:W144"/>
    <mergeCell ref="X144:Y144"/>
    <mergeCell ref="Z144:AA144"/>
    <mergeCell ref="AB144:AC144"/>
    <mergeCell ref="AD144:AE144"/>
    <mergeCell ref="Z143:AA143"/>
    <mergeCell ref="AB143:AC143"/>
    <mergeCell ref="AD143:AE143"/>
    <mergeCell ref="AF143:AG143"/>
    <mergeCell ref="F144:G144"/>
    <mergeCell ref="J144:K144"/>
    <mergeCell ref="L144:M144"/>
    <mergeCell ref="N144:O144"/>
    <mergeCell ref="P144:Q144"/>
    <mergeCell ref="R144:S144"/>
    <mergeCell ref="AF142:AG142"/>
    <mergeCell ref="F143:G143"/>
    <mergeCell ref="J143:K143"/>
    <mergeCell ref="L143:M143"/>
    <mergeCell ref="N143:O143"/>
    <mergeCell ref="P143:Q143"/>
    <mergeCell ref="R143:S143"/>
    <mergeCell ref="T143:U143"/>
    <mergeCell ref="V143:W143"/>
    <mergeCell ref="X143:Y143"/>
    <mergeCell ref="T142:U142"/>
    <mergeCell ref="V142:W142"/>
    <mergeCell ref="X142:Y142"/>
    <mergeCell ref="Z142:AA142"/>
    <mergeCell ref="AB142:AC142"/>
    <mergeCell ref="AD142:AE142"/>
    <mergeCell ref="Z141:AA141"/>
    <mergeCell ref="AB141:AC141"/>
    <mergeCell ref="AD141:AE141"/>
    <mergeCell ref="AF141:AG141"/>
    <mergeCell ref="F142:G142"/>
    <mergeCell ref="J142:K142"/>
    <mergeCell ref="L142:M142"/>
    <mergeCell ref="N142:O142"/>
    <mergeCell ref="P142:Q142"/>
    <mergeCell ref="R142:S142"/>
    <mergeCell ref="AF140:AG140"/>
    <mergeCell ref="F141:G141"/>
    <mergeCell ref="J141:K141"/>
    <mergeCell ref="L141:M141"/>
    <mergeCell ref="N141:O141"/>
    <mergeCell ref="P141:Q141"/>
    <mergeCell ref="R141:S141"/>
    <mergeCell ref="T141:U141"/>
    <mergeCell ref="V141:W141"/>
    <mergeCell ref="X141:Y141"/>
    <mergeCell ref="T140:U140"/>
    <mergeCell ref="V140:W140"/>
    <mergeCell ref="X140:Y140"/>
    <mergeCell ref="Z140:AA140"/>
    <mergeCell ref="AB140:AC140"/>
    <mergeCell ref="AD140:AE140"/>
    <mergeCell ref="Z139:AA139"/>
    <mergeCell ref="AB139:AC139"/>
    <mergeCell ref="AD139:AE139"/>
    <mergeCell ref="AF139:AG139"/>
    <mergeCell ref="F140:G140"/>
    <mergeCell ref="J140:K140"/>
    <mergeCell ref="L140:M140"/>
    <mergeCell ref="N140:O140"/>
    <mergeCell ref="P140:Q140"/>
    <mergeCell ref="R140:S140"/>
    <mergeCell ref="AF138:AG138"/>
    <mergeCell ref="F139:G139"/>
    <mergeCell ref="J139:K139"/>
    <mergeCell ref="L139:M139"/>
    <mergeCell ref="N139:O139"/>
    <mergeCell ref="P139:Q139"/>
    <mergeCell ref="R139:S139"/>
    <mergeCell ref="T139:U139"/>
    <mergeCell ref="V139:W139"/>
    <mergeCell ref="X139:Y139"/>
    <mergeCell ref="T138:U138"/>
    <mergeCell ref="V138:W138"/>
    <mergeCell ref="X138:Y138"/>
    <mergeCell ref="Z138:AA138"/>
    <mergeCell ref="AB138:AC138"/>
    <mergeCell ref="AD138:AE138"/>
    <mergeCell ref="Z137:AA137"/>
    <mergeCell ref="AB137:AC137"/>
    <mergeCell ref="AD137:AE137"/>
    <mergeCell ref="AF137:AG137"/>
    <mergeCell ref="F138:G138"/>
    <mergeCell ref="J138:K138"/>
    <mergeCell ref="L138:M138"/>
    <mergeCell ref="N138:O138"/>
    <mergeCell ref="P138:Q138"/>
    <mergeCell ref="R138:S138"/>
    <mergeCell ref="AF136:AG136"/>
    <mergeCell ref="F137:G137"/>
    <mergeCell ref="J137:K137"/>
    <mergeCell ref="L137:M137"/>
    <mergeCell ref="N137:O137"/>
    <mergeCell ref="P137:Q137"/>
    <mergeCell ref="R137:S137"/>
    <mergeCell ref="T137:U137"/>
    <mergeCell ref="V137:W137"/>
    <mergeCell ref="X137:Y137"/>
    <mergeCell ref="T136:U136"/>
    <mergeCell ref="V136:W136"/>
    <mergeCell ref="X136:Y136"/>
    <mergeCell ref="Z136:AA136"/>
    <mergeCell ref="AB136:AC136"/>
    <mergeCell ref="AD136:AE136"/>
    <mergeCell ref="F136:G136"/>
    <mergeCell ref="J136:K136"/>
    <mergeCell ref="L136:M136"/>
    <mergeCell ref="N136:O136"/>
    <mergeCell ref="P136:Q136"/>
    <mergeCell ref="R136:S136"/>
    <mergeCell ref="Z135:AA135"/>
    <mergeCell ref="AB135:AC135"/>
    <mergeCell ref="AD135:AE135"/>
    <mergeCell ref="AF135:AG135"/>
    <mergeCell ref="AF134:AG134"/>
    <mergeCell ref="F135:G135"/>
    <mergeCell ref="J135:K135"/>
    <mergeCell ref="L135:M135"/>
    <mergeCell ref="N135:O135"/>
    <mergeCell ref="P135:Q135"/>
    <mergeCell ref="R135:S135"/>
    <mergeCell ref="T135:U135"/>
    <mergeCell ref="V135:W135"/>
    <mergeCell ref="X135:Y135"/>
    <mergeCell ref="T134:U134"/>
    <mergeCell ref="V134:W134"/>
    <mergeCell ref="X134:Y134"/>
    <mergeCell ref="Z134:AA134"/>
    <mergeCell ref="AB134:AC134"/>
    <mergeCell ref="AD134:AE134"/>
    <mergeCell ref="F134:G134"/>
    <mergeCell ref="J134:K134"/>
    <mergeCell ref="L134:M134"/>
    <mergeCell ref="N134:O134"/>
    <mergeCell ref="P134:Q134"/>
    <mergeCell ref="R134:S134"/>
    <mergeCell ref="V133:W133"/>
    <mergeCell ref="X133:Y133"/>
    <mergeCell ref="Z133:AA133"/>
    <mergeCell ref="AB133:AC133"/>
    <mergeCell ref="AD133:AE133"/>
    <mergeCell ref="AF133:AG133"/>
    <mergeCell ref="AB132:AC132"/>
    <mergeCell ref="AD132:AE132"/>
    <mergeCell ref="AF132:AG132"/>
    <mergeCell ref="F133:G133"/>
    <mergeCell ref="J133:K133"/>
    <mergeCell ref="L133:M133"/>
    <mergeCell ref="N133:O133"/>
    <mergeCell ref="P133:Q133"/>
    <mergeCell ref="R133:S133"/>
    <mergeCell ref="T133:U133"/>
    <mergeCell ref="P132:Q132"/>
    <mergeCell ref="R132:S132"/>
    <mergeCell ref="T132:U132"/>
    <mergeCell ref="V132:W132"/>
    <mergeCell ref="X132:Y132"/>
    <mergeCell ref="Z132:AA132"/>
    <mergeCell ref="V131:W131"/>
    <mergeCell ref="X131:Y131"/>
    <mergeCell ref="Z131:AA131"/>
    <mergeCell ref="AB131:AC131"/>
    <mergeCell ref="AD131:AE131"/>
    <mergeCell ref="AF131:AG131"/>
    <mergeCell ref="AB130:AC130"/>
    <mergeCell ref="AD130:AE130"/>
    <mergeCell ref="AF130:AG130"/>
    <mergeCell ref="F131:G131"/>
    <mergeCell ref="J131:K131"/>
    <mergeCell ref="L131:M131"/>
    <mergeCell ref="N131:O131"/>
    <mergeCell ref="P131:Q131"/>
    <mergeCell ref="R131:S131"/>
    <mergeCell ref="T131:U131"/>
    <mergeCell ref="P130:Q130"/>
    <mergeCell ref="R130:S130"/>
    <mergeCell ref="T130:U130"/>
    <mergeCell ref="V130:W130"/>
    <mergeCell ref="X130:Y130"/>
    <mergeCell ref="Z130:AA130"/>
    <mergeCell ref="F130:G130"/>
    <mergeCell ref="H130:H151"/>
    <mergeCell ref="I130:I157"/>
    <mergeCell ref="J130:K130"/>
    <mergeCell ref="L130:M130"/>
    <mergeCell ref="N130:O130"/>
    <mergeCell ref="F132:G132"/>
    <mergeCell ref="J132:K132"/>
    <mergeCell ref="L132:M132"/>
    <mergeCell ref="N132:O132"/>
    <mergeCell ref="AB126:AC126"/>
    <mergeCell ref="F126:G126"/>
    <mergeCell ref="J126:K126"/>
    <mergeCell ref="L126:M126"/>
    <mergeCell ref="N126:O126"/>
    <mergeCell ref="P126:Q126"/>
    <mergeCell ref="X129:Y129"/>
    <mergeCell ref="Z129:AA129"/>
    <mergeCell ref="AB129:AC129"/>
    <mergeCell ref="AD129:AE129"/>
    <mergeCell ref="AF129:AG129"/>
    <mergeCell ref="A130:A157"/>
    <mergeCell ref="B130:B157"/>
    <mergeCell ref="C130:C157"/>
    <mergeCell ref="D130:D157"/>
    <mergeCell ref="E130:E157"/>
    <mergeCell ref="AD128:AE128"/>
    <mergeCell ref="AF128:AG128"/>
    <mergeCell ref="F129:G129"/>
    <mergeCell ref="J129:K129"/>
    <mergeCell ref="L129:M129"/>
    <mergeCell ref="N129:O129"/>
    <mergeCell ref="P129:Q129"/>
    <mergeCell ref="R129:S129"/>
    <mergeCell ref="T129:U129"/>
    <mergeCell ref="V129:W129"/>
    <mergeCell ref="R128:S128"/>
    <mergeCell ref="T128:U128"/>
    <mergeCell ref="V128:W128"/>
    <mergeCell ref="X128:Y128"/>
    <mergeCell ref="Z128:AA128"/>
    <mergeCell ref="AB128:AC128"/>
    <mergeCell ref="AF123:AG123"/>
    <mergeCell ref="F124:G124"/>
    <mergeCell ref="H124:H125"/>
    <mergeCell ref="J124:K124"/>
    <mergeCell ref="L124:M124"/>
    <mergeCell ref="N124:O124"/>
    <mergeCell ref="P124:Q124"/>
    <mergeCell ref="X127:Y127"/>
    <mergeCell ref="Z127:AA127"/>
    <mergeCell ref="AB127:AC127"/>
    <mergeCell ref="AD127:AE127"/>
    <mergeCell ref="AF127:AG127"/>
    <mergeCell ref="F128:G128"/>
    <mergeCell ref="J128:K128"/>
    <mergeCell ref="L128:M128"/>
    <mergeCell ref="N128:O128"/>
    <mergeCell ref="P128:Q128"/>
    <mergeCell ref="AD126:AE126"/>
    <mergeCell ref="AF126:AG126"/>
    <mergeCell ref="F127:G127"/>
    <mergeCell ref="J127:K127"/>
    <mergeCell ref="L127:M127"/>
    <mergeCell ref="N127:O127"/>
    <mergeCell ref="P127:Q127"/>
    <mergeCell ref="R127:S127"/>
    <mergeCell ref="T127:U127"/>
    <mergeCell ref="V127:W127"/>
    <mergeCell ref="R126:S126"/>
    <mergeCell ref="T126:U126"/>
    <mergeCell ref="V126:W126"/>
    <mergeCell ref="X126:Y126"/>
    <mergeCell ref="Z126:AA126"/>
    <mergeCell ref="AF125:AG125"/>
    <mergeCell ref="AD124:AE124"/>
    <mergeCell ref="AF124:AG124"/>
    <mergeCell ref="F125:G125"/>
    <mergeCell ref="J125:K125"/>
    <mergeCell ref="L125:M125"/>
    <mergeCell ref="N125:O125"/>
    <mergeCell ref="P125:Q125"/>
    <mergeCell ref="R125:S125"/>
    <mergeCell ref="T125:U125"/>
    <mergeCell ref="V125:W125"/>
    <mergeCell ref="R124:S124"/>
    <mergeCell ref="T124:U124"/>
    <mergeCell ref="V124:W124"/>
    <mergeCell ref="X124:Y124"/>
    <mergeCell ref="Z124:AA124"/>
    <mergeCell ref="AB124:AC124"/>
    <mergeCell ref="F123:G123"/>
    <mergeCell ref="J123:K123"/>
    <mergeCell ref="L123:M123"/>
    <mergeCell ref="N123:O123"/>
    <mergeCell ref="P123:Q123"/>
    <mergeCell ref="R123:S123"/>
    <mergeCell ref="T123:U123"/>
    <mergeCell ref="V123:W123"/>
    <mergeCell ref="X123:Y123"/>
    <mergeCell ref="T122:U122"/>
    <mergeCell ref="V122:W122"/>
    <mergeCell ref="X122:Y122"/>
    <mergeCell ref="Z122:AA122"/>
    <mergeCell ref="AB122:AC122"/>
    <mergeCell ref="AD122:AE122"/>
    <mergeCell ref="X125:Y125"/>
    <mergeCell ref="Z125:AA125"/>
    <mergeCell ref="AB125:AC125"/>
    <mergeCell ref="AD125:AE125"/>
    <mergeCell ref="Z123:AA123"/>
    <mergeCell ref="AB123:AC123"/>
    <mergeCell ref="AD123:AE123"/>
    <mergeCell ref="Z121:AA121"/>
    <mergeCell ref="AB121:AC121"/>
    <mergeCell ref="AD121:AE121"/>
    <mergeCell ref="AF121:AG121"/>
    <mergeCell ref="F122:G122"/>
    <mergeCell ref="J122:K122"/>
    <mergeCell ref="L122:M122"/>
    <mergeCell ref="N122:O122"/>
    <mergeCell ref="P122:Q122"/>
    <mergeCell ref="R122:S122"/>
    <mergeCell ref="AF120:AG120"/>
    <mergeCell ref="F121:G121"/>
    <mergeCell ref="J121:K121"/>
    <mergeCell ref="L121:M121"/>
    <mergeCell ref="N121:O121"/>
    <mergeCell ref="P121:Q121"/>
    <mergeCell ref="R121:S121"/>
    <mergeCell ref="T121:U121"/>
    <mergeCell ref="V121:W121"/>
    <mergeCell ref="X121:Y121"/>
    <mergeCell ref="T120:U120"/>
    <mergeCell ref="V120:W120"/>
    <mergeCell ref="X120:Y120"/>
    <mergeCell ref="Z120:AA120"/>
    <mergeCell ref="AB120:AC120"/>
    <mergeCell ref="AD120:AE120"/>
    <mergeCell ref="AF122:AG122"/>
    <mergeCell ref="Z119:AA119"/>
    <mergeCell ref="AB119:AC119"/>
    <mergeCell ref="AD119:AE119"/>
    <mergeCell ref="AF119:AG119"/>
    <mergeCell ref="F120:G120"/>
    <mergeCell ref="J120:K120"/>
    <mergeCell ref="L120:M120"/>
    <mergeCell ref="N120:O120"/>
    <mergeCell ref="P120:Q120"/>
    <mergeCell ref="R120:S120"/>
    <mergeCell ref="AF118:AG118"/>
    <mergeCell ref="F119:G119"/>
    <mergeCell ref="J119:K119"/>
    <mergeCell ref="L119:M119"/>
    <mergeCell ref="N119:O119"/>
    <mergeCell ref="P119:Q119"/>
    <mergeCell ref="R119:S119"/>
    <mergeCell ref="T119:U119"/>
    <mergeCell ref="V119:W119"/>
    <mergeCell ref="X119:Y119"/>
    <mergeCell ref="T118:U118"/>
    <mergeCell ref="V118:W118"/>
    <mergeCell ref="X118:Y118"/>
    <mergeCell ref="Z118:AA118"/>
    <mergeCell ref="AB118:AC118"/>
    <mergeCell ref="AD118:AE118"/>
    <mergeCell ref="Z117:AA117"/>
    <mergeCell ref="AB117:AC117"/>
    <mergeCell ref="AD117:AE117"/>
    <mergeCell ref="AF117:AG117"/>
    <mergeCell ref="F118:G118"/>
    <mergeCell ref="J118:K118"/>
    <mergeCell ref="L118:M118"/>
    <mergeCell ref="N118:O118"/>
    <mergeCell ref="P118:Q118"/>
    <mergeCell ref="R118:S118"/>
    <mergeCell ref="AF116:AG116"/>
    <mergeCell ref="F117:G117"/>
    <mergeCell ref="J117:K117"/>
    <mergeCell ref="L117:M117"/>
    <mergeCell ref="N117:O117"/>
    <mergeCell ref="P117:Q117"/>
    <mergeCell ref="R117:S117"/>
    <mergeCell ref="T117:U117"/>
    <mergeCell ref="V117:W117"/>
    <mergeCell ref="X117:Y117"/>
    <mergeCell ref="T116:U116"/>
    <mergeCell ref="V116:W116"/>
    <mergeCell ref="X116:Y116"/>
    <mergeCell ref="Z116:AA116"/>
    <mergeCell ref="AB116:AC116"/>
    <mergeCell ref="AD116:AE116"/>
    <mergeCell ref="F116:G116"/>
    <mergeCell ref="J116:K116"/>
    <mergeCell ref="L116:M116"/>
    <mergeCell ref="N116:O116"/>
    <mergeCell ref="P116:Q116"/>
    <mergeCell ref="R116:S116"/>
    <mergeCell ref="X115:Y115"/>
    <mergeCell ref="Z115:AA115"/>
    <mergeCell ref="AB115:AC115"/>
    <mergeCell ref="AD115:AE115"/>
    <mergeCell ref="AF115:AG115"/>
    <mergeCell ref="AB114:AC114"/>
    <mergeCell ref="AD114:AE114"/>
    <mergeCell ref="AF114:AG114"/>
    <mergeCell ref="F115:G115"/>
    <mergeCell ref="J115:K115"/>
    <mergeCell ref="L115:M115"/>
    <mergeCell ref="N115:O115"/>
    <mergeCell ref="P115:Q115"/>
    <mergeCell ref="R115:S115"/>
    <mergeCell ref="T115:U115"/>
    <mergeCell ref="P114:Q114"/>
    <mergeCell ref="R114:S114"/>
    <mergeCell ref="T114:U114"/>
    <mergeCell ref="V114:W114"/>
    <mergeCell ref="X114:Y114"/>
    <mergeCell ref="Z114:AA114"/>
    <mergeCell ref="X113:Y113"/>
    <mergeCell ref="Z113:AA113"/>
    <mergeCell ref="AB113:AC113"/>
    <mergeCell ref="AD113:AE113"/>
    <mergeCell ref="AF113:AG113"/>
    <mergeCell ref="AB112:AC112"/>
    <mergeCell ref="AD112:AE112"/>
    <mergeCell ref="AF112:AG112"/>
    <mergeCell ref="F113:G113"/>
    <mergeCell ref="J113:K113"/>
    <mergeCell ref="L113:M113"/>
    <mergeCell ref="N113:O113"/>
    <mergeCell ref="P113:Q113"/>
    <mergeCell ref="R113:S113"/>
    <mergeCell ref="T113:U113"/>
    <mergeCell ref="P112:Q112"/>
    <mergeCell ref="R112:S112"/>
    <mergeCell ref="T112:U112"/>
    <mergeCell ref="V112:W112"/>
    <mergeCell ref="X112:Y112"/>
    <mergeCell ref="Z112:AA112"/>
    <mergeCell ref="F112:G112"/>
    <mergeCell ref="H112:H121"/>
    <mergeCell ref="I112:I129"/>
    <mergeCell ref="J112:K112"/>
    <mergeCell ref="L112:M112"/>
    <mergeCell ref="N112:O112"/>
    <mergeCell ref="F114:G114"/>
    <mergeCell ref="J114:K114"/>
    <mergeCell ref="L114:M114"/>
    <mergeCell ref="N114:O114"/>
    <mergeCell ref="V115:W115"/>
    <mergeCell ref="X111:Y111"/>
    <mergeCell ref="Z111:AA111"/>
    <mergeCell ref="AB111:AC111"/>
    <mergeCell ref="AD111:AE111"/>
    <mergeCell ref="AF111:AG111"/>
    <mergeCell ref="A112:A129"/>
    <mergeCell ref="B112:B129"/>
    <mergeCell ref="C112:C129"/>
    <mergeCell ref="D112:D129"/>
    <mergeCell ref="E112:E129"/>
    <mergeCell ref="AD110:AE110"/>
    <mergeCell ref="AF110:AG110"/>
    <mergeCell ref="F111:G111"/>
    <mergeCell ref="J111:K111"/>
    <mergeCell ref="L111:M111"/>
    <mergeCell ref="N111:O111"/>
    <mergeCell ref="P111:Q111"/>
    <mergeCell ref="R111:S111"/>
    <mergeCell ref="T111:U111"/>
    <mergeCell ref="V111:W111"/>
    <mergeCell ref="R110:S110"/>
    <mergeCell ref="T110:U110"/>
    <mergeCell ref="V110:W110"/>
    <mergeCell ref="X110:Y110"/>
    <mergeCell ref="Z110:AA110"/>
    <mergeCell ref="AB110:AC110"/>
    <mergeCell ref="A103:A111"/>
    <mergeCell ref="B103:B111"/>
    <mergeCell ref="C103:C111"/>
    <mergeCell ref="D103:D111"/>
    <mergeCell ref="E103:E111"/>
    <mergeCell ref="V113:W113"/>
    <mergeCell ref="F110:G110"/>
    <mergeCell ref="J110:K110"/>
    <mergeCell ref="L110:M110"/>
    <mergeCell ref="N110:O110"/>
    <mergeCell ref="P110:Q110"/>
    <mergeCell ref="AD108:AE108"/>
    <mergeCell ref="AF108:AG108"/>
    <mergeCell ref="F109:G109"/>
    <mergeCell ref="J109:K109"/>
    <mergeCell ref="L109:M109"/>
    <mergeCell ref="N109:O109"/>
    <mergeCell ref="P109:Q109"/>
    <mergeCell ref="R109:S109"/>
    <mergeCell ref="T109:U109"/>
    <mergeCell ref="V109:W109"/>
    <mergeCell ref="R108:S108"/>
    <mergeCell ref="T108:U108"/>
    <mergeCell ref="V108:W108"/>
    <mergeCell ref="X108:Y108"/>
    <mergeCell ref="Z108:AA108"/>
    <mergeCell ref="AB108:AC108"/>
    <mergeCell ref="P107:Q107"/>
    <mergeCell ref="R107:S107"/>
    <mergeCell ref="T107:U107"/>
    <mergeCell ref="V107:W107"/>
    <mergeCell ref="R106:S106"/>
    <mergeCell ref="T106:U106"/>
    <mergeCell ref="V106:W106"/>
    <mergeCell ref="X106:Y106"/>
    <mergeCell ref="Z106:AA106"/>
    <mergeCell ref="AB106:AC106"/>
    <mergeCell ref="X109:Y109"/>
    <mergeCell ref="Z109:AA109"/>
    <mergeCell ref="AB109:AC109"/>
    <mergeCell ref="AD109:AE109"/>
    <mergeCell ref="AF109:AG109"/>
    <mergeCell ref="F106:G106"/>
    <mergeCell ref="J106:K106"/>
    <mergeCell ref="L106:M106"/>
    <mergeCell ref="N106:O106"/>
    <mergeCell ref="P106:Q106"/>
    <mergeCell ref="AF104:AG104"/>
    <mergeCell ref="F105:G105"/>
    <mergeCell ref="H105:H111"/>
    <mergeCell ref="J105:K105"/>
    <mergeCell ref="L105:M105"/>
    <mergeCell ref="N105:O105"/>
    <mergeCell ref="P105:Q105"/>
    <mergeCell ref="R105:S105"/>
    <mergeCell ref="T105:U105"/>
    <mergeCell ref="V105:W105"/>
    <mergeCell ref="T104:U104"/>
    <mergeCell ref="V104:W104"/>
    <mergeCell ref="X104:Y104"/>
    <mergeCell ref="Z104:AA104"/>
    <mergeCell ref="AB104:AC104"/>
    <mergeCell ref="AD104:AE104"/>
    <mergeCell ref="X107:Y107"/>
    <mergeCell ref="Z107:AA107"/>
    <mergeCell ref="AB107:AC107"/>
    <mergeCell ref="AD107:AE107"/>
    <mergeCell ref="AF107:AG107"/>
    <mergeCell ref="F108:G108"/>
    <mergeCell ref="J108:K108"/>
    <mergeCell ref="L108:M108"/>
    <mergeCell ref="N108:O108"/>
    <mergeCell ref="P108:Q108"/>
    <mergeCell ref="AD106:AE106"/>
    <mergeCell ref="AF106:AG106"/>
    <mergeCell ref="F107:G107"/>
    <mergeCell ref="J107:K107"/>
    <mergeCell ref="L107:M107"/>
    <mergeCell ref="N107:O107"/>
    <mergeCell ref="Z103:AA103"/>
    <mergeCell ref="AB103:AC103"/>
    <mergeCell ref="AD103:AE103"/>
    <mergeCell ref="AF103:AG103"/>
    <mergeCell ref="F104:G104"/>
    <mergeCell ref="J104:K104"/>
    <mergeCell ref="L104:M104"/>
    <mergeCell ref="N104:O104"/>
    <mergeCell ref="P104:Q104"/>
    <mergeCell ref="R104:S104"/>
    <mergeCell ref="N103:O103"/>
    <mergeCell ref="P103:Q103"/>
    <mergeCell ref="R103:S103"/>
    <mergeCell ref="T103:U103"/>
    <mergeCell ref="V103:W103"/>
    <mergeCell ref="X103:Y103"/>
    <mergeCell ref="AF102:AG102"/>
    <mergeCell ref="F103:G103"/>
    <mergeCell ref="I103:I111"/>
    <mergeCell ref="J103:K103"/>
    <mergeCell ref="L103:M103"/>
    <mergeCell ref="T102:U102"/>
    <mergeCell ref="V102:W102"/>
    <mergeCell ref="X102:Y102"/>
    <mergeCell ref="Z102:AA102"/>
    <mergeCell ref="AB102:AC102"/>
    <mergeCell ref="AD102:AE102"/>
    <mergeCell ref="X105:Y105"/>
    <mergeCell ref="Z105:AA105"/>
    <mergeCell ref="AB105:AC105"/>
    <mergeCell ref="AD105:AE105"/>
    <mergeCell ref="AF105:AG105"/>
    <mergeCell ref="Z101:AA101"/>
    <mergeCell ref="AB101:AC101"/>
    <mergeCell ref="AD101:AE101"/>
    <mergeCell ref="AF101:AG101"/>
    <mergeCell ref="F102:G102"/>
    <mergeCell ref="J102:K102"/>
    <mergeCell ref="L102:M102"/>
    <mergeCell ref="N102:O102"/>
    <mergeCell ref="P102:Q102"/>
    <mergeCell ref="R102:S102"/>
    <mergeCell ref="AF100:AG100"/>
    <mergeCell ref="F101:G101"/>
    <mergeCell ref="J101:K101"/>
    <mergeCell ref="L101:M101"/>
    <mergeCell ref="N101:O101"/>
    <mergeCell ref="P101:Q101"/>
    <mergeCell ref="R101:S101"/>
    <mergeCell ref="T101:U101"/>
    <mergeCell ref="V101:W101"/>
    <mergeCell ref="X101:Y101"/>
    <mergeCell ref="T100:U100"/>
    <mergeCell ref="V100:W100"/>
    <mergeCell ref="X100:Y100"/>
    <mergeCell ref="Z100:AA100"/>
    <mergeCell ref="AB100:AC100"/>
    <mergeCell ref="AD100:AE100"/>
    <mergeCell ref="F100:G100"/>
    <mergeCell ref="J100:K100"/>
    <mergeCell ref="L100:M100"/>
    <mergeCell ref="N100:O100"/>
    <mergeCell ref="P100:Q100"/>
    <mergeCell ref="R100:S100"/>
    <mergeCell ref="AF98:AG98"/>
    <mergeCell ref="F99:G99"/>
    <mergeCell ref="J99:K99"/>
    <mergeCell ref="L99:M99"/>
    <mergeCell ref="N99:O99"/>
    <mergeCell ref="P99:Q99"/>
    <mergeCell ref="R99:S99"/>
    <mergeCell ref="T99:U99"/>
    <mergeCell ref="V99:W99"/>
    <mergeCell ref="X99:Y99"/>
    <mergeCell ref="T98:U98"/>
    <mergeCell ref="V98:W98"/>
    <mergeCell ref="X98:Y98"/>
    <mergeCell ref="Z98:AA98"/>
    <mergeCell ref="AB98:AC98"/>
    <mergeCell ref="AD98:AE98"/>
    <mergeCell ref="F98:G98"/>
    <mergeCell ref="J98:K98"/>
    <mergeCell ref="L98:M98"/>
    <mergeCell ref="N98:O98"/>
    <mergeCell ref="P98:Q98"/>
    <mergeCell ref="R98:S98"/>
    <mergeCell ref="V97:W97"/>
    <mergeCell ref="X97:Y97"/>
    <mergeCell ref="Z97:AA97"/>
    <mergeCell ref="AB97:AC97"/>
    <mergeCell ref="AD97:AE97"/>
    <mergeCell ref="AF97:AG97"/>
    <mergeCell ref="J97:K97"/>
    <mergeCell ref="L97:M97"/>
    <mergeCell ref="N97:O97"/>
    <mergeCell ref="P97:Q97"/>
    <mergeCell ref="R97:S97"/>
    <mergeCell ref="T97:U97"/>
    <mergeCell ref="AD96:AE96"/>
    <mergeCell ref="AF96:AG96"/>
    <mergeCell ref="A97:A102"/>
    <mergeCell ref="B97:B102"/>
    <mergeCell ref="C97:C102"/>
    <mergeCell ref="D97:D102"/>
    <mergeCell ref="E97:E102"/>
    <mergeCell ref="F97:G97"/>
    <mergeCell ref="H97:H99"/>
    <mergeCell ref="I97:I102"/>
    <mergeCell ref="R96:S96"/>
    <mergeCell ref="T96:U96"/>
    <mergeCell ref="V96:W96"/>
    <mergeCell ref="X96:Y96"/>
    <mergeCell ref="Z96:AA96"/>
    <mergeCell ref="AB96:AC96"/>
    <mergeCell ref="Z99:AA99"/>
    <mergeCell ref="AB99:AC99"/>
    <mergeCell ref="AD99:AE99"/>
    <mergeCell ref="AF99:AG99"/>
    <mergeCell ref="X95:Y95"/>
    <mergeCell ref="Z95:AA95"/>
    <mergeCell ref="AB95:AC95"/>
    <mergeCell ref="AD95:AE95"/>
    <mergeCell ref="AF95:AG95"/>
    <mergeCell ref="F96:G96"/>
    <mergeCell ref="J96:K96"/>
    <mergeCell ref="L96:M96"/>
    <mergeCell ref="N96:O96"/>
    <mergeCell ref="P96:Q96"/>
    <mergeCell ref="AD94:AE94"/>
    <mergeCell ref="AF94:AG94"/>
    <mergeCell ref="F95:G95"/>
    <mergeCell ref="J95:K95"/>
    <mergeCell ref="L95:M95"/>
    <mergeCell ref="N95:O95"/>
    <mergeCell ref="P95:Q95"/>
    <mergeCell ref="R95:S95"/>
    <mergeCell ref="T95:U95"/>
    <mergeCell ref="V95:W95"/>
    <mergeCell ref="R94:S94"/>
    <mergeCell ref="T94:U94"/>
    <mergeCell ref="V94:W94"/>
    <mergeCell ref="X94:Y94"/>
    <mergeCell ref="Z94:AA94"/>
    <mergeCell ref="AB94:AC94"/>
    <mergeCell ref="X93:Y93"/>
    <mergeCell ref="Z93:AA93"/>
    <mergeCell ref="AB93:AC93"/>
    <mergeCell ref="AD93:AE93"/>
    <mergeCell ref="AF93:AG93"/>
    <mergeCell ref="F94:G94"/>
    <mergeCell ref="J94:K94"/>
    <mergeCell ref="L94:M94"/>
    <mergeCell ref="N94:O94"/>
    <mergeCell ref="P94:Q94"/>
    <mergeCell ref="AD92:AE92"/>
    <mergeCell ref="AF92:AG92"/>
    <mergeCell ref="F93:G93"/>
    <mergeCell ref="J93:K93"/>
    <mergeCell ref="L93:M93"/>
    <mergeCell ref="N93:O93"/>
    <mergeCell ref="P93:Q93"/>
    <mergeCell ref="R93:S93"/>
    <mergeCell ref="T93:U93"/>
    <mergeCell ref="V93:W93"/>
    <mergeCell ref="R92:S92"/>
    <mergeCell ref="T92:U92"/>
    <mergeCell ref="V92:W92"/>
    <mergeCell ref="X92:Y92"/>
    <mergeCell ref="Z92:AA92"/>
    <mergeCell ref="AB92:AC92"/>
    <mergeCell ref="X91:Y91"/>
    <mergeCell ref="Z91:AA91"/>
    <mergeCell ref="AB91:AC91"/>
    <mergeCell ref="AD91:AE91"/>
    <mergeCell ref="AF91:AG91"/>
    <mergeCell ref="F92:G92"/>
    <mergeCell ref="J92:K92"/>
    <mergeCell ref="L92:M92"/>
    <mergeCell ref="N92:O92"/>
    <mergeCell ref="P92:Q92"/>
    <mergeCell ref="AD90:AE90"/>
    <mergeCell ref="AF90:AG90"/>
    <mergeCell ref="F91:G91"/>
    <mergeCell ref="J91:K91"/>
    <mergeCell ref="L91:M91"/>
    <mergeCell ref="N91:O91"/>
    <mergeCell ref="P91:Q91"/>
    <mergeCell ref="R91:S91"/>
    <mergeCell ref="T91:U91"/>
    <mergeCell ref="V91:W91"/>
    <mergeCell ref="R90:S90"/>
    <mergeCell ref="T90:U90"/>
    <mergeCell ref="V90:W90"/>
    <mergeCell ref="X90:Y90"/>
    <mergeCell ref="Z90:AA90"/>
    <mergeCell ref="AB90:AC90"/>
    <mergeCell ref="AF89:AG89"/>
    <mergeCell ref="F90:G90"/>
    <mergeCell ref="J90:K90"/>
    <mergeCell ref="L90:M90"/>
    <mergeCell ref="N90:O90"/>
    <mergeCell ref="P90:Q90"/>
    <mergeCell ref="AD88:AE88"/>
    <mergeCell ref="AF88:AG88"/>
    <mergeCell ref="F89:G89"/>
    <mergeCell ref="J89:K89"/>
    <mergeCell ref="L89:M89"/>
    <mergeCell ref="N89:O89"/>
    <mergeCell ref="P89:Q89"/>
    <mergeCell ref="R89:S89"/>
    <mergeCell ref="T89:U89"/>
    <mergeCell ref="V89:W89"/>
    <mergeCell ref="R88:S88"/>
    <mergeCell ref="T88:U88"/>
    <mergeCell ref="V88:W88"/>
    <mergeCell ref="X88:Y88"/>
    <mergeCell ref="Z88:AA88"/>
    <mergeCell ref="AB88:AC88"/>
    <mergeCell ref="AF87:AG87"/>
    <mergeCell ref="F88:G88"/>
    <mergeCell ref="J88:K88"/>
    <mergeCell ref="L88:M88"/>
    <mergeCell ref="N88:O88"/>
    <mergeCell ref="P88:Q88"/>
    <mergeCell ref="AD86:AE86"/>
    <mergeCell ref="AF86:AG86"/>
    <mergeCell ref="F87:G87"/>
    <mergeCell ref="J87:K87"/>
    <mergeCell ref="L87:M87"/>
    <mergeCell ref="N87:O87"/>
    <mergeCell ref="P87:Q87"/>
    <mergeCell ref="R87:S87"/>
    <mergeCell ref="T87:U87"/>
    <mergeCell ref="V87:W87"/>
    <mergeCell ref="R86:S86"/>
    <mergeCell ref="T86:U86"/>
    <mergeCell ref="V86:W86"/>
    <mergeCell ref="X86:Y86"/>
    <mergeCell ref="Z86:AA86"/>
    <mergeCell ref="AB86:AC86"/>
    <mergeCell ref="H86:H96"/>
    <mergeCell ref="I86:I96"/>
    <mergeCell ref="J86:K86"/>
    <mergeCell ref="L86:M86"/>
    <mergeCell ref="N86:O86"/>
    <mergeCell ref="P86:Q86"/>
    <mergeCell ref="X89:Y89"/>
    <mergeCell ref="Z89:AA89"/>
    <mergeCell ref="AB89:AC89"/>
    <mergeCell ref="AD89:AE89"/>
    <mergeCell ref="A86:A96"/>
    <mergeCell ref="B86:B96"/>
    <mergeCell ref="C86:C96"/>
    <mergeCell ref="D86:D96"/>
    <mergeCell ref="E86:E96"/>
    <mergeCell ref="F86:G86"/>
    <mergeCell ref="AF84:AG84"/>
    <mergeCell ref="F85:G85"/>
    <mergeCell ref="J85:K85"/>
    <mergeCell ref="L85:M85"/>
    <mergeCell ref="N85:O85"/>
    <mergeCell ref="P85:Q85"/>
    <mergeCell ref="R85:S85"/>
    <mergeCell ref="T85:U85"/>
    <mergeCell ref="V85:W85"/>
    <mergeCell ref="X85:Y85"/>
    <mergeCell ref="T84:U84"/>
    <mergeCell ref="V84:W84"/>
    <mergeCell ref="X84:Y84"/>
    <mergeCell ref="Z84:AA84"/>
    <mergeCell ref="AB84:AC84"/>
    <mergeCell ref="AD84:AE84"/>
    <mergeCell ref="F84:G84"/>
    <mergeCell ref="J84:K84"/>
    <mergeCell ref="L84:M84"/>
    <mergeCell ref="N84:O84"/>
    <mergeCell ref="P84:Q84"/>
    <mergeCell ref="R84:S84"/>
    <mergeCell ref="X87:Y87"/>
    <mergeCell ref="Z87:AA87"/>
    <mergeCell ref="AB87:AC87"/>
    <mergeCell ref="AD87:AE87"/>
    <mergeCell ref="F83:G83"/>
    <mergeCell ref="H83:H84"/>
    <mergeCell ref="J83:K83"/>
    <mergeCell ref="L83:M83"/>
    <mergeCell ref="N83:O83"/>
    <mergeCell ref="P83:Q83"/>
    <mergeCell ref="R83:S83"/>
    <mergeCell ref="T83:U83"/>
    <mergeCell ref="R82:S82"/>
    <mergeCell ref="T82:U82"/>
    <mergeCell ref="V82:W82"/>
    <mergeCell ref="X82:Y82"/>
    <mergeCell ref="Z82:AA82"/>
    <mergeCell ref="AB82:AC82"/>
    <mergeCell ref="Z85:AA85"/>
    <mergeCell ref="AB85:AC85"/>
    <mergeCell ref="AD85:AE85"/>
    <mergeCell ref="X80:Y80"/>
    <mergeCell ref="Z80:AA80"/>
    <mergeCell ref="AB80:AC80"/>
    <mergeCell ref="H80:H82"/>
    <mergeCell ref="I80:I85"/>
    <mergeCell ref="J80:K80"/>
    <mergeCell ref="L80:M80"/>
    <mergeCell ref="N80:O80"/>
    <mergeCell ref="P80:Q80"/>
    <mergeCell ref="V83:W83"/>
    <mergeCell ref="X83:Y83"/>
    <mergeCell ref="Z83:AA83"/>
    <mergeCell ref="AB83:AC83"/>
    <mergeCell ref="AD83:AE83"/>
    <mergeCell ref="AF83:AG83"/>
    <mergeCell ref="AD82:AE82"/>
    <mergeCell ref="AF82:AG82"/>
    <mergeCell ref="AF85:AG85"/>
    <mergeCell ref="X78:Y78"/>
    <mergeCell ref="Z78:AA78"/>
    <mergeCell ref="AB78:AC78"/>
    <mergeCell ref="AD78:AE78"/>
    <mergeCell ref="A65:A79"/>
    <mergeCell ref="B65:B79"/>
    <mergeCell ref="C65:C79"/>
    <mergeCell ref="D65:D79"/>
    <mergeCell ref="E65:E79"/>
    <mergeCell ref="X81:Y81"/>
    <mergeCell ref="Z81:AA81"/>
    <mergeCell ref="AB81:AC81"/>
    <mergeCell ref="AD81:AE81"/>
    <mergeCell ref="AF81:AG81"/>
    <mergeCell ref="F82:G82"/>
    <mergeCell ref="J82:K82"/>
    <mergeCell ref="L82:M82"/>
    <mergeCell ref="N82:O82"/>
    <mergeCell ref="P82:Q82"/>
    <mergeCell ref="AD80:AE80"/>
    <mergeCell ref="AF80:AG80"/>
    <mergeCell ref="F81:G81"/>
    <mergeCell ref="J81:K81"/>
    <mergeCell ref="L81:M81"/>
    <mergeCell ref="N81:O81"/>
    <mergeCell ref="P81:Q81"/>
    <mergeCell ref="R81:S81"/>
    <mergeCell ref="T81:U81"/>
    <mergeCell ref="V81:W81"/>
    <mergeCell ref="R80:S80"/>
    <mergeCell ref="T80:U80"/>
    <mergeCell ref="V80:W80"/>
    <mergeCell ref="X76:Y76"/>
    <mergeCell ref="Z76:AA76"/>
    <mergeCell ref="AB76:AC76"/>
    <mergeCell ref="AD76:AE76"/>
    <mergeCell ref="F76:G76"/>
    <mergeCell ref="J76:K76"/>
    <mergeCell ref="L76:M76"/>
    <mergeCell ref="N76:O76"/>
    <mergeCell ref="P76:Q76"/>
    <mergeCell ref="R76:S76"/>
    <mergeCell ref="Z79:AA79"/>
    <mergeCell ref="AB79:AC79"/>
    <mergeCell ref="AD79:AE79"/>
    <mergeCell ref="AF79:AG79"/>
    <mergeCell ref="A80:A85"/>
    <mergeCell ref="B80:B85"/>
    <mergeCell ref="C80:C85"/>
    <mergeCell ref="D80:D85"/>
    <mergeCell ref="E80:E85"/>
    <mergeCell ref="F80:G80"/>
    <mergeCell ref="AF78:AG78"/>
    <mergeCell ref="F79:G79"/>
    <mergeCell ref="J79:K79"/>
    <mergeCell ref="L79:M79"/>
    <mergeCell ref="N79:O79"/>
    <mergeCell ref="P79:Q79"/>
    <mergeCell ref="R79:S79"/>
    <mergeCell ref="T79:U79"/>
    <mergeCell ref="V79:W79"/>
    <mergeCell ref="X79:Y79"/>
    <mergeCell ref="T78:U78"/>
    <mergeCell ref="V78:W78"/>
    <mergeCell ref="X74:Y74"/>
    <mergeCell ref="Z74:AA74"/>
    <mergeCell ref="AB74:AC74"/>
    <mergeCell ref="AD74:AE74"/>
    <mergeCell ref="F74:G74"/>
    <mergeCell ref="J74:K74"/>
    <mergeCell ref="L74:M74"/>
    <mergeCell ref="N74:O74"/>
    <mergeCell ref="P74:Q74"/>
    <mergeCell ref="R74:S74"/>
    <mergeCell ref="Z77:AA77"/>
    <mergeCell ref="AB77:AC77"/>
    <mergeCell ref="AD77:AE77"/>
    <mergeCell ref="AF77:AG77"/>
    <mergeCell ref="F78:G78"/>
    <mergeCell ref="J78:K78"/>
    <mergeCell ref="L78:M78"/>
    <mergeCell ref="N78:O78"/>
    <mergeCell ref="P78:Q78"/>
    <mergeCell ref="R78:S78"/>
    <mergeCell ref="AF76:AG76"/>
    <mergeCell ref="F77:G77"/>
    <mergeCell ref="J77:K77"/>
    <mergeCell ref="L77:M77"/>
    <mergeCell ref="N77:O77"/>
    <mergeCell ref="P77:Q77"/>
    <mergeCell ref="R77:S77"/>
    <mergeCell ref="T77:U77"/>
    <mergeCell ref="V77:W77"/>
    <mergeCell ref="X77:Y77"/>
    <mergeCell ref="T76:U76"/>
    <mergeCell ref="V76:W76"/>
    <mergeCell ref="AB72:AC72"/>
    <mergeCell ref="AD72:AE72"/>
    <mergeCell ref="AF72:AG72"/>
    <mergeCell ref="F73:G73"/>
    <mergeCell ref="J73:K73"/>
    <mergeCell ref="L73:M73"/>
    <mergeCell ref="N73:O73"/>
    <mergeCell ref="P73:Q73"/>
    <mergeCell ref="R73:S73"/>
    <mergeCell ref="T73:U73"/>
    <mergeCell ref="P72:Q72"/>
    <mergeCell ref="R72:S72"/>
    <mergeCell ref="T72:U72"/>
    <mergeCell ref="V72:W72"/>
    <mergeCell ref="X72:Y72"/>
    <mergeCell ref="Z72:AA72"/>
    <mergeCell ref="Z75:AA75"/>
    <mergeCell ref="AB75:AC75"/>
    <mergeCell ref="AD75:AE75"/>
    <mergeCell ref="AF75:AG75"/>
    <mergeCell ref="AF74:AG74"/>
    <mergeCell ref="F75:G75"/>
    <mergeCell ref="J75:K75"/>
    <mergeCell ref="L75:M75"/>
    <mergeCell ref="N75:O75"/>
    <mergeCell ref="P75:Q75"/>
    <mergeCell ref="R75:S75"/>
    <mergeCell ref="T75:U75"/>
    <mergeCell ref="V75:W75"/>
    <mergeCell ref="X75:Y75"/>
    <mergeCell ref="T74:U74"/>
    <mergeCell ref="V74:W74"/>
    <mergeCell ref="X71:Y71"/>
    <mergeCell ref="Z71:AA71"/>
    <mergeCell ref="AB71:AC71"/>
    <mergeCell ref="AD71:AE71"/>
    <mergeCell ref="AF71:AG71"/>
    <mergeCell ref="F72:G72"/>
    <mergeCell ref="H72:H79"/>
    <mergeCell ref="J72:K72"/>
    <mergeCell ref="L72:M72"/>
    <mergeCell ref="N72:O72"/>
    <mergeCell ref="AD70:AE70"/>
    <mergeCell ref="AF70:AG70"/>
    <mergeCell ref="F71:G71"/>
    <mergeCell ref="J71:K71"/>
    <mergeCell ref="L71:M71"/>
    <mergeCell ref="N71:O71"/>
    <mergeCell ref="P71:Q71"/>
    <mergeCell ref="R71:S71"/>
    <mergeCell ref="T71:U71"/>
    <mergeCell ref="V71:W71"/>
    <mergeCell ref="R70:S70"/>
    <mergeCell ref="T70:U70"/>
    <mergeCell ref="V70:W70"/>
    <mergeCell ref="X70:Y70"/>
    <mergeCell ref="Z70:AA70"/>
    <mergeCell ref="AB70:AC70"/>
    <mergeCell ref="V73:W73"/>
    <mergeCell ref="X73:Y73"/>
    <mergeCell ref="Z73:AA73"/>
    <mergeCell ref="AB73:AC73"/>
    <mergeCell ref="AD73:AE73"/>
    <mergeCell ref="AF73:AG73"/>
    <mergeCell ref="F70:G70"/>
    <mergeCell ref="J70:K70"/>
    <mergeCell ref="L70:M70"/>
    <mergeCell ref="N70:O70"/>
    <mergeCell ref="P70:Q70"/>
    <mergeCell ref="AD68:AE68"/>
    <mergeCell ref="AF68:AG68"/>
    <mergeCell ref="F69:G69"/>
    <mergeCell ref="J69:K69"/>
    <mergeCell ref="L69:M69"/>
    <mergeCell ref="N69:O69"/>
    <mergeCell ref="P69:Q69"/>
    <mergeCell ref="R69:S69"/>
    <mergeCell ref="T69:U69"/>
    <mergeCell ref="V69:W69"/>
    <mergeCell ref="R68:S68"/>
    <mergeCell ref="T68:U68"/>
    <mergeCell ref="V68:W68"/>
    <mergeCell ref="X68:Y68"/>
    <mergeCell ref="Z68:AA68"/>
    <mergeCell ref="AB68:AC68"/>
    <mergeCell ref="AD64:AE64"/>
    <mergeCell ref="X67:Y67"/>
    <mergeCell ref="Z67:AA67"/>
    <mergeCell ref="AB67:AC67"/>
    <mergeCell ref="AD67:AE67"/>
    <mergeCell ref="AF67:AG67"/>
    <mergeCell ref="F68:G68"/>
    <mergeCell ref="J68:K68"/>
    <mergeCell ref="L68:M68"/>
    <mergeCell ref="N68:O68"/>
    <mergeCell ref="P68:Q68"/>
    <mergeCell ref="AF66:AG66"/>
    <mergeCell ref="F67:G67"/>
    <mergeCell ref="H67:H70"/>
    <mergeCell ref="J67:K67"/>
    <mergeCell ref="L67:M67"/>
    <mergeCell ref="N67:O67"/>
    <mergeCell ref="P67:Q67"/>
    <mergeCell ref="R67:S67"/>
    <mergeCell ref="T67:U67"/>
    <mergeCell ref="V67:W67"/>
    <mergeCell ref="T66:U66"/>
    <mergeCell ref="V66:W66"/>
    <mergeCell ref="X66:Y66"/>
    <mergeCell ref="Z66:AA66"/>
    <mergeCell ref="AB66:AC66"/>
    <mergeCell ref="AD66:AE66"/>
    <mergeCell ref="X69:Y69"/>
    <mergeCell ref="Z69:AA69"/>
    <mergeCell ref="AB69:AC69"/>
    <mergeCell ref="AD69:AE69"/>
    <mergeCell ref="AF69:AG69"/>
    <mergeCell ref="F62:G62"/>
    <mergeCell ref="J62:K62"/>
    <mergeCell ref="L62:M62"/>
    <mergeCell ref="N62:O62"/>
    <mergeCell ref="P62:Q62"/>
    <mergeCell ref="R62:S62"/>
    <mergeCell ref="Z65:AA65"/>
    <mergeCell ref="AB65:AC65"/>
    <mergeCell ref="AD65:AE65"/>
    <mergeCell ref="AF65:AG65"/>
    <mergeCell ref="F66:G66"/>
    <mergeCell ref="J66:K66"/>
    <mergeCell ref="L66:M66"/>
    <mergeCell ref="N66:O66"/>
    <mergeCell ref="P66:Q66"/>
    <mergeCell ref="R66:S66"/>
    <mergeCell ref="N65:O65"/>
    <mergeCell ref="P65:Q65"/>
    <mergeCell ref="R65:S65"/>
    <mergeCell ref="T65:U65"/>
    <mergeCell ref="V65:W65"/>
    <mergeCell ref="X65:Y65"/>
    <mergeCell ref="AF64:AG64"/>
    <mergeCell ref="F65:G65"/>
    <mergeCell ref="I65:I79"/>
    <mergeCell ref="J65:K65"/>
    <mergeCell ref="L65:M65"/>
    <mergeCell ref="T64:U64"/>
    <mergeCell ref="V64:W64"/>
    <mergeCell ref="X64:Y64"/>
    <mergeCell ref="Z64:AA64"/>
    <mergeCell ref="AB64:AC64"/>
    <mergeCell ref="B61:B64"/>
    <mergeCell ref="C61:C64"/>
    <mergeCell ref="D61:D64"/>
    <mergeCell ref="E61:E64"/>
    <mergeCell ref="F61:G61"/>
    <mergeCell ref="I61:I64"/>
    <mergeCell ref="Z63:AA63"/>
    <mergeCell ref="AB63:AC63"/>
    <mergeCell ref="AD63:AE63"/>
    <mergeCell ref="AF63:AG63"/>
    <mergeCell ref="F64:G64"/>
    <mergeCell ref="J64:K64"/>
    <mergeCell ref="L64:M64"/>
    <mergeCell ref="N64:O64"/>
    <mergeCell ref="P64:Q64"/>
    <mergeCell ref="R64:S64"/>
    <mergeCell ref="AF62:AG62"/>
    <mergeCell ref="F63:G63"/>
    <mergeCell ref="J63:K63"/>
    <mergeCell ref="L63:M63"/>
    <mergeCell ref="N63:O63"/>
    <mergeCell ref="P63:Q63"/>
    <mergeCell ref="R63:S63"/>
    <mergeCell ref="T63:U63"/>
    <mergeCell ref="V63:W63"/>
    <mergeCell ref="X63:Y63"/>
    <mergeCell ref="T62:U62"/>
    <mergeCell ref="V62:W62"/>
    <mergeCell ref="X62:Y62"/>
    <mergeCell ref="Z62:AA62"/>
    <mergeCell ref="AB62:AC62"/>
    <mergeCell ref="AD62:AE62"/>
    <mergeCell ref="R59:S59"/>
    <mergeCell ref="V61:W61"/>
    <mergeCell ref="X61:Y61"/>
    <mergeCell ref="Z61:AA61"/>
    <mergeCell ref="AB61:AC61"/>
    <mergeCell ref="AD61:AE61"/>
    <mergeCell ref="AF61:AG61"/>
    <mergeCell ref="J61:K61"/>
    <mergeCell ref="L61:M61"/>
    <mergeCell ref="N61:O61"/>
    <mergeCell ref="P61:Q61"/>
    <mergeCell ref="R61:S61"/>
    <mergeCell ref="T61:U61"/>
    <mergeCell ref="Z60:AA60"/>
    <mergeCell ref="AB60:AC60"/>
    <mergeCell ref="AD60:AE60"/>
    <mergeCell ref="AF60:AG60"/>
    <mergeCell ref="L58:M58"/>
    <mergeCell ref="N58:O58"/>
    <mergeCell ref="P58:Q58"/>
    <mergeCell ref="R58:S58"/>
    <mergeCell ref="T58:U58"/>
    <mergeCell ref="P57:Q57"/>
    <mergeCell ref="R57:S57"/>
    <mergeCell ref="T57:U57"/>
    <mergeCell ref="V57:W57"/>
    <mergeCell ref="X57:Y57"/>
    <mergeCell ref="Z57:AA57"/>
    <mergeCell ref="AF59:AG59"/>
    <mergeCell ref="F60:G60"/>
    <mergeCell ref="J60:K60"/>
    <mergeCell ref="L60:M60"/>
    <mergeCell ref="N60:O60"/>
    <mergeCell ref="P60:Q60"/>
    <mergeCell ref="R60:S60"/>
    <mergeCell ref="T60:U60"/>
    <mergeCell ref="V60:W60"/>
    <mergeCell ref="X60:Y60"/>
    <mergeCell ref="T59:U59"/>
    <mergeCell ref="V59:W59"/>
    <mergeCell ref="X59:Y59"/>
    <mergeCell ref="Z59:AA59"/>
    <mergeCell ref="AB59:AC59"/>
    <mergeCell ref="AD59:AE59"/>
    <mergeCell ref="F59:G59"/>
    <mergeCell ref="J59:K59"/>
    <mergeCell ref="L59:M59"/>
    <mergeCell ref="N59:O59"/>
    <mergeCell ref="P59:Q59"/>
    <mergeCell ref="F57:G57"/>
    <mergeCell ref="H57:H60"/>
    <mergeCell ref="J57:K57"/>
    <mergeCell ref="L57:M57"/>
    <mergeCell ref="N57:O57"/>
    <mergeCell ref="AD55:AE55"/>
    <mergeCell ref="AF55:AG55"/>
    <mergeCell ref="F56:G56"/>
    <mergeCell ref="J56:K56"/>
    <mergeCell ref="L56:M56"/>
    <mergeCell ref="N56:O56"/>
    <mergeCell ref="P56:Q56"/>
    <mergeCell ref="R56:S56"/>
    <mergeCell ref="T56:U56"/>
    <mergeCell ref="V56:W56"/>
    <mergeCell ref="R55:S55"/>
    <mergeCell ref="T55:U55"/>
    <mergeCell ref="V55:W55"/>
    <mergeCell ref="X55:Y55"/>
    <mergeCell ref="Z55:AA55"/>
    <mergeCell ref="AB55:AC55"/>
    <mergeCell ref="V58:W58"/>
    <mergeCell ref="X58:Y58"/>
    <mergeCell ref="Z58:AA58"/>
    <mergeCell ref="AB58:AC58"/>
    <mergeCell ref="AD58:AE58"/>
    <mergeCell ref="AF58:AG58"/>
    <mergeCell ref="AB57:AC57"/>
    <mergeCell ref="AD57:AE57"/>
    <mergeCell ref="AF57:AG57"/>
    <mergeCell ref="F58:G58"/>
    <mergeCell ref="J58:K58"/>
    <mergeCell ref="Z54:AA54"/>
    <mergeCell ref="AB54:AC54"/>
    <mergeCell ref="AD54:AE54"/>
    <mergeCell ref="AF54:AG54"/>
    <mergeCell ref="F55:G55"/>
    <mergeCell ref="H55:H56"/>
    <mergeCell ref="J55:K55"/>
    <mergeCell ref="L55:M55"/>
    <mergeCell ref="N55:O55"/>
    <mergeCell ref="P55:Q55"/>
    <mergeCell ref="AF53:AG53"/>
    <mergeCell ref="F54:G54"/>
    <mergeCell ref="J54:K54"/>
    <mergeCell ref="L54:M54"/>
    <mergeCell ref="N54:O54"/>
    <mergeCell ref="P54:Q54"/>
    <mergeCell ref="R54:S54"/>
    <mergeCell ref="T54:U54"/>
    <mergeCell ref="V54:W54"/>
    <mergeCell ref="X54:Y54"/>
    <mergeCell ref="T53:U53"/>
    <mergeCell ref="V53:W53"/>
    <mergeCell ref="X53:Y53"/>
    <mergeCell ref="Z53:AA53"/>
    <mergeCell ref="AB53:AC53"/>
    <mergeCell ref="AD53:AE53"/>
    <mergeCell ref="X56:Y56"/>
    <mergeCell ref="Z56:AA56"/>
    <mergeCell ref="AB56:AC56"/>
    <mergeCell ref="AD56:AE56"/>
    <mergeCell ref="AF56:AG56"/>
    <mergeCell ref="Z52:AA52"/>
    <mergeCell ref="AB52:AC52"/>
    <mergeCell ref="AD52:AE52"/>
    <mergeCell ref="AF52:AG52"/>
    <mergeCell ref="F53:G53"/>
    <mergeCell ref="J53:K53"/>
    <mergeCell ref="L53:M53"/>
    <mergeCell ref="N53:O53"/>
    <mergeCell ref="P53:Q53"/>
    <mergeCell ref="R53:S53"/>
    <mergeCell ref="AF51:AG51"/>
    <mergeCell ref="F52:G52"/>
    <mergeCell ref="J52:K52"/>
    <mergeCell ref="L52:M52"/>
    <mergeCell ref="N52:O52"/>
    <mergeCell ref="P52:Q52"/>
    <mergeCell ref="R52:S52"/>
    <mergeCell ref="T52:U52"/>
    <mergeCell ref="V52:W52"/>
    <mergeCell ref="X52:Y52"/>
    <mergeCell ref="T51:U51"/>
    <mergeCell ref="V51:W51"/>
    <mergeCell ref="X51:Y51"/>
    <mergeCell ref="Z51:AA51"/>
    <mergeCell ref="AB51:AC51"/>
    <mergeCell ref="AD51:AE51"/>
    <mergeCell ref="F51:G51"/>
    <mergeCell ref="J51:K51"/>
    <mergeCell ref="L51:M51"/>
    <mergeCell ref="N51:O51"/>
    <mergeCell ref="P51:Q51"/>
    <mergeCell ref="R51:S51"/>
    <mergeCell ref="X50:Y50"/>
    <mergeCell ref="Z50:AA50"/>
    <mergeCell ref="AB50:AC50"/>
    <mergeCell ref="AD50:AE50"/>
    <mergeCell ref="AF50:AG50"/>
    <mergeCell ref="AB49:AC49"/>
    <mergeCell ref="AD49:AE49"/>
    <mergeCell ref="AF49:AG49"/>
    <mergeCell ref="F50:G50"/>
    <mergeCell ref="J50:K50"/>
    <mergeCell ref="L50:M50"/>
    <mergeCell ref="N50:O50"/>
    <mergeCell ref="P50:Q50"/>
    <mergeCell ref="R50:S50"/>
    <mergeCell ref="T50:U50"/>
    <mergeCell ref="P49:Q49"/>
    <mergeCell ref="R49:S49"/>
    <mergeCell ref="T49:U49"/>
    <mergeCell ref="V49:W49"/>
    <mergeCell ref="X49:Y49"/>
    <mergeCell ref="Z49:AA49"/>
    <mergeCell ref="X48:Y48"/>
    <mergeCell ref="Z48:AA48"/>
    <mergeCell ref="AB48:AC48"/>
    <mergeCell ref="AD48:AE48"/>
    <mergeCell ref="AF48:AG48"/>
    <mergeCell ref="AB47:AC47"/>
    <mergeCell ref="AD47:AE47"/>
    <mergeCell ref="AF47:AG47"/>
    <mergeCell ref="F48:G48"/>
    <mergeCell ref="J48:K48"/>
    <mergeCell ref="L48:M48"/>
    <mergeCell ref="N48:O48"/>
    <mergeCell ref="P48:Q48"/>
    <mergeCell ref="R48:S48"/>
    <mergeCell ref="T48:U48"/>
    <mergeCell ref="P47:Q47"/>
    <mergeCell ref="R47:S47"/>
    <mergeCell ref="T47:U47"/>
    <mergeCell ref="V47:W47"/>
    <mergeCell ref="X47:Y47"/>
    <mergeCell ref="Z47:AA47"/>
    <mergeCell ref="F47:G47"/>
    <mergeCell ref="H47:H50"/>
    <mergeCell ref="I47:I60"/>
    <mergeCell ref="J47:K47"/>
    <mergeCell ref="L47:M47"/>
    <mergeCell ref="N47:O47"/>
    <mergeCell ref="F49:G49"/>
    <mergeCell ref="J49:K49"/>
    <mergeCell ref="L49:M49"/>
    <mergeCell ref="N49:O49"/>
    <mergeCell ref="V50:W50"/>
    <mergeCell ref="X46:Y46"/>
    <mergeCell ref="Z46:AA46"/>
    <mergeCell ref="AB46:AC46"/>
    <mergeCell ref="AD46:AE46"/>
    <mergeCell ref="AF46:AG46"/>
    <mergeCell ref="A47:A60"/>
    <mergeCell ref="B47:B60"/>
    <mergeCell ref="C47:C60"/>
    <mergeCell ref="D47:D60"/>
    <mergeCell ref="E47:E60"/>
    <mergeCell ref="AD45:AE45"/>
    <mergeCell ref="AF45:AG45"/>
    <mergeCell ref="F46:G46"/>
    <mergeCell ref="J46:K46"/>
    <mergeCell ref="L46:M46"/>
    <mergeCell ref="N46:O46"/>
    <mergeCell ref="P46:Q46"/>
    <mergeCell ref="R46:S46"/>
    <mergeCell ref="T46:U46"/>
    <mergeCell ref="V46:W46"/>
    <mergeCell ref="R45:S45"/>
    <mergeCell ref="T45:U45"/>
    <mergeCell ref="V45:W45"/>
    <mergeCell ref="X45:Y45"/>
    <mergeCell ref="Z45:AA45"/>
    <mergeCell ref="AB45:AC45"/>
    <mergeCell ref="A40:A46"/>
    <mergeCell ref="B40:B46"/>
    <mergeCell ref="C40:C46"/>
    <mergeCell ref="D40:D46"/>
    <mergeCell ref="E40:E46"/>
    <mergeCell ref="V48:W48"/>
    <mergeCell ref="X44:Y44"/>
    <mergeCell ref="Z44:AA44"/>
    <mergeCell ref="AB44:AC44"/>
    <mergeCell ref="AD44:AE44"/>
    <mergeCell ref="AF44:AG44"/>
    <mergeCell ref="F45:G45"/>
    <mergeCell ref="J45:K45"/>
    <mergeCell ref="L45:M45"/>
    <mergeCell ref="N45:O45"/>
    <mergeCell ref="P45:Q45"/>
    <mergeCell ref="AF43:AG43"/>
    <mergeCell ref="F44:G44"/>
    <mergeCell ref="H44:H45"/>
    <mergeCell ref="J44:K44"/>
    <mergeCell ref="L44:M44"/>
    <mergeCell ref="N44:O44"/>
    <mergeCell ref="P44:Q44"/>
    <mergeCell ref="R44:S44"/>
    <mergeCell ref="T44:U44"/>
    <mergeCell ref="V44:W44"/>
    <mergeCell ref="T43:U43"/>
    <mergeCell ref="V43:W43"/>
    <mergeCell ref="X43:Y43"/>
    <mergeCell ref="Z43:AA43"/>
    <mergeCell ref="AB43:AC43"/>
    <mergeCell ref="AD43:AE43"/>
    <mergeCell ref="F43:G43"/>
    <mergeCell ref="J43:K43"/>
    <mergeCell ref="L43:M43"/>
    <mergeCell ref="N43:O43"/>
    <mergeCell ref="P43:Q43"/>
    <mergeCell ref="R43:S43"/>
    <mergeCell ref="V42:W42"/>
    <mergeCell ref="X42:Y42"/>
    <mergeCell ref="Z42:AA42"/>
    <mergeCell ref="AB42:AC42"/>
    <mergeCell ref="AD42:AE42"/>
    <mergeCell ref="AF42:AG42"/>
    <mergeCell ref="AD41:AE41"/>
    <mergeCell ref="AF41:AG41"/>
    <mergeCell ref="F42:G42"/>
    <mergeCell ref="H42:H43"/>
    <mergeCell ref="J42:K42"/>
    <mergeCell ref="L42:M42"/>
    <mergeCell ref="N42:O42"/>
    <mergeCell ref="P42:Q42"/>
    <mergeCell ref="R42:S42"/>
    <mergeCell ref="T42:U42"/>
    <mergeCell ref="R41:S41"/>
    <mergeCell ref="T41:U41"/>
    <mergeCell ref="V41:W41"/>
    <mergeCell ref="X41:Y41"/>
    <mergeCell ref="Z41:AA41"/>
    <mergeCell ref="AB41:AC41"/>
    <mergeCell ref="X40:Y40"/>
    <mergeCell ref="Z40:AA40"/>
    <mergeCell ref="AB40:AC40"/>
    <mergeCell ref="AD40:AE40"/>
    <mergeCell ref="AF40:AG40"/>
    <mergeCell ref="F41:G41"/>
    <mergeCell ref="J41:K41"/>
    <mergeCell ref="L41:M41"/>
    <mergeCell ref="N41:O41"/>
    <mergeCell ref="P41:Q41"/>
    <mergeCell ref="L40:M40"/>
    <mergeCell ref="N40:O40"/>
    <mergeCell ref="P40:Q40"/>
    <mergeCell ref="R40:S40"/>
    <mergeCell ref="T40:U40"/>
    <mergeCell ref="V40:W40"/>
    <mergeCell ref="AF39:AG39"/>
    <mergeCell ref="F40:G40"/>
    <mergeCell ref="H40:H41"/>
    <mergeCell ref="I40:I46"/>
    <mergeCell ref="J40:K40"/>
    <mergeCell ref="T39:U39"/>
    <mergeCell ref="V39:W39"/>
    <mergeCell ref="X39:Y39"/>
    <mergeCell ref="Z39:AA39"/>
    <mergeCell ref="AB39:AC39"/>
    <mergeCell ref="AD39:AE39"/>
    <mergeCell ref="F39:G39"/>
    <mergeCell ref="J39:K39"/>
    <mergeCell ref="L39:M39"/>
    <mergeCell ref="N39:O39"/>
    <mergeCell ref="P39:Q39"/>
    <mergeCell ref="AF38:AG38"/>
    <mergeCell ref="AB37:AC37"/>
    <mergeCell ref="AD37:AE37"/>
    <mergeCell ref="AF37:AG37"/>
    <mergeCell ref="F38:G38"/>
    <mergeCell ref="J38:K38"/>
    <mergeCell ref="L38:M38"/>
    <mergeCell ref="N38:O38"/>
    <mergeCell ref="P38:Q38"/>
    <mergeCell ref="R38:S38"/>
    <mergeCell ref="T38:U38"/>
    <mergeCell ref="P37:Q37"/>
    <mergeCell ref="R37:S37"/>
    <mergeCell ref="T37:U37"/>
    <mergeCell ref="V37:W37"/>
    <mergeCell ref="X37:Y37"/>
    <mergeCell ref="Z37:AA37"/>
    <mergeCell ref="AB35:AC35"/>
    <mergeCell ref="AD35:AE35"/>
    <mergeCell ref="AF35:AG35"/>
    <mergeCell ref="F36:G36"/>
    <mergeCell ref="J36:K36"/>
    <mergeCell ref="L36:M36"/>
    <mergeCell ref="N36:O36"/>
    <mergeCell ref="P36:Q36"/>
    <mergeCell ref="R36:S36"/>
    <mergeCell ref="T36:U36"/>
    <mergeCell ref="P35:Q35"/>
    <mergeCell ref="R35:S35"/>
    <mergeCell ref="T35:U35"/>
    <mergeCell ref="V35:W35"/>
    <mergeCell ref="X35:Y35"/>
    <mergeCell ref="Z35:AA35"/>
    <mergeCell ref="F35:G35"/>
    <mergeCell ref="H35:H37"/>
    <mergeCell ref="I35:I39"/>
    <mergeCell ref="J35:K35"/>
    <mergeCell ref="L35:M35"/>
    <mergeCell ref="N35:O35"/>
    <mergeCell ref="F37:G37"/>
    <mergeCell ref="J37:K37"/>
    <mergeCell ref="L37:M37"/>
    <mergeCell ref="N37:O37"/>
    <mergeCell ref="R39:S39"/>
    <mergeCell ref="V38:W38"/>
    <mergeCell ref="X38:Y38"/>
    <mergeCell ref="Z38:AA38"/>
    <mergeCell ref="AB38:AC38"/>
    <mergeCell ref="AD38:AE38"/>
    <mergeCell ref="X34:Y34"/>
    <mergeCell ref="Z34:AA34"/>
    <mergeCell ref="AB34:AC34"/>
    <mergeCell ref="AD34:AE34"/>
    <mergeCell ref="AF34:AG34"/>
    <mergeCell ref="A35:A39"/>
    <mergeCell ref="B35:B39"/>
    <mergeCell ref="C35:C39"/>
    <mergeCell ref="D35:D39"/>
    <mergeCell ref="E35:E39"/>
    <mergeCell ref="AD33:AE33"/>
    <mergeCell ref="AF33:AG33"/>
    <mergeCell ref="F34:G34"/>
    <mergeCell ref="J34:K34"/>
    <mergeCell ref="L34:M34"/>
    <mergeCell ref="N34:O34"/>
    <mergeCell ref="P34:Q34"/>
    <mergeCell ref="R34:S34"/>
    <mergeCell ref="T34:U34"/>
    <mergeCell ref="V34:W34"/>
    <mergeCell ref="R33:S33"/>
    <mergeCell ref="T33:U33"/>
    <mergeCell ref="V33:W33"/>
    <mergeCell ref="X33:Y33"/>
    <mergeCell ref="Z33:AA33"/>
    <mergeCell ref="AB33:AC33"/>
    <mergeCell ref="V36:W36"/>
    <mergeCell ref="X36:Y36"/>
    <mergeCell ref="Z36:AA36"/>
    <mergeCell ref="AB36:AC36"/>
    <mergeCell ref="AD36:AE36"/>
    <mergeCell ref="AF36:AG36"/>
    <mergeCell ref="X32:Y32"/>
    <mergeCell ref="Z32:AA32"/>
    <mergeCell ref="AB32:AC32"/>
    <mergeCell ref="AD32:AE32"/>
    <mergeCell ref="AF32:AG32"/>
    <mergeCell ref="F33:G33"/>
    <mergeCell ref="J33:K33"/>
    <mergeCell ref="L33:M33"/>
    <mergeCell ref="N33:O33"/>
    <mergeCell ref="P33:Q33"/>
    <mergeCell ref="AF31:AG31"/>
    <mergeCell ref="F32:G32"/>
    <mergeCell ref="H32:H33"/>
    <mergeCell ref="J32:K32"/>
    <mergeCell ref="L32:M32"/>
    <mergeCell ref="N32:O32"/>
    <mergeCell ref="P32:Q32"/>
    <mergeCell ref="R32:S32"/>
    <mergeCell ref="T32:U32"/>
    <mergeCell ref="V32:W32"/>
    <mergeCell ref="T31:U31"/>
    <mergeCell ref="V31:W31"/>
    <mergeCell ref="X31:Y31"/>
    <mergeCell ref="Z31:AA31"/>
    <mergeCell ref="AB31:AC31"/>
    <mergeCell ref="AD31:AE31"/>
    <mergeCell ref="F31:G31"/>
    <mergeCell ref="J31:K31"/>
    <mergeCell ref="L31:M31"/>
    <mergeCell ref="N31:O31"/>
    <mergeCell ref="P31:Q31"/>
    <mergeCell ref="R31:S31"/>
    <mergeCell ref="V30:W30"/>
    <mergeCell ref="X30:Y30"/>
    <mergeCell ref="Z30:AA30"/>
    <mergeCell ref="AB30:AC30"/>
    <mergeCell ref="AD30:AE30"/>
    <mergeCell ref="AF30:AG30"/>
    <mergeCell ref="AB29:AC29"/>
    <mergeCell ref="AD29:AE29"/>
    <mergeCell ref="AF29:AG29"/>
    <mergeCell ref="F30:G30"/>
    <mergeCell ref="J30:K30"/>
    <mergeCell ref="L30:M30"/>
    <mergeCell ref="N30:O30"/>
    <mergeCell ref="P30:Q30"/>
    <mergeCell ref="R30:S30"/>
    <mergeCell ref="T30:U30"/>
    <mergeCell ref="P29:Q29"/>
    <mergeCell ref="R29:S29"/>
    <mergeCell ref="T29:U29"/>
    <mergeCell ref="V29:W29"/>
    <mergeCell ref="X29:Y29"/>
    <mergeCell ref="Z29:AA29"/>
    <mergeCell ref="V28:W28"/>
    <mergeCell ref="X28:Y28"/>
    <mergeCell ref="Z28:AA28"/>
    <mergeCell ref="AB28:AC28"/>
    <mergeCell ref="AD28:AE28"/>
    <mergeCell ref="AF28:AG28"/>
    <mergeCell ref="AD27:AE27"/>
    <mergeCell ref="AF27:AG27"/>
    <mergeCell ref="F28:G28"/>
    <mergeCell ref="H28:H30"/>
    <mergeCell ref="J28:K28"/>
    <mergeCell ref="L28:M28"/>
    <mergeCell ref="N28:O28"/>
    <mergeCell ref="P28:Q28"/>
    <mergeCell ref="R28:S28"/>
    <mergeCell ref="T28:U28"/>
    <mergeCell ref="R27:S27"/>
    <mergeCell ref="T27:U27"/>
    <mergeCell ref="V27:W27"/>
    <mergeCell ref="X27:Y27"/>
    <mergeCell ref="Z27:AA27"/>
    <mergeCell ref="AB27:AC27"/>
    <mergeCell ref="F27:G27"/>
    <mergeCell ref="I27:I34"/>
    <mergeCell ref="J27:K27"/>
    <mergeCell ref="L27:M27"/>
    <mergeCell ref="N27:O27"/>
    <mergeCell ref="P27:Q27"/>
    <mergeCell ref="F29:G29"/>
    <mergeCell ref="J29:K29"/>
    <mergeCell ref="L29:M29"/>
    <mergeCell ref="N29:O29"/>
    <mergeCell ref="X26:Y26"/>
    <mergeCell ref="Z26:AA26"/>
    <mergeCell ref="AB26:AC26"/>
    <mergeCell ref="AD26:AE26"/>
    <mergeCell ref="AF26:AG26"/>
    <mergeCell ref="A27:A34"/>
    <mergeCell ref="B27:B34"/>
    <mergeCell ref="C27:C34"/>
    <mergeCell ref="D27:D34"/>
    <mergeCell ref="E27:E34"/>
    <mergeCell ref="AD25:AE25"/>
    <mergeCell ref="AF25:AG25"/>
    <mergeCell ref="F26:G26"/>
    <mergeCell ref="J26:K26"/>
    <mergeCell ref="L26:M26"/>
    <mergeCell ref="N26:O26"/>
    <mergeCell ref="P26:Q26"/>
    <mergeCell ref="R26:S26"/>
    <mergeCell ref="T26:U26"/>
    <mergeCell ref="V26:W26"/>
    <mergeCell ref="R25:S25"/>
    <mergeCell ref="T25:U25"/>
    <mergeCell ref="V25:W25"/>
    <mergeCell ref="X25:Y25"/>
    <mergeCell ref="Z25:AA25"/>
    <mergeCell ref="AB25:AC25"/>
    <mergeCell ref="A17:A26"/>
    <mergeCell ref="B17:B26"/>
    <mergeCell ref="C17:C26"/>
    <mergeCell ref="D17:D26"/>
    <mergeCell ref="E17:E26"/>
    <mergeCell ref="F17:G17"/>
    <mergeCell ref="X24:Y24"/>
    <mergeCell ref="Z24:AA24"/>
    <mergeCell ref="AB24:AC24"/>
    <mergeCell ref="AD24:AE24"/>
    <mergeCell ref="AF24:AG24"/>
    <mergeCell ref="F25:G25"/>
    <mergeCell ref="J25:K25"/>
    <mergeCell ref="L25:M25"/>
    <mergeCell ref="N25:O25"/>
    <mergeCell ref="P25:Q25"/>
    <mergeCell ref="AD23:AE23"/>
    <mergeCell ref="AF23:AG23"/>
    <mergeCell ref="F24:G24"/>
    <mergeCell ref="J24:K24"/>
    <mergeCell ref="L24:M24"/>
    <mergeCell ref="N24:O24"/>
    <mergeCell ref="P24:Q24"/>
    <mergeCell ref="R24:S24"/>
    <mergeCell ref="T24:U24"/>
    <mergeCell ref="V24:W24"/>
    <mergeCell ref="R23:S23"/>
    <mergeCell ref="T23:U23"/>
    <mergeCell ref="V23:W23"/>
    <mergeCell ref="X23:Y23"/>
    <mergeCell ref="Z23:AA23"/>
    <mergeCell ref="AB23:AC23"/>
    <mergeCell ref="X22:Y22"/>
    <mergeCell ref="Z22:AA22"/>
    <mergeCell ref="AB22:AC22"/>
    <mergeCell ref="AD22:AE22"/>
    <mergeCell ref="AF22:AG22"/>
    <mergeCell ref="F23:G23"/>
    <mergeCell ref="J23:K23"/>
    <mergeCell ref="L23:M23"/>
    <mergeCell ref="N23:O23"/>
    <mergeCell ref="P23:Q23"/>
    <mergeCell ref="AD21:AE21"/>
    <mergeCell ref="AF21:AG21"/>
    <mergeCell ref="F22:G22"/>
    <mergeCell ref="J22:K22"/>
    <mergeCell ref="L22:M22"/>
    <mergeCell ref="N22:O22"/>
    <mergeCell ref="P22:Q22"/>
    <mergeCell ref="R22:S22"/>
    <mergeCell ref="T22:U22"/>
    <mergeCell ref="V22:W22"/>
    <mergeCell ref="R21:S21"/>
    <mergeCell ref="T21:U21"/>
    <mergeCell ref="V21:W21"/>
    <mergeCell ref="X21:Y21"/>
    <mergeCell ref="Z21:AA21"/>
    <mergeCell ref="AB21:AC21"/>
    <mergeCell ref="H17:H26"/>
    <mergeCell ref="I17:I26"/>
    <mergeCell ref="J17:K17"/>
    <mergeCell ref="L17:M17"/>
    <mergeCell ref="N17:O17"/>
    <mergeCell ref="P17:Q17"/>
    <mergeCell ref="X20:Y20"/>
    <mergeCell ref="Z20:AA20"/>
    <mergeCell ref="AB20:AC20"/>
    <mergeCell ref="AD20:AE20"/>
    <mergeCell ref="AF20:AG20"/>
    <mergeCell ref="F21:G21"/>
    <mergeCell ref="J21:K21"/>
    <mergeCell ref="L21:M21"/>
    <mergeCell ref="N21:O21"/>
    <mergeCell ref="P21:Q21"/>
    <mergeCell ref="AD19:AE19"/>
    <mergeCell ref="AF19:AG19"/>
    <mergeCell ref="F20:G20"/>
    <mergeCell ref="J20:K20"/>
    <mergeCell ref="L20:M20"/>
    <mergeCell ref="N20:O20"/>
    <mergeCell ref="P20:Q20"/>
    <mergeCell ref="R20:S20"/>
    <mergeCell ref="T20:U20"/>
    <mergeCell ref="V20:W20"/>
    <mergeCell ref="R19:S19"/>
    <mergeCell ref="T19:U19"/>
    <mergeCell ref="V19:W19"/>
    <mergeCell ref="X19:Y19"/>
    <mergeCell ref="Z19:AA19"/>
    <mergeCell ref="AB19:AC19"/>
    <mergeCell ref="B14:B16"/>
    <mergeCell ref="C14:C16"/>
    <mergeCell ref="D14:D16"/>
    <mergeCell ref="E14:E16"/>
    <mergeCell ref="F14:G16"/>
    <mergeCell ref="H14:H16"/>
    <mergeCell ref="X18:Y18"/>
    <mergeCell ref="Z18:AA18"/>
    <mergeCell ref="AB18:AC18"/>
    <mergeCell ref="AD18:AE18"/>
    <mergeCell ref="AF18:AG18"/>
    <mergeCell ref="F19:G19"/>
    <mergeCell ref="J19:K19"/>
    <mergeCell ref="L19:M19"/>
    <mergeCell ref="N19:O19"/>
    <mergeCell ref="P19:Q19"/>
    <mergeCell ref="AD17:AE17"/>
    <mergeCell ref="AF17:AG17"/>
    <mergeCell ref="F18:G18"/>
    <mergeCell ref="J18:K18"/>
    <mergeCell ref="L18:M18"/>
    <mergeCell ref="N18:O18"/>
    <mergeCell ref="P18:Q18"/>
    <mergeCell ref="R18:S18"/>
    <mergeCell ref="T18:U18"/>
    <mergeCell ref="V18:W18"/>
    <mergeCell ref="R17:S17"/>
    <mergeCell ref="T17:U17"/>
    <mergeCell ref="V17:W17"/>
    <mergeCell ref="X17:Y17"/>
    <mergeCell ref="Z17:AA17"/>
    <mergeCell ref="AB17:AC17"/>
    <mergeCell ref="H9:I12"/>
    <mergeCell ref="J9:V9"/>
    <mergeCell ref="F10:G11"/>
    <mergeCell ref="J10:V10"/>
    <mergeCell ref="J11:V11"/>
    <mergeCell ref="J12:V12"/>
    <mergeCell ref="B2:E4"/>
    <mergeCell ref="F2:AI3"/>
    <mergeCell ref="AJ2:AJ3"/>
    <mergeCell ref="F4:AJ4"/>
    <mergeCell ref="B6:C6"/>
    <mergeCell ref="D6:W6"/>
    <mergeCell ref="X6:AH7"/>
    <mergeCell ref="AI6:AJ7"/>
    <mergeCell ref="B7:C7"/>
    <mergeCell ref="D7:W7"/>
    <mergeCell ref="V16:W16"/>
    <mergeCell ref="X16:Y16"/>
    <mergeCell ref="Z16:AA16"/>
    <mergeCell ref="AB16:AC16"/>
    <mergeCell ref="AD16:AE16"/>
    <mergeCell ref="AF16:AG16"/>
    <mergeCell ref="I14:I16"/>
    <mergeCell ref="J14:AG15"/>
    <mergeCell ref="AH14:AI16"/>
    <mergeCell ref="AJ14:AJ16"/>
    <mergeCell ref="J16:K16"/>
    <mergeCell ref="L16:M16"/>
    <mergeCell ref="N16:O16"/>
    <mergeCell ref="P16:Q16"/>
    <mergeCell ref="R16:S16"/>
    <mergeCell ref="T16:U16"/>
  </mergeCells>
  <conditionalFormatting sqref="E17:E20 E27 E35:E36 E40:E41 E47:E49 E61 E65:E66 E86 E97 E112 E130:E133 E158">
    <cfRule type="containsText" dxfId="31" priority="26" operator="containsText" text="SVE">
      <formula>NOT(ISERROR(SEARCH("SVE",E17)))</formula>
    </cfRule>
    <cfRule type="containsText" dxfId="30" priority="27" operator="containsText" text="RIESGO PRIORITARIO">
      <formula>NOT(ISERROR(SEARCH("RIESGO PRIORITARIO",E17)))</formula>
    </cfRule>
  </conditionalFormatting>
  <conditionalFormatting sqref="E80:E82">
    <cfRule type="containsText" dxfId="29" priority="16" operator="containsText" text="SVE">
      <formula>NOT(ISERROR(SEARCH("SVE",E80)))</formula>
    </cfRule>
    <cfRule type="containsText" dxfId="28" priority="17" operator="containsText" text="RIESGO PRIORITARIO">
      <formula>NOT(ISERROR(SEARCH("RIESGO PRIORITARIO",E80)))</formula>
    </cfRule>
  </conditionalFormatting>
  <conditionalFormatting sqref="E103:E105">
    <cfRule type="containsText" dxfId="27" priority="8" operator="containsText" text="SVE">
      <formula>NOT(ISERROR(SEARCH("SVE",E103)))</formula>
    </cfRule>
    <cfRule type="containsText" dxfId="26" priority="9" operator="containsText" text="RIESGO PRIORITARIO">
      <formula>NOT(ISERROR(SEARCH("RIESGO PRIORITARIO",E103)))</formula>
    </cfRule>
  </conditionalFormatting>
  <conditionalFormatting sqref="J17:J167 L17:L167 N17:N167 P17:P167 R17:R167 T17:T167 V17:V167 X17:X167 Z17:Z167 AB17:AB167 AD17:AD167 AF17:AF167">
    <cfRule type="containsText" dxfId="25" priority="1" operator="containsText" text="R">
      <formula>NOT(ISERROR(SEARCH("R",J17)))</formula>
    </cfRule>
    <cfRule type="containsText" dxfId="24" priority="2" operator="containsText" text="NC">
      <formula>NOT(ISERROR(SEARCH("NC",J17)))</formula>
    </cfRule>
    <cfRule type="containsText" dxfId="23" priority="3" operator="containsText" text="I">
      <formula>NOT(ISERROR(SEARCH("I",J17)))</formula>
    </cfRule>
    <cfRule type="containsText" dxfId="22" priority="4" operator="containsText" text="P">
      <formula>NOT(ISERROR(SEARCH("P",J17)))</formula>
    </cfRule>
  </conditionalFormatting>
  <conditionalFormatting sqref="J171:AG174">
    <cfRule type="iconSet" priority="28">
      <iconSet iconSet="3Symbols" showValue="0">
        <cfvo type="percent" val="0"/>
        <cfvo type="num" val="0.5"/>
        <cfvo type="num" val="0.9"/>
      </iconSet>
    </cfRule>
  </conditionalFormatting>
  <dataValidations count="3">
    <dataValidation type="list" allowBlank="1" showInputMessage="1" showErrorMessage="1" sqref="N17:N167 P17:P167 L17:L167 Z17:Z167 V17:V167 X17:X167 AB17:AB167 AD17:AD167 AF17:AF167 R17:R167 T17:T167 J17:J167" xr:uid="{339F7C23-DD6B-4884-BEF4-582F4651738C}">
      <formula1>"P,I,NC,R"</formula1>
    </dataValidation>
    <dataValidation type="list" allowBlank="1" showInputMessage="1" showErrorMessage="1" sqref="E27 E158 E40:E41 E61 E65:E66 E86 E97 E80:E82 E112 E130:E133 E103:E105 E17:E20 E35:E36 E47:E49" xr:uid="{B898FBEE-B982-4639-BED9-4E191069FA76}">
      <formula1>$E$10:$E$12</formula1>
    </dataValidation>
    <dataValidation type="list" allowBlank="1" showInputMessage="1" showErrorMessage="1" sqref="AJ186 AJ202 AJ194 AJ198 AJ190" xr:uid="{31F553B2-52C0-41D9-A99D-B6BAC95B0283}">
      <formula1>"Cumplido,No Cumplido,N/A"</formula1>
    </dataValidation>
  </dataValidations>
  <pageMargins left="0.23622047244094491" right="0.23622047244094491" top="0.74803149606299213" bottom="0.74803149606299213" header="0.31496062992125984" footer="0.31496062992125984"/>
  <pageSetup scale="26" fitToHeight="0" orientation="landscape" r:id="rId1"/>
  <rowBreaks count="5" manualBreakCount="5">
    <brk id="46" max="35" man="1"/>
    <brk id="79" max="35" man="1"/>
    <brk id="111" max="35" man="1"/>
    <brk id="149" max="35" man="1"/>
    <brk id="171" max="35" man="1"/>
  </rowBreaks>
  <drawing r:id="rId2"/>
  <legacyDrawing r:id="rId3"/>
  <extLst>
    <ext xmlns:x14="http://schemas.microsoft.com/office/spreadsheetml/2009/9/main" uri="{78C0D931-6437-407d-A8EE-F0AAD7539E65}">
      <x14:conditionalFormattings>
        <x14:conditionalFormatting xmlns:xm="http://schemas.microsoft.com/office/excel/2006/main">
          <x14:cfRule type="iconSet" priority="25" id="{DADCDC9F-F1C1-4273-B053-340719A06C8F}">
            <x14:iconSet iconSet="3Symbols" showValue="0" custom="1">
              <x14:cfvo type="percent">
                <xm:f>0</xm:f>
              </x14:cfvo>
              <x14:cfvo type="num">
                <xm:f>0.5</xm:f>
              </x14:cfvo>
              <x14:cfvo type="num">
                <xm:f>1</xm:f>
              </x14:cfvo>
              <x14:cfIcon iconSet="3Symbols" iconId="0"/>
              <x14:cfIcon iconSet="3Symbols" iconId="1"/>
              <x14:cfIcon iconSet="3Symbols" iconId="2"/>
            </x14:iconSet>
          </x14:cfRule>
          <xm:sqref>AI55:AI56</xm:sqref>
        </x14:conditionalFormatting>
        <x14:conditionalFormatting xmlns:xm="http://schemas.microsoft.com/office/excel/2006/main">
          <x14:cfRule type="iconSet" priority="29" id="{C42799CB-DD4D-4E68-9AB4-9B786759A93E}">
            <x14:iconSet iconSet="3Symbols" showValue="0" custom="1">
              <x14:cfvo type="percent">
                <xm:f>0</xm:f>
              </x14:cfvo>
              <x14:cfvo type="num">
                <xm:f>0.5</xm:f>
              </x14:cfvo>
              <x14:cfvo type="num">
                <xm:f>1</xm:f>
              </x14:cfvo>
              <x14:cfIcon iconSet="3Symbols" iconId="0"/>
              <x14:cfIcon iconSet="3Symbols" iconId="1"/>
              <x14:cfIcon iconSet="3Symbols" iconId="2"/>
            </x14:iconSet>
          </x14:cfRule>
          <xm:sqref>AI61:AI64</xm:sqref>
        </x14:conditionalFormatting>
        <x14:conditionalFormatting xmlns:xm="http://schemas.microsoft.com/office/excel/2006/main">
          <x14:cfRule type="iconSet" priority="24" id="{FB68C63A-AA70-4146-B09D-0E2CDA1DDDDA}">
            <x14:iconSet iconSet="3Symbols" showValue="0" custom="1">
              <x14:cfvo type="percent">
                <xm:f>0</xm:f>
              </x14:cfvo>
              <x14:cfvo type="num">
                <xm:f>0.5</xm:f>
              </x14:cfvo>
              <x14:cfvo type="num">
                <xm:f>1</xm:f>
              </x14:cfvo>
              <x14:cfIcon iconSet="3Symbols" iconId="0"/>
              <x14:cfIcon iconSet="3Symbols" iconId="1"/>
              <x14:cfIcon iconSet="3Symbols" iconId="2"/>
            </x14:iconSet>
          </x14:cfRule>
          <xm:sqref>AI74:AI77</xm:sqref>
        </x14:conditionalFormatting>
        <x14:conditionalFormatting xmlns:xm="http://schemas.microsoft.com/office/excel/2006/main">
          <x14:cfRule type="iconSet" priority="20" id="{7C199116-3ED3-4E24-9B1C-350CD0E85703}">
            <x14:iconSet iconSet="3Symbols" showValue="0" custom="1">
              <x14:cfvo type="percent">
                <xm:f>0</xm:f>
              </x14:cfvo>
              <x14:cfvo type="num">
                <xm:f>0.5</xm:f>
              </x14:cfvo>
              <x14:cfvo type="num">
                <xm:f>1</xm:f>
              </x14:cfvo>
              <x14:cfIcon iconSet="3Symbols" iconId="0"/>
              <x14:cfIcon iconSet="3Symbols" iconId="1"/>
              <x14:cfIcon iconSet="3Symbols" iconId="2"/>
            </x14:iconSet>
          </x14:cfRule>
          <xm:sqref>AI94</xm:sqref>
        </x14:conditionalFormatting>
        <x14:conditionalFormatting xmlns:xm="http://schemas.microsoft.com/office/excel/2006/main">
          <x14:cfRule type="iconSet" priority="31" id="{6D652CA2-DD51-4D01-BD1E-6C8399E27EE2}">
            <x14:iconSet iconSet="3Symbols" showValue="0" custom="1">
              <x14:cfvo type="percent">
                <xm:f>0</xm:f>
              </x14:cfvo>
              <x14:cfvo type="num">
                <xm:f>0.5</xm:f>
              </x14:cfvo>
              <x14:cfvo type="num">
                <xm:f>1</xm:f>
              </x14:cfvo>
              <x14:cfIcon iconSet="3Symbols" iconId="0"/>
              <x14:cfIcon iconSet="3Symbols" iconId="1"/>
              <x14:cfIcon iconSet="3Symbols" iconId="2"/>
            </x14:iconSet>
          </x14:cfRule>
          <xm:sqref>AI95</xm:sqref>
        </x14:conditionalFormatting>
        <x14:conditionalFormatting xmlns:xm="http://schemas.microsoft.com/office/excel/2006/main">
          <x14:cfRule type="iconSet" priority="10" id="{AE6CC8D2-76BC-4EEE-AF30-2214DEC9C0CD}">
            <x14:iconSet iconSet="3Symbols" showValue="0" custom="1">
              <x14:cfvo type="percent">
                <xm:f>0</xm:f>
              </x14:cfvo>
              <x14:cfvo type="num">
                <xm:f>0.5</xm:f>
              </x14:cfvo>
              <x14:cfvo type="num">
                <xm:f>1</xm:f>
              </x14:cfvo>
              <x14:cfIcon iconSet="3Symbols" iconId="0"/>
              <x14:cfIcon iconSet="3Symbols" iconId="1"/>
              <x14:cfIcon iconSet="3Symbols" iconId="2"/>
            </x14:iconSet>
          </x14:cfRule>
          <xm:sqref>AI104</xm:sqref>
        </x14:conditionalFormatting>
        <x14:conditionalFormatting xmlns:xm="http://schemas.microsoft.com/office/excel/2006/main">
          <x14:cfRule type="iconSet" priority="5" id="{F9656690-2650-479A-9236-AC9529C891BF}">
            <x14:iconSet iconSet="3Symbols" showValue="0" custom="1">
              <x14:cfvo type="percent">
                <xm:f>0</xm:f>
              </x14:cfvo>
              <x14:cfvo type="num">
                <xm:f>0.5</xm:f>
              </x14:cfvo>
              <x14:cfvo type="num">
                <xm:f>1</xm:f>
              </x14:cfvo>
              <x14:cfIcon iconSet="3Symbols" iconId="0"/>
              <x14:cfIcon iconSet="3Symbols" iconId="1"/>
              <x14:cfIcon iconSet="3Symbols" iconId="2"/>
            </x14:iconSet>
          </x14:cfRule>
          <xm:sqref>AI105</xm:sqref>
        </x14:conditionalFormatting>
        <x14:conditionalFormatting xmlns:xm="http://schemas.microsoft.com/office/excel/2006/main">
          <x14:cfRule type="iconSet" priority="7" id="{32A64BFD-3509-43DF-BD02-2B100A322AA7}">
            <x14:iconSet iconSet="3Symbols" showValue="0" custom="1">
              <x14:cfvo type="percent">
                <xm:f>0</xm:f>
              </x14:cfvo>
              <x14:cfvo type="num">
                <xm:f>0.5</xm:f>
              </x14:cfvo>
              <x14:cfvo type="num">
                <xm:f>1</xm:f>
              </x14:cfvo>
              <x14:cfIcon iconSet="3Symbols" iconId="0"/>
              <x14:cfIcon iconSet="3Symbols" iconId="1"/>
              <x14:cfIcon iconSet="3Symbols" iconId="2"/>
            </x14:iconSet>
          </x14:cfRule>
          <xm:sqref>AI106:AI107</xm:sqref>
        </x14:conditionalFormatting>
        <x14:conditionalFormatting xmlns:xm="http://schemas.microsoft.com/office/excel/2006/main">
          <x14:cfRule type="iconSet" priority="23" id="{E020F250-D670-4B5A-9900-419CFE6ECDDD}">
            <x14:iconSet iconSet="3Symbols" showValue="0" custom="1">
              <x14:cfvo type="percent">
                <xm:f>0</xm:f>
              </x14:cfvo>
              <x14:cfvo type="num">
                <xm:f>0.5</xm:f>
              </x14:cfvo>
              <x14:cfvo type="num">
                <xm:f>1</xm:f>
              </x14:cfvo>
              <x14:cfIcon iconSet="3Symbols" iconId="0"/>
              <x14:cfIcon iconSet="3Symbols" iconId="1"/>
              <x14:cfIcon iconSet="3Symbols" iconId="2"/>
            </x14:iconSet>
          </x14:cfRule>
          <xm:sqref>AI113</xm:sqref>
        </x14:conditionalFormatting>
        <x14:conditionalFormatting xmlns:xm="http://schemas.microsoft.com/office/excel/2006/main">
          <x14:cfRule type="iconSet" priority="22" id="{59B4061D-A6E0-471B-818C-1F0823BFCAC6}">
            <x14:iconSet iconSet="3Symbols" showValue="0" custom="1">
              <x14:cfvo type="percent">
                <xm:f>0</xm:f>
              </x14:cfvo>
              <x14:cfvo type="num">
                <xm:f>0.5</xm:f>
              </x14:cfvo>
              <x14:cfvo type="num">
                <xm:f>1</xm:f>
              </x14:cfvo>
              <x14:cfIcon iconSet="3Symbols" iconId="0"/>
              <x14:cfIcon iconSet="3Symbols" iconId="1"/>
              <x14:cfIcon iconSet="3Symbols" iconId="2"/>
            </x14:iconSet>
          </x14:cfRule>
          <xm:sqref>AI114</xm:sqref>
        </x14:conditionalFormatting>
        <x14:conditionalFormatting xmlns:xm="http://schemas.microsoft.com/office/excel/2006/main">
          <x14:cfRule type="iconSet" priority="30" id="{E70D633E-86A1-4FE6-B0D3-E67E86F53A85}">
            <x14:iconSet iconSet="3Symbols" showValue="0" custom="1">
              <x14:cfvo type="percent">
                <xm:f>0</xm:f>
              </x14:cfvo>
              <x14:cfvo type="num">
                <xm:f>0.5</xm:f>
              </x14:cfvo>
              <x14:cfvo type="num">
                <xm:f>1</xm:f>
              </x14:cfvo>
              <x14:cfIcon iconSet="3Symbols" iconId="0"/>
              <x14:cfIcon iconSet="3Symbols" iconId="1"/>
              <x14:cfIcon iconSet="3Symbols" iconId="2"/>
            </x14:iconSet>
          </x14:cfRule>
          <xm:sqref>AI115:AI116 AI65:AI73 AI78:AI93 AI57:AI60 AI119 AI121:AI122 AI128:AI136 AI96:AI103 AI124:AI126 AI148:AI167 AI108:AI112 AI17:AI54 AI139:AI143 AI145:AI146</xm:sqref>
        </x14:conditionalFormatting>
        <x14:conditionalFormatting xmlns:xm="http://schemas.microsoft.com/office/excel/2006/main">
          <x14:cfRule type="iconSet" priority="15" id="{67305340-65A4-422F-B9D4-0ED6CEA92C81}">
            <x14:iconSet iconSet="3Symbols" showValue="0" custom="1">
              <x14:cfvo type="percent">
                <xm:f>0</xm:f>
              </x14:cfvo>
              <x14:cfvo type="num">
                <xm:f>0.5</xm:f>
              </x14:cfvo>
              <x14:cfvo type="num">
                <xm:f>1</xm:f>
              </x14:cfvo>
              <x14:cfIcon iconSet="3Symbols" iconId="0"/>
              <x14:cfIcon iconSet="3Symbols" iconId="1"/>
              <x14:cfIcon iconSet="3Symbols" iconId="2"/>
            </x14:iconSet>
          </x14:cfRule>
          <xm:sqref>AI117</xm:sqref>
        </x14:conditionalFormatting>
        <x14:conditionalFormatting xmlns:xm="http://schemas.microsoft.com/office/excel/2006/main">
          <x14:cfRule type="iconSet" priority="14" id="{E8EA3814-F58A-4977-9F73-EE63F0871E67}">
            <x14:iconSet iconSet="3Symbols" showValue="0" custom="1">
              <x14:cfvo type="percent">
                <xm:f>0</xm:f>
              </x14:cfvo>
              <x14:cfvo type="num">
                <xm:f>0.5</xm:f>
              </x14:cfvo>
              <x14:cfvo type="num">
                <xm:f>1</xm:f>
              </x14:cfvo>
              <x14:cfIcon iconSet="3Symbols" iconId="0"/>
              <x14:cfIcon iconSet="3Symbols" iconId="1"/>
              <x14:cfIcon iconSet="3Symbols" iconId="2"/>
            </x14:iconSet>
          </x14:cfRule>
          <xm:sqref>AI118</xm:sqref>
        </x14:conditionalFormatting>
        <x14:conditionalFormatting xmlns:xm="http://schemas.microsoft.com/office/excel/2006/main">
          <x14:cfRule type="iconSet" priority="13" id="{E9DCC495-860D-4D32-A69F-4848CCB36798}">
            <x14:iconSet iconSet="3Symbols" showValue="0" custom="1">
              <x14:cfvo type="percent">
                <xm:f>0</xm:f>
              </x14:cfvo>
              <x14:cfvo type="num">
                <xm:f>0.5</xm:f>
              </x14:cfvo>
              <x14:cfvo type="num">
                <xm:f>1</xm:f>
              </x14:cfvo>
              <x14:cfIcon iconSet="3Symbols" iconId="0"/>
              <x14:cfIcon iconSet="3Symbols" iconId="1"/>
              <x14:cfIcon iconSet="3Symbols" iconId="2"/>
            </x14:iconSet>
          </x14:cfRule>
          <xm:sqref>AI120</xm:sqref>
        </x14:conditionalFormatting>
        <x14:conditionalFormatting xmlns:xm="http://schemas.microsoft.com/office/excel/2006/main">
          <x14:cfRule type="iconSet" priority="12" id="{A0F90721-AD82-4A2C-84CD-B785A424C34D}">
            <x14:iconSet iconSet="3Symbols" showValue="0" custom="1">
              <x14:cfvo type="percent">
                <xm:f>0</xm:f>
              </x14:cfvo>
              <x14:cfvo type="num">
                <xm:f>0.5</xm:f>
              </x14:cfvo>
              <x14:cfvo type="num">
                <xm:f>1</xm:f>
              </x14:cfvo>
              <x14:cfIcon iconSet="3Symbols" iconId="0"/>
              <x14:cfIcon iconSet="3Symbols" iconId="1"/>
              <x14:cfIcon iconSet="3Symbols" iconId="2"/>
            </x14:iconSet>
          </x14:cfRule>
          <xm:sqref>AI123</xm:sqref>
        </x14:conditionalFormatting>
        <x14:conditionalFormatting xmlns:xm="http://schemas.microsoft.com/office/excel/2006/main">
          <x14:cfRule type="iconSet" priority="11" id="{72396658-58A4-4128-AC10-38DECD334033}">
            <x14:iconSet iconSet="3Symbols" showValue="0" custom="1">
              <x14:cfvo type="percent">
                <xm:f>0</xm:f>
              </x14:cfvo>
              <x14:cfvo type="num">
                <xm:f>0.5</xm:f>
              </x14:cfvo>
              <x14:cfvo type="num">
                <xm:f>1</xm:f>
              </x14:cfvo>
              <x14:cfIcon iconSet="3Symbols" iconId="0"/>
              <x14:cfIcon iconSet="3Symbols" iconId="1"/>
              <x14:cfIcon iconSet="3Symbols" iconId="2"/>
            </x14:iconSet>
          </x14:cfRule>
          <xm:sqref>AI127</xm:sqref>
        </x14:conditionalFormatting>
        <x14:conditionalFormatting xmlns:xm="http://schemas.microsoft.com/office/excel/2006/main">
          <x14:cfRule type="iconSet" priority="19" id="{A79C5A93-8BA5-4B26-82E6-B307A375CD46}">
            <x14:iconSet iconSet="3Symbols" showValue="0" custom="1">
              <x14:cfvo type="percent">
                <xm:f>0</xm:f>
              </x14:cfvo>
              <x14:cfvo type="num">
                <xm:f>0.5</xm:f>
              </x14:cfvo>
              <x14:cfvo type="num">
                <xm:f>1</xm:f>
              </x14:cfvo>
              <x14:cfIcon iconSet="3Symbols" iconId="0"/>
              <x14:cfIcon iconSet="3Symbols" iconId="1"/>
              <x14:cfIcon iconSet="3Symbols" iconId="2"/>
            </x14:iconSet>
          </x14:cfRule>
          <xm:sqref>AI137</xm:sqref>
        </x14:conditionalFormatting>
        <x14:conditionalFormatting xmlns:xm="http://schemas.microsoft.com/office/excel/2006/main">
          <x14:cfRule type="iconSet" priority="18" id="{A3256A4A-AADF-4EAF-9BDD-4BCED5C3B5A5}">
            <x14:iconSet iconSet="3Symbols" showValue="0" custom="1">
              <x14:cfvo type="percent">
                <xm:f>0</xm:f>
              </x14:cfvo>
              <x14:cfvo type="num">
                <xm:f>0.5</xm:f>
              </x14:cfvo>
              <x14:cfvo type="num">
                <xm:f>1</xm:f>
              </x14:cfvo>
              <x14:cfIcon iconSet="3Symbols" iconId="0"/>
              <x14:cfIcon iconSet="3Symbols" iconId="1"/>
              <x14:cfIcon iconSet="3Symbols" iconId="2"/>
            </x14:iconSet>
          </x14:cfRule>
          <xm:sqref>AI138</xm:sqref>
        </x14:conditionalFormatting>
        <x14:conditionalFormatting xmlns:xm="http://schemas.microsoft.com/office/excel/2006/main">
          <x14:cfRule type="iconSet" priority="6" id="{58D4C872-4D85-4B36-958D-27391FAD1B8A}">
            <x14:iconSet iconSet="3Symbols" showValue="0" custom="1">
              <x14:cfvo type="percent">
                <xm:f>0</xm:f>
              </x14:cfvo>
              <x14:cfvo type="num">
                <xm:f>0.5</xm:f>
              </x14:cfvo>
              <x14:cfvo type="num">
                <xm:f>1</xm:f>
              </x14:cfvo>
              <x14:cfIcon iconSet="3Symbols" iconId="0"/>
              <x14:cfIcon iconSet="3Symbols" iconId="1"/>
              <x14:cfIcon iconSet="3Symbols" iconId="2"/>
            </x14:iconSet>
          </x14:cfRule>
          <xm:sqref>AI144</xm:sqref>
        </x14:conditionalFormatting>
        <x14:conditionalFormatting xmlns:xm="http://schemas.microsoft.com/office/excel/2006/main">
          <x14:cfRule type="iconSet" priority="21" id="{53EF2CF3-D27E-4F10-87B2-8C0261B67373}">
            <x14:iconSet iconSet="3Symbols" showValue="0" custom="1">
              <x14:cfvo type="percent">
                <xm:f>0</xm:f>
              </x14:cfvo>
              <x14:cfvo type="num">
                <xm:f>0.5</xm:f>
              </x14:cfvo>
              <x14:cfvo type="num">
                <xm:f>1</xm:f>
              </x14:cfvo>
              <x14:cfIcon iconSet="3Symbols" iconId="0"/>
              <x14:cfIcon iconSet="3Symbols" iconId="1"/>
              <x14:cfIcon iconSet="3Symbols" iconId="2"/>
            </x14:iconSet>
          </x14:cfRule>
          <xm:sqref>AI147</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2141F-A998-44E8-B3C5-AFB0C34BD45F}">
  <dimension ref="A1:AO162"/>
  <sheetViews>
    <sheetView showGridLines="0" view="pageBreakPreview" topLeftCell="A40" zoomScale="60" zoomScaleNormal="60" workbookViewId="0">
      <selection activeCell="AH64" sqref="AH64"/>
    </sheetView>
  </sheetViews>
  <sheetFormatPr baseColWidth="10" defaultColWidth="11.42578125" defaultRowHeight="12.75" x14ac:dyDescent="0.2"/>
  <cols>
    <col min="1" max="1" width="38.28515625" style="226" customWidth="1"/>
    <col min="2" max="2" width="49" style="226" customWidth="1"/>
    <col min="3" max="3" width="28.5703125" style="226" customWidth="1"/>
    <col min="4" max="19" width="5" style="226" customWidth="1"/>
    <col min="20" max="20" width="5.5703125" style="226" customWidth="1"/>
    <col min="21" max="27" width="5" style="226" customWidth="1"/>
    <col min="28" max="28" width="15.7109375" style="226" customWidth="1"/>
    <col min="29" max="29" width="12.42578125" style="226" customWidth="1"/>
    <col min="30" max="30" width="60.140625" style="226" customWidth="1"/>
    <col min="31" max="16384" width="11.42578125" style="226"/>
  </cols>
  <sheetData>
    <row r="1" spans="1:37" ht="49.5" customHeight="1" thickBot="1" x14ac:dyDescent="0.25">
      <c r="A1" s="647"/>
      <c r="B1" s="648"/>
      <c r="C1" s="651" t="s">
        <v>454</v>
      </c>
      <c r="D1" s="652"/>
      <c r="E1" s="652"/>
      <c r="F1" s="652"/>
      <c r="G1" s="652"/>
      <c r="H1" s="652"/>
      <c r="I1" s="652"/>
      <c r="J1" s="652"/>
      <c r="K1" s="652"/>
      <c r="L1" s="652"/>
      <c r="M1" s="652"/>
      <c r="N1" s="652"/>
      <c r="O1" s="652"/>
      <c r="P1" s="652"/>
      <c r="Q1" s="652"/>
      <c r="R1" s="652"/>
      <c r="S1" s="652"/>
      <c r="T1" s="652"/>
      <c r="U1" s="652"/>
      <c r="V1" s="652"/>
      <c r="W1" s="652"/>
      <c r="X1" s="652"/>
      <c r="Y1" s="652"/>
      <c r="Z1" s="652"/>
      <c r="AA1" s="652"/>
      <c r="AB1" s="652"/>
      <c r="AC1" s="653"/>
      <c r="AD1" s="223" t="s">
        <v>711</v>
      </c>
      <c r="AE1" s="224"/>
      <c r="AF1" s="225"/>
      <c r="AG1" s="225"/>
      <c r="AH1" s="225"/>
      <c r="AI1" s="225"/>
      <c r="AJ1" s="225"/>
      <c r="AK1" s="225"/>
    </row>
    <row r="2" spans="1:37" ht="34.5" customHeight="1" thickBot="1" x14ac:dyDescent="0.25">
      <c r="A2" s="649"/>
      <c r="B2" s="650"/>
      <c r="C2" s="654" t="s">
        <v>456</v>
      </c>
      <c r="D2" s="655"/>
      <c r="E2" s="655"/>
      <c r="F2" s="655"/>
      <c r="G2" s="655"/>
      <c r="H2" s="655"/>
      <c r="I2" s="655"/>
      <c r="J2" s="655"/>
      <c r="K2" s="655"/>
      <c r="L2" s="655"/>
      <c r="M2" s="655"/>
      <c r="N2" s="655"/>
      <c r="O2" s="655"/>
      <c r="P2" s="655"/>
      <c r="Q2" s="655"/>
      <c r="R2" s="655"/>
      <c r="S2" s="655"/>
      <c r="T2" s="655"/>
      <c r="U2" s="655"/>
      <c r="V2" s="655"/>
      <c r="W2" s="655"/>
      <c r="X2" s="655"/>
      <c r="Y2" s="655"/>
      <c r="Z2" s="655"/>
      <c r="AA2" s="655"/>
      <c r="AB2" s="655"/>
      <c r="AC2" s="655"/>
      <c r="AD2" s="656"/>
      <c r="AE2" s="224"/>
      <c r="AF2" s="225"/>
      <c r="AG2" s="225"/>
      <c r="AH2" s="225"/>
      <c r="AI2" s="225"/>
      <c r="AJ2" s="225"/>
      <c r="AK2" s="225"/>
    </row>
    <row r="3" spans="1:37" x14ac:dyDescent="0.2">
      <c r="A3" s="227"/>
      <c r="B3" s="227"/>
      <c r="C3" s="228"/>
      <c r="D3" s="229"/>
      <c r="E3" s="229"/>
      <c r="F3" s="229"/>
      <c r="G3" s="229"/>
      <c r="H3" s="229"/>
      <c r="I3" s="229"/>
      <c r="J3" s="229"/>
      <c r="K3" s="229"/>
      <c r="L3" s="229"/>
      <c r="M3" s="229"/>
      <c r="N3" s="229"/>
      <c r="O3" s="229"/>
      <c r="P3" s="229"/>
      <c r="Q3" s="229"/>
      <c r="R3" s="229"/>
      <c r="S3" s="229"/>
      <c r="T3" s="229"/>
      <c r="U3" s="229"/>
      <c r="V3" s="229"/>
      <c r="W3" s="229"/>
      <c r="X3" s="229"/>
      <c r="Y3" s="229"/>
      <c r="Z3" s="229"/>
      <c r="AA3" s="229"/>
      <c r="AB3" s="230"/>
      <c r="AC3" s="230"/>
      <c r="AD3" s="230"/>
      <c r="AE3" s="224"/>
      <c r="AF3" s="225"/>
      <c r="AG3" s="225"/>
      <c r="AH3" s="225"/>
      <c r="AI3" s="225"/>
      <c r="AJ3" s="225"/>
      <c r="AK3" s="225"/>
    </row>
    <row r="4" spans="1:37" ht="49.5" customHeight="1" x14ac:dyDescent="0.2">
      <c r="A4" s="231" t="s">
        <v>712</v>
      </c>
      <c r="B4" s="232" t="s">
        <v>713</v>
      </c>
      <c r="C4" s="233" t="s">
        <v>403</v>
      </c>
      <c r="D4" s="657" t="s">
        <v>714</v>
      </c>
      <c r="E4" s="658"/>
      <c r="F4" s="658"/>
      <c r="G4" s="658"/>
      <c r="H4" s="658"/>
      <c r="I4" s="658"/>
      <c r="J4" s="658"/>
      <c r="K4" s="658"/>
      <c r="L4" s="659"/>
      <c r="M4" s="660" t="s">
        <v>169</v>
      </c>
      <c r="N4" s="661"/>
      <c r="O4" s="662"/>
      <c r="P4" s="663" t="s">
        <v>715</v>
      </c>
      <c r="Q4" s="664"/>
      <c r="R4" s="664"/>
      <c r="S4" s="664"/>
      <c r="T4" s="664"/>
      <c r="U4" s="664"/>
      <c r="V4" s="664"/>
      <c r="W4" s="665"/>
      <c r="X4" s="657" t="s">
        <v>716</v>
      </c>
      <c r="Y4" s="658"/>
      <c r="Z4" s="658"/>
      <c r="AA4" s="659"/>
      <c r="AB4" s="666" t="s">
        <v>717</v>
      </c>
      <c r="AC4" s="666"/>
      <c r="AD4" s="234" t="s">
        <v>718</v>
      </c>
      <c r="AE4" s="224"/>
      <c r="AF4" s="225"/>
      <c r="AG4" s="225"/>
      <c r="AH4" s="225"/>
      <c r="AI4" s="225"/>
      <c r="AJ4" s="225"/>
      <c r="AK4" s="225"/>
    </row>
    <row r="5" spans="1:37" ht="13.5" thickBot="1" x14ac:dyDescent="0.25">
      <c r="A5" s="235"/>
      <c r="B5" s="235"/>
      <c r="C5" s="236"/>
      <c r="D5" s="237"/>
      <c r="E5" s="237"/>
      <c r="F5" s="237"/>
      <c r="G5" s="237"/>
      <c r="H5" s="237"/>
      <c r="I5" s="237"/>
      <c r="J5" s="237"/>
      <c r="K5" s="237"/>
      <c r="L5" s="237"/>
      <c r="M5" s="237"/>
      <c r="N5" s="237"/>
      <c r="O5" s="237"/>
      <c r="P5" s="237"/>
      <c r="Q5" s="237"/>
      <c r="R5" s="237"/>
      <c r="S5" s="237"/>
      <c r="T5" s="237"/>
      <c r="U5" s="237"/>
      <c r="V5" s="237"/>
      <c r="W5" s="237"/>
      <c r="X5" s="237"/>
      <c r="Y5" s="237"/>
      <c r="Z5" s="237"/>
      <c r="AA5" s="237"/>
      <c r="AB5" s="230"/>
      <c r="AC5" s="230"/>
      <c r="AD5" s="230"/>
      <c r="AE5" s="224"/>
      <c r="AF5" s="225"/>
      <c r="AG5" s="225"/>
      <c r="AH5" s="225"/>
      <c r="AI5" s="225"/>
      <c r="AJ5" s="225"/>
      <c r="AK5" s="225"/>
    </row>
    <row r="6" spans="1:37" ht="18.75" customHeight="1" x14ac:dyDescent="0.2">
      <c r="A6" s="219"/>
      <c r="B6" s="669" t="s">
        <v>462</v>
      </c>
      <c r="C6" s="238" t="s">
        <v>463</v>
      </c>
      <c r="D6" s="671" t="s">
        <v>719</v>
      </c>
      <c r="E6" s="672"/>
      <c r="F6" s="672"/>
      <c r="G6" s="672"/>
      <c r="H6" s="672"/>
      <c r="I6" s="672"/>
      <c r="J6" s="672"/>
      <c r="K6" s="672"/>
      <c r="L6" s="672"/>
      <c r="M6" s="672"/>
      <c r="N6" s="672"/>
      <c r="O6" s="672"/>
      <c r="P6" s="672"/>
      <c r="Q6" s="672"/>
      <c r="R6" s="672"/>
      <c r="S6" s="672"/>
      <c r="T6" s="672"/>
      <c r="U6" s="672"/>
      <c r="V6" s="672"/>
      <c r="W6" s="672"/>
      <c r="X6" s="672"/>
      <c r="Y6" s="672"/>
      <c r="Z6" s="672"/>
      <c r="AA6" s="673"/>
      <c r="AB6" s="680" t="s">
        <v>684</v>
      </c>
      <c r="AC6" s="681"/>
      <c r="AD6" s="641" t="s">
        <v>478</v>
      </c>
      <c r="AE6" s="224"/>
      <c r="AF6" s="225"/>
      <c r="AG6" s="225"/>
      <c r="AH6" s="225"/>
      <c r="AI6" s="225"/>
      <c r="AJ6" s="225"/>
      <c r="AK6" s="225"/>
    </row>
    <row r="7" spans="1:37" ht="18.75" customHeight="1" x14ac:dyDescent="0.2">
      <c r="A7" s="219"/>
      <c r="B7" s="670"/>
      <c r="C7" s="239" t="s">
        <v>465</v>
      </c>
      <c r="D7" s="674"/>
      <c r="E7" s="675"/>
      <c r="F7" s="675"/>
      <c r="G7" s="675"/>
      <c r="H7" s="675"/>
      <c r="I7" s="675"/>
      <c r="J7" s="675"/>
      <c r="K7" s="675"/>
      <c r="L7" s="675"/>
      <c r="M7" s="675"/>
      <c r="N7" s="675"/>
      <c r="O7" s="675"/>
      <c r="P7" s="675"/>
      <c r="Q7" s="675"/>
      <c r="R7" s="675"/>
      <c r="S7" s="675"/>
      <c r="T7" s="675"/>
      <c r="U7" s="675"/>
      <c r="V7" s="675"/>
      <c r="W7" s="675"/>
      <c r="X7" s="675"/>
      <c r="Y7" s="675"/>
      <c r="Z7" s="675"/>
      <c r="AA7" s="676"/>
      <c r="AB7" s="682"/>
      <c r="AC7" s="683"/>
      <c r="AD7" s="642"/>
      <c r="AE7" s="224"/>
      <c r="AF7" s="225"/>
      <c r="AG7" s="225"/>
      <c r="AH7" s="225"/>
      <c r="AI7" s="225"/>
      <c r="AJ7" s="225"/>
      <c r="AK7" s="225"/>
    </row>
    <row r="8" spans="1:37" ht="18.75" customHeight="1" x14ac:dyDescent="0.2">
      <c r="A8" s="219"/>
      <c r="B8" s="670"/>
      <c r="C8" s="240" t="s">
        <v>467</v>
      </c>
      <c r="D8" s="674"/>
      <c r="E8" s="675"/>
      <c r="F8" s="675"/>
      <c r="G8" s="675"/>
      <c r="H8" s="675"/>
      <c r="I8" s="675"/>
      <c r="J8" s="675"/>
      <c r="K8" s="675"/>
      <c r="L8" s="675"/>
      <c r="M8" s="675"/>
      <c r="N8" s="675"/>
      <c r="O8" s="675"/>
      <c r="P8" s="675"/>
      <c r="Q8" s="675"/>
      <c r="R8" s="675"/>
      <c r="S8" s="675"/>
      <c r="T8" s="675"/>
      <c r="U8" s="675"/>
      <c r="V8" s="675"/>
      <c r="W8" s="675"/>
      <c r="X8" s="675"/>
      <c r="Y8" s="675"/>
      <c r="Z8" s="675"/>
      <c r="AA8" s="676"/>
      <c r="AB8" s="682"/>
      <c r="AC8" s="683"/>
      <c r="AD8" s="642"/>
      <c r="AE8" s="224"/>
      <c r="AF8" s="225"/>
      <c r="AG8" s="225"/>
      <c r="AH8" s="225"/>
      <c r="AI8" s="225"/>
      <c r="AJ8" s="225"/>
      <c r="AK8" s="225"/>
    </row>
    <row r="9" spans="1:37" ht="18.75" customHeight="1" thickBot="1" x14ac:dyDescent="0.25">
      <c r="A9" s="227"/>
      <c r="B9" s="670"/>
      <c r="C9" s="241" t="s">
        <v>469</v>
      </c>
      <c r="D9" s="677"/>
      <c r="E9" s="678"/>
      <c r="F9" s="678"/>
      <c r="G9" s="678"/>
      <c r="H9" s="678"/>
      <c r="I9" s="678"/>
      <c r="J9" s="678"/>
      <c r="K9" s="678"/>
      <c r="L9" s="678"/>
      <c r="M9" s="678"/>
      <c r="N9" s="678"/>
      <c r="O9" s="678"/>
      <c r="P9" s="678"/>
      <c r="Q9" s="678"/>
      <c r="R9" s="678"/>
      <c r="S9" s="678"/>
      <c r="T9" s="678"/>
      <c r="U9" s="678"/>
      <c r="V9" s="678"/>
      <c r="W9" s="678"/>
      <c r="X9" s="678"/>
      <c r="Y9" s="678"/>
      <c r="Z9" s="678"/>
      <c r="AA9" s="679"/>
      <c r="AB9" s="682"/>
      <c r="AC9" s="683"/>
      <c r="AD9" s="642"/>
      <c r="AE9" s="224"/>
      <c r="AF9" s="225"/>
      <c r="AG9" s="225"/>
      <c r="AH9" s="225"/>
      <c r="AI9" s="225"/>
      <c r="AJ9" s="225"/>
      <c r="AK9" s="225"/>
    </row>
    <row r="10" spans="1:37" ht="37.5" customHeight="1" thickBot="1" x14ac:dyDescent="0.25">
      <c r="A10" s="242" t="s">
        <v>720</v>
      </c>
      <c r="B10" s="242" t="s">
        <v>457</v>
      </c>
      <c r="C10" s="242" t="s">
        <v>721</v>
      </c>
      <c r="D10" s="644" t="s">
        <v>479</v>
      </c>
      <c r="E10" s="645"/>
      <c r="F10" s="644" t="s">
        <v>480</v>
      </c>
      <c r="G10" s="645"/>
      <c r="H10" s="644" t="s">
        <v>481</v>
      </c>
      <c r="I10" s="645"/>
      <c r="J10" s="646" t="s">
        <v>482</v>
      </c>
      <c r="K10" s="646"/>
      <c r="L10" s="644" t="s">
        <v>483</v>
      </c>
      <c r="M10" s="645"/>
      <c r="N10" s="644" t="s">
        <v>484</v>
      </c>
      <c r="O10" s="645"/>
      <c r="P10" s="644" t="s">
        <v>485</v>
      </c>
      <c r="Q10" s="645"/>
      <c r="R10" s="646" t="s">
        <v>486</v>
      </c>
      <c r="S10" s="646"/>
      <c r="T10" s="644" t="s">
        <v>487</v>
      </c>
      <c r="U10" s="645"/>
      <c r="V10" s="644" t="s">
        <v>488</v>
      </c>
      <c r="W10" s="645"/>
      <c r="X10" s="646" t="s">
        <v>489</v>
      </c>
      <c r="Y10" s="646"/>
      <c r="Z10" s="667" t="s">
        <v>490</v>
      </c>
      <c r="AA10" s="668"/>
      <c r="AB10" s="684"/>
      <c r="AC10" s="685"/>
      <c r="AD10" s="643"/>
      <c r="AE10" s="224"/>
      <c r="AF10" s="225"/>
      <c r="AG10" s="225"/>
      <c r="AH10" s="225"/>
      <c r="AI10" s="225"/>
      <c r="AJ10" s="225"/>
      <c r="AK10" s="225"/>
    </row>
    <row r="11" spans="1:37" ht="66.75" customHeight="1" x14ac:dyDescent="0.2">
      <c r="A11" s="243" t="s">
        <v>722</v>
      </c>
      <c r="B11" s="244" t="s">
        <v>723</v>
      </c>
      <c r="C11" s="245" t="s">
        <v>637</v>
      </c>
      <c r="D11" s="686"/>
      <c r="E11" s="686"/>
      <c r="F11" s="686"/>
      <c r="G11" s="686"/>
      <c r="H11" s="686"/>
      <c r="I11" s="686"/>
      <c r="J11" s="686"/>
      <c r="K11" s="686"/>
      <c r="L11" s="686" t="s">
        <v>296</v>
      </c>
      <c r="M11" s="686"/>
      <c r="N11" s="686"/>
      <c r="O11" s="686"/>
      <c r="P11" s="686"/>
      <c r="Q11" s="686"/>
      <c r="R11" s="686"/>
      <c r="S11" s="686"/>
      <c r="T11" s="686"/>
      <c r="U11" s="686"/>
      <c r="V11" s="686"/>
      <c r="W11" s="686"/>
      <c r="X11" s="686" t="s">
        <v>296</v>
      </c>
      <c r="Y11" s="686"/>
      <c r="Z11" s="686"/>
      <c r="AA11" s="686"/>
      <c r="AB11" s="246">
        <f>IFERROR((COUNTIF((D11:AA11),"I")/(COUNTIF((D11:AA11),"P")+COUNTIF((D11:AA11),"I")+COUNTIF((D11:AA11),"NC"))),"")</f>
        <v>0</v>
      </c>
      <c r="AC11" s="247">
        <f>AB11</f>
        <v>0</v>
      </c>
      <c r="AD11" s="248"/>
      <c r="AE11" s="224"/>
      <c r="AF11" s="225"/>
      <c r="AG11" s="225"/>
      <c r="AH11" s="225"/>
      <c r="AI11" s="225"/>
      <c r="AJ11" s="225"/>
      <c r="AK11" s="225"/>
    </row>
    <row r="12" spans="1:37" ht="37.5" customHeight="1" x14ac:dyDescent="0.2">
      <c r="A12" s="243" t="s">
        <v>724</v>
      </c>
      <c r="B12" s="244" t="s">
        <v>725</v>
      </c>
      <c r="C12" s="249" t="s">
        <v>510</v>
      </c>
      <c r="D12" s="536"/>
      <c r="E12" s="536"/>
      <c r="F12" s="536"/>
      <c r="G12" s="536"/>
      <c r="H12" s="536"/>
      <c r="I12" s="536"/>
      <c r="J12" s="536"/>
      <c r="K12" s="536"/>
      <c r="L12" s="536"/>
      <c r="M12" s="536"/>
      <c r="N12" s="536"/>
      <c r="O12" s="536"/>
      <c r="P12" s="536"/>
      <c r="Q12" s="536"/>
      <c r="R12" s="536"/>
      <c r="S12" s="536"/>
      <c r="T12" s="536" t="s">
        <v>296</v>
      </c>
      <c r="U12" s="536"/>
      <c r="V12" s="536"/>
      <c r="W12" s="536"/>
      <c r="X12" s="536"/>
      <c r="Y12" s="536"/>
      <c r="Z12" s="536"/>
      <c r="AA12" s="536"/>
      <c r="AB12" s="250">
        <f>IFERROR((COUNTIF((D12:AA12),"I")/(COUNTIF((D12:AA12),"P")+COUNTIF((D12:AA12),"I")+COUNTIF((D12:AA12),"NC"))),"")</f>
        <v>0</v>
      </c>
      <c r="AC12" s="179">
        <f>AB12</f>
        <v>0</v>
      </c>
      <c r="AD12" s="251"/>
      <c r="AE12" s="224"/>
      <c r="AF12" s="225"/>
      <c r="AG12" s="225"/>
      <c r="AH12" s="225"/>
      <c r="AI12" s="225"/>
      <c r="AJ12" s="225"/>
      <c r="AK12" s="225"/>
    </row>
    <row r="13" spans="1:37" ht="56.25" customHeight="1" x14ac:dyDescent="0.2">
      <c r="A13" s="252" t="s">
        <v>726</v>
      </c>
      <c r="B13" s="253" t="s">
        <v>727</v>
      </c>
      <c r="C13" s="249" t="s">
        <v>510</v>
      </c>
      <c r="D13" s="536"/>
      <c r="E13" s="536"/>
      <c r="F13" s="536" t="s">
        <v>296</v>
      </c>
      <c r="G13" s="536"/>
      <c r="H13" s="536"/>
      <c r="I13" s="536"/>
      <c r="J13" s="536"/>
      <c r="K13" s="536"/>
      <c r="L13" s="536"/>
      <c r="M13" s="536"/>
      <c r="N13" s="536"/>
      <c r="O13" s="536"/>
      <c r="P13" s="536"/>
      <c r="Q13" s="536"/>
      <c r="R13" s="536" t="s">
        <v>296</v>
      </c>
      <c r="S13" s="536"/>
      <c r="T13" s="536"/>
      <c r="U13" s="536"/>
      <c r="V13" s="536"/>
      <c r="W13" s="536"/>
      <c r="X13" s="536"/>
      <c r="Y13" s="536"/>
      <c r="Z13" s="536"/>
      <c r="AA13" s="536"/>
      <c r="AB13" s="250">
        <f t="shared" ref="AB13:AB33" si="0">IFERROR((COUNTIF((D13:AA13),"I")/(COUNTIF((D13:AA13),"P")+COUNTIF((D13:AA13),"I")+COUNTIF((D13:AA13),"NC"))),"")</f>
        <v>0</v>
      </c>
      <c r="AC13" s="179">
        <f t="shared" ref="AC13:AC33" si="1">AB13</f>
        <v>0</v>
      </c>
      <c r="AD13" s="251"/>
      <c r="AE13" s="224"/>
      <c r="AF13" s="225"/>
      <c r="AG13" s="225"/>
      <c r="AH13" s="225"/>
      <c r="AI13" s="225"/>
      <c r="AJ13" s="225"/>
      <c r="AK13" s="225"/>
    </row>
    <row r="14" spans="1:37" ht="49.5" customHeight="1" x14ac:dyDescent="0.2">
      <c r="A14" s="243" t="s">
        <v>728</v>
      </c>
      <c r="B14" s="244" t="s">
        <v>729</v>
      </c>
      <c r="C14" s="249" t="s">
        <v>508</v>
      </c>
      <c r="D14" s="536"/>
      <c r="E14" s="536"/>
      <c r="F14" s="536" t="s">
        <v>296</v>
      </c>
      <c r="G14" s="536"/>
      <c r="H14" s="536"/>
      <c r="I14" s="536"/>
      <c r="J14" s="536"/>
      <c r="K14" s="536"/>
      <c r="L14" s="536"/>
      <c r="M14" s="536"/>
      <c r="N14" s="536"/>
      <c r="O14" s="536"/>
      <c r="P14" s="536" t="s">
        <v>296</v>
      </c>
      <c r="Q14" s="536"/>
      <c r="R14" s="536"/>
      <c r="S14" s="536"/>
      <c r="T14" s="536"/>
      <c r="U14" s="536"/>
      <c r="V14" s="536"/>
      <c r="W14" s="536"/>
      <c r="X14" s="536"/>
      <c r="Y14" s="536"/>
      <c r="Z14" s="536" t="s">
        <v>296</v>
      </c>
      <c r="AA14" s="536"/>
      <c r="AB14" s="250">
        <f t="shared" si="0"/>
        <v>0</v>
      </c>
      <c r="AC14" s="179">
        <f t="shared" si="1"/>
        <v>0</v>
      </c>
      <c r="AD14" s="251"/>
      <c r="AE14" s="224"/>
      <c r="AF14" s="225"/>
      <c r="AG14" s="225"/>
      <c r="AH14" s="225"/>
      <c r="AI14" s="225"/>
      <c r="AJ14" s="225"/>
      <c r="AK14" s="225"/>
    </row>
    <row r="15" spans="1:37" ht="53.25" customHeight="1" x14ac:dyDescent="0.2">
      <c r="A15" s="254" t="s">
        <v>730</v>
      </c>
      <c r="B15" s="244" t="s">
        <v>731</v>
      </c>
      <c r="C15" s="249" t="s">
        <v>637</v>
      </c>
      <c r="D15" s="536" t="s">
        <v>296</v>
      </c>
      <c r="E15" s="536"/>
      <c r="F15" s="536"/>
      <c r="G15" s="536"/>
      <c r="H15" s="536"/>
      <c r="I15" s="536"/>
      <c r="J15" s="536"/>
      <c r="K15" s="536"/>
      <c r="L15" s="536" t="s">
        <v>296</v>
      </c>
      <c r="M15" s="536"/>
      <c r="N15" s="536"/>
      <c r="O15" s="536"/>
      <c r="P15" s="536"/>
      <c r="Q15" s="536"/>
      <c r="R15" s="536"/>
      <c r="S15" s="536"/>
      <c r="T15" s="536" t="s">
        <v>296</v>
      </c>
      <c r="U15" s="536"/>
      <c r="V15" s="536"/>
      <c r="W15" s="536"/>
      <c r="X15" s="536"/>
      <c r="Y15" s="536"/>
      <c r="Z15" s="536"/>
      <c r="AA15" s="536"/>
      <c r="AB15" s="250">
        <f t="shared" si="0"/>
        <v>0</v>
      </c>
      <c r="AC15" s="179">
        <f t="shared" si="1"/>
        <v>0</v>
      </c>
      <c r="AD15" s="251"/>
      <c r="AE15" s="224"/>
      <c r="AF15" s="225"/>
      <c r="AG15" s="225"/>
      <c r="AH15" s="225"/>
      <c r="AI15" s="225"/>
      <c r="AJ15" s="225"/>
      <c r="AK15" s="225"/>
    </row>
    <row r="16" spans="1:37" ht="46.5" customHeight="1" x14ac:dyDescent="0.2">
      <c r="A16" s="254" t="s">
        <v>732</v>
      </c>
      <c r="B16" s="253" t="s">
        <v>733</v>
      </c>
      <c r="C16" s="249" t="s">
        <v>734</v>
      </c>
      <c r="D16" s="536"/>
      <c r="E16" s="536"/>
      <c r="F16" s="536"/>
      <c r="G16" s="536"/>
      <c r="H16" s="536"/>
      <c r="I16" s="536"/>
      <c r="J16" s="536"/>
      <c r="K16" s="536"/>
      <c r="L16" s="536"/>
      <c r="M16" s="536"/>
      <c r="N16" s="536"/>
      <c r="O16" s="536"/>
      <c r="P16" s="536"/>
      <c r="Q16" s="536"/>
      <c r="R16" s="536"/>
      <c r="S16" s="536"/>
      <c r="T16" s="536"/>
      <c r="U16" s="536"/>
      <c r="V16" s="536" t="s">
        <v>296</v>
      </c>
      <c r="W16" s="536"/>
      <c r="X16" s="536"/>
      <c r="Y16" s="536"/>
      <c r="Z16" s="536"/>
      <c r="AA16" s="536"/>
      <c r="AB16" s="250">
        <f t="shared" si="0"/>
        <v>0</v>
      </c>
      <c r="AC16" s="179">
        <f t="shared" si="1"/>
        <v>0</v>
      </c>
      <c r="AD16" s="251"/>
      <c r="AE16" s="224"/>
      <c r="AF16" s="225"/>
      <c r="AG16" s="225"/>
      <c r="AH16" s="225"/>
      <c r="AI16" s="225"/>
      <c r="AJ16" s="225"/>
      <c r="AK16" s="225"/>
    </row>
    <row r="17" spans="1:37" ht="63" customHeight="1" x14ac:dyDescent="0.2">
      <c r="A17" s="254" t="s">
        <v>735</v>
      </c>
      <c r="B17" s="253" t="s">
        <v>736</v>
      </c>
      <c r="C17" s="249" t="s">
        <v>510</v>
      </c>
      <c r="D17" s="536"/>
      <c r="E17" s="536"/>
      <c r="F17" s="536"/>
      <c r="G17" s="536"/>
      <c r="H17" s="536" t="s">
        <v>296</v>
      </c>
      <c r="I17" s="536"/>
      <c r="J17" s="536"/>
      <c r="K17" s="536"/>
      <c r="L17" s="536"/>
      <c r="M17" s="536"/>
      <c r="N17" s="536"/>
      <c r="O17" s="536"/>
      <c r="P17" s="536"/>
      <c r="Q17" s="536"/>
      <c r="R17" s="536" t="s">
        <v>296</v>
      </c>
      <c r="S17" s="536"/>
      <c r="T17" s="536"/>
      <c r="U17" s="536"/>
      <c r="V17" s="536"/>
      <c r="W17" s="536"/>
      <c r="X17" s="536"/>
      <c r="Y17" s="536"/>
      <c r="Z17" s="536"/>
      <c r="AA17" s="536"/>
      <c r="AB17" s="250">
        <f t="shared" si="0"/>
        <v>0</v>
      </c>
      <c r="AC17" s="179">
        <f t="shared" si="1"/>
        <v>0</v>
      </c>
      <c r="AD17" s="251"/>
      <c r="AE17" s="224"/>
      <c r="AF17" s="225"/>
      <c r="AG17" s="225"/>
      <c r="AH17" s="225"/>
      <c r="AI17" s="225"/>
      <c r="AJ17" s="225"/>
      <c r="AK17" s="225"/>
    </row>
    <row r="18" spans="1:37" ht="48.75" customHeight="1" x14ac:dyDescent="0.2">
      <c r="A18" s="252" t="s">
        <v>737</v>
      </c>
      <c r="B18" s="244" t="s">
        <v>738</v>
      </c>
      <c r="C18" s="249" t="s">
        <v>494</v>
      </c>
      <c r="D18" s="536"/>
      <c r="E18" s="536"/>
      <c r="F18" s="536" t="s">
        <v>296</v>
      </c>
      <c r="G18" s="536"/>
      <c r="H18" s="536"/>
      <c r="I18" s="536"/>
      <c r="J18" s="536" t="s">
        <v>296</v>
      </c>
      <c r="K18" s="536"/>
      <c r="L18" s="536"/>
      <c r="M18" s="536"/>
      <c r="N18" s="536" t="s">
        <v>296</v>
      </c>
      <c r="O18" s="536"/>
      <c r="P18" s="536"/>
      <c r="Q18" s="536"/>
      <c r="R18" s="536" t="s">
        <v>296</v>
      </c>
      <c r="S18" s="536"/>
      <c r="T18" s="536"/>
      <c r="U18" s="536"/>
      <c r="V18" s="536" t="s">
        <v>296</v>
      </c>
      <c r="W18" s="536"/>
      <c r="X18" s="536"/>
      <c r="Y18" s="536"/>
      <c r="Z18" s="536" t="s">
        <v>296</v>
      </c>
      <c r="AA18" s="536"/>
      <c r="AB18" s="250">
        <f t="shared" si="0"/>
        <v>0</v>
      </c>
      <c r="AC18" s="179">
        <f t="shared" si="1"/>
        <v>0</v>
      </c>
      <c r="AD18" s="251"/>
      <c r="AE18" s="224"/>
      <c r="AF18" s="225"/>
      <c r="AG18" s="225"/>
      <c r="AH18" s="225"/>
      <c r="AI18" s="225"/>
      <c r="AJ18" s="225"/>
      <c r="AK18" s="225"/>
    </row>
    <row r="19" spans="1:37" ht="69.75" customHeight="1" x14ac:dyDescent="0.2">
      <c r="A19" s="243" t="s">
        <v>739</v>
      </c>
      <c r="B19" s="244" t="s">
        <v>740</v>
      </c>
      <c r="C19" s="249" t="s">
        <v>494</v>
      </c>
      <c r="D19" s="536"/>
      <c r="E19" s="536"/>
      <c r="F19" s="536" t="s">
        <v>296</v>
      </c>
      <c r="G19" s="536"/>
      <c r="H19" s="536"/>
      <c r="I19" s="536"/>
      <c r="J19" s="536" t="s">
        <v>296</v>
      </c>
      <c r="K19" s="536"/>
      <c r="L19" s="536"/>
      <c r="M19" s="536"/>
      <c r="N19" s="536" t="s">
        <v>296</v>
      </c>
      <c r="O19" s="536"/>
      <c r="P19" s="536"/>
      <c r="Q19" s="536"/>
      <c r="R19" s="536" t="s">
        <v>296</v>
      </c>
      <c r="S19" s="536"/>
      <c r="T19" s="536"/>
      <c r="U19" s="536"/>
      <c r="V19" s="536" t="s">
        <v>296</v>
      </c>
      <c r="W19" s="536"/>
      <c r="X19" s="536"/>
      <c r="Y19" s="536"/>
      <c r="Z19" s="536" t="s">
        <v>296</v>
      </c>
      <c r="AA19" s="536"/>
      <c r="AB19" s="250">
        <f t="shared" si="0"/>
        <v>0</v>
      </c>
      <c r="AC19" s="179">
        <f t="shared" si="1"/>
        <v>0</v>
      </c>
      <c r="AD19" s="251"/>
      <c r="AE19" s="224"/>
      <c r="AF19" s="225"/>
      <c r="AG19" s="225"/>
      <c r="AH19" s="225"/>
      <c r="AI19" s="225"/>
      <c r="AJ19" s="225"/>
      <c r="AK19" s="225"/>
    </row>
    <row r="20" spans="1:37" ht="44.1" customHeight="1" x14ac:dyDescent="0.2">
      <c r="A20" s="243" t="s">
        <v>741</v>
      </c>
      <c r="B20" s="244" t="s">
        <v>742</v>
      </c>
      <c r="C20" s="249" t="s">
        <v>743</v>
      </c>
      <c r="D20" s="536"/>
      <c r="E20" s="536"/>
      <c r="F20" s="536"/>
      <c r="G20" s="536"/>
      <c r="H20" s="536"/>
      <c r="I20" s="536"/>
      <c r="J20" s="536"/>
      <c r="K20" s="536"/>
      <c r="L20" s="536"/>
      <c r="M20" s="536"/>
      <c r="N20" s="536"/>
      <c r="O20" s="536"/>
      <c r="P20" s="536"/>
      <c r="Q20" s="536"/>
      <c r="R20" s="536"/>
      <c r="S20" s="536"/>
      <c r="T20" s="536" t="s">
        <v>296</v>
      </c>
      <c r="U20" s="536"/>
      <c r="V20" s="536"/>
      <c r="W20" s="536"/>
      <c r="X20" s="536"/>
      <c r="Y20" s="536"/>
      <c r="Z20" s="536"/>
      <c r="AA20" s="536"/>
      <c r="AB20" s="250">
        <f t="shared" si="0"/>
        <v>0</v>
      </c>
      <c r="AC20" s="179">
        <f t="shared" si="1"/>
        <v>0</v>
      </c>
      <c r="AD20" s="251"/>
      <c r="AE20" s="224"/>
      <c r="AF20" s="225"/>
      <c r="AG20" s="225"/>
      <c r="AH20" s="225"/>
      <c r="AI20" s="225"/>
      <c r="AJ20" s="225"/>
      <c r="AK20" s="225"/>
    </row>
    <row r="21" spans="1:37" ht="37.5" customHeight="1" x14ac:dyDescent="0.2">
      <c r="A21" s="252" t="s">
        <v>744</v>
      </c>
      <c r="B21" s="244" t="s">
        <v>745</v>
      </c>
      <c r="C21" s="249" t="s">
        <v>746</v>
      </c>
      <c r="D21" s="536"/>
      <c r="E21" s="536"/>
      <c r="F21" s="536" t="s">
        <v>296</v>
      </c>
      <c r="G21" s="536"/>
      <c r="H21" s="536"/>
      <c r="I21" s="536"/>
      <c r="J21" s="536"/>
      <c r="K21" s="536"/>
      <c r="L21" s="536"/>
      <c r="M21" s="536"/>
      <c r="N21" s="536"/>
      <c r="O21" s="536"/>
      <c r="P21" s="536" t="s">
        <v>296</v>
      </c>
      <c r="Q21" s="536"/>
      <c r="R21" s="536"/>
      <c r="S21" s="536"/>
      <c r="T21" s="536"/>
      <c r="U21" s="536"/>
      <c r="V21" s="536"/>
      <c r="W21" s="536"/>
      <c r="X21" s="536"/>
      <c r="Y21" s="536"/>
      <c r="Z21" s="536" t="s">
        <v>296</v>
      </c>
      <c r="AA21" s="536"/>
      <c r="AB21" s="250">
        <f t="shared" si="0"/>
        <v>0</v>
      </c>
      <c r="AC21" s="179">
        <f t="shared" si="1"/>
        <v>0</v>
      </c>
      <c r="AD21" s="251"/>
      <c r="AE21" s="224"/>
      <c r="AF21" s="225"/>
      <c r="AG21" s="225"/>
      <c r="AH21" s="225"/>
      <c r="AI21" s="225"/>
      <c r="AJ21" s="225"/>
      <c r="AK21" s="225"/>
    </row>
    <row r="22" spans="1:37" ht="37.5" customHeight="1" x14ac:dyDescent="0.2">
      <c r="A22" s="252" t="s">
        <v>747</v>
      </c>
      <c r="B22" s="244" t="s">
        <v>748</v>
      </c>
      <c r="C22" s="249" t="s">
        <v>749</v>
      </c>
      <c r="D22" s="536"/>
      <c r="E22" s="536"/>
      <c r="F22" s="536"/>
      <c r="G22" s="536"/>
      <c r="H22" s="536"/>
      <c r="I22" s="536"/>
      <c r="J22" s="536"/>
      <c r="K22" s="536"/>
      <c r="L22" s="536"/>
      <c r="M22" s="536"/>
      <c r="N22" s="536"/>
      <c r="O22" s="536"/>
      <c r="P22" s="536"/>
      <c r="Q22" s="536"/>
      <c r="R22" s="536"/>
      <c r="S22" s="536"/>
      <c r="T22" s="536"/>
      <c r="U22" s="536"/>
      <c r="V22" s="536" t="s">
        <v>296</v>
      </c>
      <c r="W22" s="536"/>
      <c r="X22" s="536"/>
      <c r="Y22" s="536"/>
      <c r="Z22" s="536"/>
      <c r="AA22" s="536"/>
      <c r="AB22" s="250">
        <f t="shared" si="0"/>
        <v>0</v>
      </c>
      <c r="AC22" s="179">
        <f t="shared" si="1"/>
        <v>0</v>
      </c>
      <c r="AD22" s="251"/>
      <c r="AE22" s="224"/>
      <c r="AF22" s="225"/>
      <c r="AG22" s="225"/>
      <c r="AH22" s="225"/>
      <c r="AI22" s="225"/>
      <c r="AJ22" s="225"/>
      <c r="AK22" s="225"/>
    </row>
    <row r="23" spans="1:37" ht="37.5" customHeight="1" x14ac:dyDescent="0.2">
      <c r="A23" s="252" t="s">
        <v>750</v>
      </c>
      <c r="B23" s="244" t="s">
        <v>751</v>
      </c>
      <c r="C23" s="249" t="s">
        <v>752</v>
      </c>
      <c r="D23" s="536"/>
      <c r="E23" s="536"/>
      <c r="F23" s="536"/>
      <c r="G23" s="536"/>
      <c r="H23" s="536"/>
      <c r="I23" s="536"/>
      <c r="J23" s="536" t="s">
        <v>296</v>
      </c>
      <c r="K23" s="536"/>
      <c r="L23" s="536"/>
      <c r="M23" s="536"/>
      <c r="N23" s="536"/>
      <c r="O23" s="536"/>
      <c r="P23" s="536"/>
      <c r="Q23" s="536"/>
      <c r="R23" s="536" t="s">
        <v>296</v>
      </c>
      <c r="S23" s="536"/>
      <c r="T23" s="536"/>
      <c r="U23" s="536"/>
      <c r="V23" s="536"/>
      <c r="W23" s="536"/>
      <c r="X23" s="536"/>
      <c r="Y23" s="536"/>
      <c r="Z23" s="536" t="s">
        <v>296</v>
      </c>
      <c r="AA23" s="536"/>
      <c r="AB23" s="250">
        <f t="shared" si="0"/>
        <v>0</v>
      </c>
      <c r="AC23" s="179">
        <f t="shared" si="1"/>
        <v>0</v>
      </c>
      <c r="AD23" s="251"/>
      <c r="AE23" s="224"/>
      <c r="AF23" s="225"/>
      <c r="AG23" s="225"/>
      <c r="AH23" s="225"/>
      <c r="AI23" s="225"/>
      <c r="AJ23" s="225"/>
      <c r="AK23" s="225"/>
    </row>
    <row r="24" spans="1:37" ht="37.5" customHeight="1" x14ac:dyDescent="0.2">
      <c r="A24" s="252" t="s">
        <v>753</v>
      </c>
      <c r="B24" s="244" t="s">
        <v>754</v>
      </c>
      <c r="C24" s="249" t="s">
        <v>510</v>
      </c>
      <c r="D24" s="536"/>
      <c r="E24" s="536"/>
      <c r="F24" s="536"/>
      <c r="G24" s="536"/>
      <c r="H24" s="536"/>
      <c r="I24" s="536"/>
      <c r="J24" s="536" t="s">
        <v>296</v>
      </c>
      <c r="K24" s="536"/>
      <c r="L24" s="536"/>
      <c r="M24" s="536"/>
      <c r="N24" s="536"/>
      <c r="O24" s="536"/>
      <c r="P24" s="536"/>
      <c r="Q24" s="536"/>
      <c r="R24" s="536" t="s">
        <v>296</v>
      </c>
      <c r="S24" s="536"/>
      <c r="T24" s="536"/>
      <c r="U24" s="536"/>
      <c r="V24" s="536"/>
      <c r="W24" s="536"/>
      <c r="X24" s="536"/>
      <c r="Y24" s="536"/>
      <c r="Z24" s="536" t="s">
        <v>296</v>
      </c>
      <c r="AA24" s="536"/>
      <c r="AB24" s="250">
        <f t="shared" si="0"/>
        <v>0</v>
      </c>
      <c r="AC24" s="179">
        <f t="shared" si="1"/>
        <v>0</v>
      </c>
      <c r="AD24" s="251"/>
      <c r="AE24" s="224"/>
      <c r="AF24" s="225"/>
      <c r="AG24" s="225"/>
      <c r="AH24" s="225"/>
      <c r="AI24" s="225"/>
      <c r="AJ24" s="225"/>
      <c r="AK24" s="225"/>
    </row>
    <row r="25" spans="1:37" ht="56.25" customHeight="1" x14ac:dyDescent="0.2">
      <c r="A25" s="252" t="s">
        <v>755</v>
      </c>
      <c r="B25" s="244" t="s">
        <v>756</v>
      </c>
      <c r="C25" s="249" t="s">
        <v>508</v>
      </c>
      <c r="D25" s="536"/>
      <c r="E25" s="536"/>
      <c r="F25" s="536"/>
      <c r="G25" s="536"/>
      <c r="H25" s="536" t="s">
        <v>296</v>
      </c>
      <c r="I25" s="536"/>
      <c r="J25" s="536"/>
      <c r="K25" s="536"/>
      <c r="L25" s="536"/>
      <c r="M25" s="536"/>
      <c r="N25" s="536"/>
      <c r="O25" s="536"/>
      <c r="P25" s="536" t="s">
        <v>296</v>
      </c>
      <c r="Q25" s="536"/>
      <c r="R25" s="536"/>
      <c r="S25" s="536"/>
      <c r="T25" s="536"/>
      <c r="U25" s="536"/>
      <c r="V25" s="536"/>
      <c r="W25" s="536"/>
      <c r="X25" s="536" t="s">
        <v>296</v>
      </c>
      <c r="Y25" s="536"/>
      <c r="Z25" s="536"/>
      <c r="AA25" s="536"/>
      <c r="AB25" s="250">
        <f>IFERROR((COUNTIF((D25:AA25),"I")/(COUNTIF((D25:AA25),"P")+COUNTIF((D25:AA25),"I")+COUNTIF((D25:AA25),"NC"))),"")</f>
        <v>0</v>
      </c>
      <c r="AC25" s="179">
        <f>AB25</f>
        <v>0</v>
      </c>
      <c r="AD25" s="251"/>
      <c r="AE25" s="224"/>
      <c r="AF25" s="225"/>
      <c r="AG25" s="225"/>
      <c r="AH25" s="225"/>
      <c r="AI25" s="225"/>
      <c r="AJ25" s="225"/>
      <c r="AK25" s="225"/>
    </row>
    <row r="26" spans="1:37" ht="49.5" customHeight="1" x14ac:dyDescent="0.2">
      <c r="A26" s="254" t="s">
        <v>757</v>
      </c>
      <c r="B26" s="244" t="s">
        <v>758</v>
      </c>
      <c r="C26" s="249" t="s">
        <v>743</v>
      </c>
      <c r="D26" s="536"/>
      <c r="E26" s="536"/>
      <c r="F26" s="536"/>
      <c r="G26" s="536"/>
      <c r="H26" s="536"/>
      <c r="I26" s="536"/>
      <c r="J26" s="536"/>
      <c r="K26" s="536"/>
      <c r="L26" s="536"/>
      <c r="M26" s="536"/>
      <c r="N26" s="536"/>
      <c r="O26" s="536"/>
      <c r="P26" s="536"/>
      <c r="Q26" s="536"/>
      <c r="R26" s="536"/>
      <c r="S26" s="536"/>
      <c r="T26" s="536"/>
      <c r="U26" s="536"/>
      <c r="V26" s="536"/>
      <c r="W26" s="536"/>
      <c r="X26" s="536" t="s">
        <v>296</v>
      </c>
      <c r="Y26" s="536"/>
      <c r="Z26" s="536"/>
      <c r="AA26" s="536"/>
      <c r="AB26" s="250">
        <f t="shared" si="0"/>
        <v>0</v>
      </c>
      <c r="AC26" s="179">
        <f t="shared" si="1"/>
        <v>0</v>
      </c>
      <c r="AD26" s="251"/>
      <c r="AE26" s="224"/>
      <c r="AF26" s="225"/>
      <c r="AG26" s="225"/>
      <c r="AH26" s="225"/>
      <c r="AI26" s="225"/>
      <c r="AJ26" s="225"/>
      <c r="AK26" s="225"/>
    </row>
    <row r="27" spans="1:37" ht="55.5" customHeight="1" x14ac:dyDescent="0.2">
      <c r="A27" s="254" t="s">
        <v>759</v>
      </c>
      <c r="B27" s="244" t="s">
        <v>760</v>
      </c>
      <c r="C27" s="249" t="s">
        <v>743</v>
      </c>
      <c r="D27" s="536"/>
      <c r="E27" s="536"/>
      <c r="F27" s="536"/>
      <c r="G27" s="536"/>
      <c r="H27" s="536" t="s">
        <v>296</v>
      </c>
      <c r="I27" s="536"/>
      <c r="J27" s="536" t="s">
        <v>296</v>
      </c>
      <c r="K27" s="536"/>
      <c r="L27" s="536" t="s">
        <v>296</v>
      </c>
      <c r="M27" s="536"/>
      <c r="N27" s="536" t="s">
        <v>296</v>
      </c>
      <c r="O27" s="536"/>
      <c r="P27" s="536"/>
      <c r="Q27" s="536"/>
      <c r="R27" s="536"/>
      <c r="S27" s="536"/>
      <c r="T27" s="536"/>
      <c r="U27" s="536"/>
      <c r="V27" s="536"/>
      <c r="W27" s="536"/>
      <c r="X27" s="536"/>
      <c r="Y27" s="536"/>
      <c r="Z27" s="536"/>
      <c r="AA27" s="536"/>
      <c r="AB27" s="250">
        <f>IFERROR((COUNTIF((D27:AA27),"I")/(COUNTIF((D27:AA27),"P")+COUNTIF((D27:AA27),"I")+COUNTIF((D27:AA27),"NC"))),"")</f>
        <v>0</v>
      </c>
      <c r="AC27" s="179">
        <f t="shared" si="1"/>
        <v>0</v>
      </c>
      <c r="AD27" s="251"/>
      <c r="AE27" s="224"/>
      <c r="AF27" s="225"/>
      <c r="AG27" s="225"/>
      <c r="AH27" s="225"/>
      <c r="AI27" s="225"/>
      <c r="AJ27" s="225"/>
      <c r="AK27" s="225"/>
    </row>
    <row r="28" spans="1:37" ht="48" customHeight="1" x14ac:dyDescent="0.2">
      <c r="A28" s="243" t="s">
        <v>761</v>
      </c>
      <c r="B28" s="244" t="s">
        <v>762</v>
      </c>
      <c r="C28" s="249" t="s">
        <v>743</v>
      </c>
      <c r="D28" s="536"/>
      <c r="E28" s="536"/>
      <c r="F28" s="536"/>
      <c r="G28" s="536"/>
      <c r="H28" s="536" t="s">
        <v>296</v>
      </c>
      <c r="I28" s="536"/>
      <c r="J28" s="536"/>
      <c r="K28" s="536"/>
      <c r="L28" s="536"/>
      <c r="M28" s="536"/>
      <c r="N28" s="536"/>
      <c r="O28" s="536"/>
      <c r="P28" s="536"/>
      <c r="Q28" s="536"/>
      <c r="R28" s="536"/>
      <c r="S28" s="536"/>
      <c r="T28" s="536"/>
      <c r="U28" s="536"/>
      <c r="V28" s="536"/>
      <c r="W28" s="536"/>
      <c r="X28" s="536"/>
      <c r="Y28" s="536"/>
      <c r="Z28" s="536"/>
      <c r="AA28" s="536"/>
      <c r="AB28" s="250">
        <f t="shared" si="0"/>
        <v>0</v>
      </c>
      <c r="AC28" s="179">
        <f t="shared" si="1"/>
        <v>0</v>
      </c>
      <c r="AD28" s="251"/>
      <c r="AE28" s="224"/>
      <c r="AF28" s="225"/>
      <c r="AG28" s="225"/>
      <c r="AH28" s="225"/>
      <c r="AI28" s="225"/>
      <c r="AJ28" s="225"/>
      <c r="AK28" s="225"/>
    </row>
    <row r="29" spans="1:37" ht="62.25" customHeight="1" x14ac:dyDescent="0.2">
      <c r="A29" s="243" t="s">
        <v>763</v>
      </c>
      <c r="B29" s="244" t="s">
        <v>764</v>
      </c>
      <c r="C29" s="249" t="s">
        <v>743</v>
      </c>
      <c r="D29" s="536"/>
      <c r="E29" s="536"/>
      <c r="F29" s="536"/>
      <c r="G29" s="536"/>
      <c r="H29" s="536"/>
      <c r="I29" s="536"/>
      <c r="J29" s="536"/>
      <c r="K29" s="536"/>
      <c r="L29" s="536" t="s">
        <v>296</v>
      </c>
      <c r="M29" s="536"/>
      <c r="N29" s="536"/>
      <c r="O29" s="536"/>
      <c r="P29" s="536"/>
      <c r="Q29" s="536"/>
      <c r="R29" s="536"/>
      <c r="S29" s="536"/>
      <c r="T29" s="536"/>
      <c r="U29" s="536"/>
      <c r="V29" s="536"/>
      <c r="W29" s="536"/>
      <c r="X29" s="536"/>
      <c r="Y29" s="536"/>
      <c r="Z29" s="536"/>
      <c r="AA29" s="536"/>
      <c r="AB29" s="250">
        <f t="shared" si="0"/>
        <v>0</v>
      </c>
      <c r="AC29" s="179">
        <f t="shared" si="1"/>
        <v>0</v>
      </c>
      <c r="AD29" s="251"/>
      <c r="AE29" s="224"/>
      <c r="AF29" s="225"/>
      <c r="AG29" s="225"/>
      <c r="AH29" s="225"/>
      <c r="AI29" s="225"/>
      <c r="AJ29" s="225"/>
      <c r="AK29" s="225"/>
    </row>
    <row r="30" spans="1:37" ht="51" customHeight="1" x14ac:dyDescent="0.2">
      <c r="A30" s="243" t="s">
        <v>765</v>
      </c>
      <c r="B30" s="244" t="s">
        <v>766</v>
      </c>
      <c r="C30" s="249" t="s">
        <v>743</v>
      </c>
      <c r="D30" s="536"/>
      <c r="E30" s="536"/>
      <c r="F30" s="536"/>
      <c r="G30" s="536"/>
      <c r="H30" s="536"/>
      <c r="I30" s="536"/>
      <c r="J30" s="536"/>
      <c r="K30" s="536"/>
      <c r="L30" s="536" t="s">
        <v>296</v>
      </c>
      <c r="M30" s="536"/>
      <c r="N30" s="536"/>
      <c r="O30" s="536"/>
      <c r="P30" s="536"/>
      <c r="Q30" s="536"/>
      <c r="R30" s="536"/>
      <c r="S30" s="536"/>
      <c r="T30" s="536"/>
      <c r="U30" s="536"/>
      <c r="V30" s="536"/>
      <c r="W30" s="536"/>
      <c r="X30" s="536"/>
      <c r="Y30" s="536"/>
      <c r="Z30" s="536"/>
      <c r="AA30" s="536"/>
      <c r="AB30" s="250">
        <f>IFERROR((COUNTIF((D30:AA30),"I")/(COUNTIF((D30:AA30),"P")+COUNTIF((D30:AA30),"I")+COUNTIF((D30:AA30),"NC"))),"")</f>
        <v>0</v>
      </c>
      <c r="AC30" s="179">
        <f>AB30</f>
        <v>0</v>
      </c>
      <c r="AD30" s="255"/>
      <c r="AE30" s="224"/>
      <c r="AF30" s="225"/>
      <c r="AG30" s="225"/>
      <c r="AH30" s="225"/>
      <c r="AI30" s="225"/>
      <c r="AJ30" s="225"/>
      <c r="AK30" s="225"/>
    </row>
    <row r="31" spans="1:37" ht="51" customHeight="1" x14ac:dyDescent="0.2">
      <c r="A31" s="243" t="s">
        <v>767</v>
      </c>
      <c r="B31" s="244" t="s">
        <v>768</v>
      </c>
      <c r="C31" s="249" t="s">
        <v>743</v>
      </c>
      <c r="D31" s="536"/>
      <c r="E31" s="536"/>
      <c r="F31" s="536"/>
      <c r="G31" s="536"/>
      <c r="H31" s="536"/>
      <c r="I31" s="536"/>
      <c r="J31" s="536"/>
      <c r="K31" s="536"/>
      <c r="L31" s="536"/>
      <c r="M31" s="536"/>
      <c r="N31" s="536"/>
      <c r="O31" s="536"/>
      <c r="P31" s="536"/>
      <c r="Q31" s="536"/>
      <c r="R31" s="536"/>
      <c r="S31" s="536"/>
      <c r="T31" s="536" t="s">
        <v>296</v>
      </c>
      <c r="U31" s="536"/>
      <c r="V31" s="536"/>
      <c r="W31" s="536"/>
      <c r="X31" s="536"/>
      <c r="Y31" s="536"/>
      <c r="Z31" s="536"/>
      <c r="AA31" s="536"/>
      <c r="AB31" s="250">
        <f>IFERROR((COUNTIF((D31:AA31),"I")/(COUNTIF((D31:AA31),"P")+COUNTIF((D31:AA31),"I")+COUNTIF((D31:AA31),"NC"))),"")</f>
        <v>0</v>
      </c>
      <c r="AC31" s="179">
        <f>AB31</f>
        <v>0</v>
      </c>
      <c r="AD31" s="255"/>
      <c r="AE31" s="224"/>
      <c r="AF31" s="225"/>
      <c r="AG31" s="225"/>
      <c r="AH31" s="225"/>
      <c r="AI31" s="225"/>
      <c r="AJ31" s="225"/>
      <c r="AK31" s="225"/>
    </row>
    <row r="32" spans="1:37" ht="51" customHeight="1" x14ac:dyDescent="0.2">
      <c r="A32" s="243" t="s">
        <v>769</v>
      </c>
      <c r="B32" s="244" t="s">
        <v>770</v>
      </c>
      <c r="C32" s="249" t="s">
        <v>771</v>
      </c>
      <c r="D32" s="536"/>
      <c r="E32" s="536"/>
      <c r="F32" s="536"/>
      <c r="G32" s="536"/>
      <c r="H32" s="536"/>
      <c r="I32" s="536"/>
      <c r="J32" s="536"/>
      <c r="K32" s="536"/>
      <c r="L32" s="536"/>
      <c r="M32" s="536"/>
      <c r="N32" s="536"/>
      <c r="O32" s="536"/>
      <c r="P32" s="536"/>
      <c r="Q32" s="536"/>
      <c r="R32" s="536"/>
      <c r="S32" s="536"/>
      <c r="T32" s="536"/>
      <c r="U32" s="536"/>
      <c r="V32" s="536"/>
      <c r="W32" s="536"/>
      <c r="X32" s="536"/>
      <c r="Y32" s="536"/>
      <c r="Z32" s="536" t="s">
        <v>296</v>
      </c>
      <c r="AA32" s="536"/>
      <c r="AB32" s="250">
        <f>IFERROR((COUNTIF((D32:AA32),"I")/(COUNTIF((D32:AA32),"P")+COUNTIF((D32:AA32),"I")+COUNTIF((D32:AA32),"NC"))),"")</f>
        <v>0</v>
      </c>
      <c r="AC32" s="179">
        <f>AB32</f>
        <v>0</v>
      </c>
      <c r="AD32" s="255"/>
      <c r="AE32" s="224"/>
      <c r="AF32" s="225"/>
      <c r="AG32" s="225"/>
      <c r="AH32" s="225"/>
      <c r="AI32" s="225"/>
      <c r="AJ32" s="225"/>
      <c r="AK32" s="225"/>
    </row>
    <row r="33" spans="1:41" ht="66.599999999999994" customHeight="1" thickBot="1" x14ac:dyDescent="0.25">
      <c r="A33" s="243" t="s">
        <v>772</v>
      </c>
      <c r="B33" s="243" t="s">
        <v>773</v>
      </c>
      <c r="C33" s="249" t="s">
        <v>774</v>
      </c>
      <c r="D33" s="536" t="s">
        <v>296</v>
      </c>
      <c r="E33" s="536"/>
      <c r="F33" s="536" t="s">
        <v>296</v>
      </c>
      <c r="G33" s="536"/>
      <c r="H33" s="536" t="s">
        <v>296</v>
      </c>
      <c r="I33" s="536"/>
      <c r="J33" s="536" t="s">
        <v>296</v>
      </c>
      <c r="K33" s="536"/>
      <c r="L33" s="536" t="s">
        <v>296</v>
      </c>
      <c r="M33" s="536"/>
      <c r="N33" s="536" t="s">
        <v>296</v>
      </c>
      <c r="O33" s="536"/>
      <c r="P33" s="536" t="s">
        <v>296</v>
      </c>
      <c r="Q33" s="536"/>
      <c r="R33" s="536" t="s">
        <v>296</v>
      </c>
      <c r="S33" s="536"/>
      <c r="T33" s="536" t="s">
        <v>296</v>
      </c>
      <c r="U33" s="536"/>
      <c r="V33" s="536" t="s">
        <v>296</v>
      </c>
      <c r="W33" s="536"/>
      <c r="X33" s="536" t="s">
        <v>296</v>
      </c>
      <c r="Y33" s="536"/>
      <c r="Z33" s="536" t="s">
        <v>296</v>
      </c>
      <c r="AA33" s="536"/>
      <c r="AB33" s="250">
        <f t="shared" si="0"/>
        <v>0</v>
      </c>
      <c r="AC33" s="179">
        <f t="shared" si="1"/>
        <v>0</v>
      </c>
      <c r="AD33" s="251"/>
      <c r="AE33" s="224"/>
      <c r="AF33" s="225"/>
      <c r="AG33" s="225"/>
      <c r="AH33" s="225"/>
      <c r="AI33" s="225"/>
      <c r="AJ33" s="225"/>
      <c r="AK33" s="225"/>
    </row>
    <row r="34" spans="1:41" ht="24" customHeight="1" thickBot="1" x14ac:dyDescent="0.25">
      <c r="A34" s="256"/>
      <c r="B34" s="256"/>
      <c r="C34" s="257" t="s">
        <v>685</v>
      </c>
      <c r="D34" s="697">
        <f>IFERROR((COUNTIF((D11:E33),"P")+COUNTIF((D11:E33),"I")+COUNTIF((D11:E33),"NC")),"")</f>
        <v>2</v>
      </c>
      <c r="E34" s="695"/>
      <c r="F34" s="694">
        <f>IFERROR((COUNTIF((F11:G33),"P")+COUNTIF((F11:G33),"I")+COUNTIF((F11:G33),"NC")),"")</f>
        <v>6</v>
      </c>
      <c r="G34" s="695"/>
      <c r="H34" s="694">
        <f>IFERROR((COUNTIF((H11:I33),"P")+COUNTIF((H11:I33),"I")+COUNTIF((H11:I33),"NC")),"")</f>
        <v>5</v>
      </c>
      <c r="I34" s="695"/>
      <c r="J34" s="694">
        <f>IFERROR((COUNTIF((J11:K33),"P")+COUNTIF((J11:K33),"I")+COUNTIF((J11:K33),"NC")),"")</f>
        <v>6</v>
      </c>
      <c r="K34" s="695"/>
      <c r="L34" s="694">
        <f>IFERROR((COUNTIF((L11:M33),"P")+COUNTIF((L11:M33),"I")+COUNTIF((L11:M33),"NC")),"")</f>
        <v>6</v>
      </c>
      <c r="M34" s="695"/>
      <c r="N34" s="694">
        <f>IFERROR((COUNTIF((N11:O33),"P")+COUNTIF((N11:O33),"I")+COUNTIF((N11:O33),"NC")),"")</f>
        <v>4</v>
      </c>
      <c r="O34" s="695"/>
      <c r="P34" s="694">
        <f>IFERROR((COUNTIF((P11:Q33),"P")+COUNTIF((P11:Q33),"I")+COUNTIF((P11:Q33),"NC")),"")</f>
        <v>4</v>
      </c>
      <c r="Q34" s="695"/>
      <c r="R34" s="694">
        <f>IFERROR((COUNTIF((R11:S33),"P")+COUNTIF((R11:S33),"I")+COUNTIF((R11:S33),"NC")),"")</f>
        <v>7</v>
      </c>
      <c r="S34" s="695"/>
      <c r="T34" s="694">
        <f>IFERROR((COUNTIF((T11:U33),"P")+COUNTIF((T11:U33),"I")+COUNTIF((T11:U33),"NC")),"")</f>
        <v>5</v>
      </c>
      <c r="U34" s="695"/>
      <c r="V34" s="694">
        <f>IFERROR((COUNTIF((V11:W33),"P")+COUNTIF((V11:W33),"I")+COUNTIF((V11:W33),"NC")),"")</f>
        <v>5</v>
      </c>
      <c r="W34" s="695"/>
      <c r="X34" s="694">
        <f>IFERROR((COUNTIF((X11:Y33),"P")+COUNTIF((X11:Y33),"I")+COUNTIF((X11:Y33),"NC")),"")</f>
        <v>4</v>
      </c>
      <c r="Y34" s="695"/>
      <c r="Z34" s="694">
        <f>IFERROR((COUNTIF((Z11:AA33),"P")+COUNTIF((Z11:AA33),"I")+COUNTIF((Z11:AA33),"NC")),"")</f>
        <v>8</v>
      </c>
      <c r="AA34" s="696"/>
      <c r="AB34" s="591">
        <f>IFERROR((SUM(D35:AA35)/SUM(D34:AA34)),"")</f>
        <v>0</v>
      </c>
      <c r="AC34" s="687" t="str">
        <f>IF(AB34&gt;=0.9,"CUMPLE","NO CUMPLE")</f>
        <v>NO CUMPLE</v>
      </c>
      <c r="AD34" s="689"/>
      <c r="AE34" s="224"/>
      <c r="AF34" s="225"/>
      <c r="AG34" s="225"/>
      <c r="AH34" s="225"/>
      <c r="AI34" s="225"/>
      <c r="AJ34" s="225"/>
      <c r="AK34" s="225"/>
      <c r="AL34" s="225"/>
      <c r="AM34" s="225"/>
      <c r="AN34" s="225"/>
      <c r="AO34" s="225"/>
    </row>
    <row r="35" spans="1:41" ht="24" customHeight="1" thickBot="1" x14ac:dyDescent="0.25">
      <c r="A35" s="256"/>
      <c r="B35" s="256"/>
      <c r="C35" s="257" t="s">
        <v>687</v>
      </c>
      <c r="D35" s="691">
        <f>COUNTIF((D11:E33),"I")</f>
        <v>0</v>
      </c>
      <c r="E35" s="692"/>
      <c r="F35" s="693">
        <f>COUNTIF((F11:G33),"I")</f>
        <v>0</v>
      </c>
      <c r="G35" s="692"/>
      <c r="H35" s="693">
        <f>COUNTIF((H11:I33),"I")</f>
        <v>0</v>
      </c>
      <c r="I35" s="692"/>
      <c r="J35" s="693">
        <f>COUNTIF((J11:K33),"I")</f>
        <v>0</v>
      </c>
      <c r="K35" s="692"/>
      <c r="L35" s="693">
        <f>COUNTIF((L11:M33),"I")</f>
        <v>0</v>
      </c>
      <c r="M35" s="692"/>
      <c r="N35" s="693">
        <f>COUNTIF((N11:O33),"I")</f>
        <v>0</v>
      </c>
      <c r="O35" s="692"/>
      <c r="P35" s="693">
        <f>COUNTIF((P11:Q33),"I")</f>
        <v>0</v>
      </c>
      <c r="Q35" s="692"/>
      <c r="R35" s="693">
        <f>COUNTIF((R11:S33),"I")</f>
        <v>0</v>
      </c>
      <c r="S35" s="692"/>
      <c r="T35" s="693">
        <f>COUNTIF((T11:U33),"I")</f>
        <v>0</v>
      </c>
      <c r="U35" s="692"/>
      <c r="V35" s="693">
        <f>COUNTIF((V11:W33),"I")</f>
        <v>0</v>
      </c>
      <c r="W35" s="692"/>
      <c r="X35" s="693">
        <f>COUNTIF((X11:Y33),"I")</f>
        <v>0</v>
      </c>
      <c r="Y35" s="692"/>
      <c r="Z35" s="693">
        <f>COUNTIF((Z11:AA33),"I")</f>
        <v>0</v>
      </c>
      <c r="AA35" s="698"/>
      <c r="AB35" s="592"/>
      <c r="AC35" s="688"/>
      <c r="AD35" s="690"/>
      <c r="AE35" s="224"/>
      <c r="AF35" s="225"/>
      <c r="AG35" s="225"/>
      <c r="AH35" s="225"/>
      <c r="AI35" s="225"/>
      <c r="AJ35" s="225"/>
      <c r="AK35" s="225"/>
      <c r="AL35" s="225"/>
      <c r="AM35" s="225"/>
      <c r="AN35" s="225"/>
      <c r="AO35" s="225"/>
    </row>
    <row r="36" spans="1:41" ht="17.25" customHeight="1" x14ac:dyDescent="0.2">
      <c r="A36" s="256"/>
      <c r="B36" s="256"/>
      <c r="C36" s="699" t="s">
        <v>775</v>
      </c>
      <c r="D36" s="701">
        <f>IFERROR((D35/D34),"")</f>
        <v>0</v>
      </c>
      <c r="E36" s="702"/>
      <c r="F36" s="703">
        <f>IFERROR((F35/F34),"")</f>
        <v>0</v>
      </c>
      <c r="G36" s="702"/>
      <c r="H36" s="703">
        <f>IFERROR((H35/H34),"")</f>
        <v>0</v>
      </c>
      <c r="I36" s="702"/>
      <c r="J36" s="703">
        <f>IFERROR((J35/J34),"")</f>
        <v>0</v>
      </c>
      <c r="K36" s="702"/>
      <c r="L36" s="703">
        <f>IFERROR((L35/L34),"")</f>
        <v>0</v>
      </c>
      <c r="M36" s="702"/>
      <c r="N36" s="703">
        <f>IFERROR((N35/N34),"")</f>
        <v>0</v>
      </c>
      <c r="O36" s="702"/>
      <c r="P36" s="703">
        <f>IFERROR((P35/P34),"")</f>
        <v>0</v>
      </c>
      <c r="Q36" s="702"/>
      <c r="R36" s="703">
        <f>IFERROR((R35/R34),"")</f>
        <v>0</v>
      </c>
      <c r="S36" s="702"/>
      <c r="T36" s="703">
        <f>IFERROR((T35/T34),"")</f>
        <v>0</v>
      </c>
      <c r="U36" s="702"/>
      <c r="V36" s="703">
        <f>IFERROR((V35/V34),"")</f>
        <v>0</v>
      </c>
      <c r="W36" s="702"/>
      <c r="X36" s="703">
        <f>IFERROR((X35/X34),"")</f>
        <v>0</v>
      </c>
      <c r="Y36" s="702"/>
      <c r="Z36" s="703">
        <f>IFERROR((Z35/Z34),"")</f>
        <v>0</v>
      </c>
      <c r="AA36" s="704"/>
      <c r="AB36" s="224"/>
      <c r="AC36" s="224"/>
      <c r="AD36" s="224"/>
      <c r="AE36" s="224"/>
      <c r="AF36" s="225"/>
      <c r="AG36" s="225"/>
      <c r="AH36" s="225"/>
      <c r="AI36" s="225"/>
      <c r="AJ36" s="225"/>
      <c r="AK36" s="225"/>
      <c r="AL36" s="225"/>
      <c r="AM36" s="225"/>
      <c r="AN36" s="225"/>
      <c r="AO36" s="225"/>
    </row>
    <row r="37" spans="1:41" ht="18" customHeight="1" thickBot="1" x14ac:dyDescent="0.25">
      <c r="A37" s="256"/>
      <c r="B37" s="256"/>
      <c r="C37" s="700"/>
      <c r="D37" s="705">
        <f>D36</f>
        <v>0</v>
      </c>
      <c r="E37" s="706"/>
      <c r="F37" s="707">
        <f>F36</f>
        <v>0</v>
      </c>
      <c r="G37" s="706"/>
      <c r="H37" s="707">
        <f>H36</f>
        <v>0</v>
      </c>
      <c r="I37" s="706"/>
      <c r="J37" s="707">
        <f>J36</f>
        <v>0</v>
      </c>
      <c r="K37" s="706"/>
      <c r="L37" s="707">
        <f>L36</f>
        <v>0</v>
      </c>
      <c r="M37" s="706"/>
      <c r="N37" s="707">
        <f>N36</f>
        <v>0</v>
      </c>
      <c r="O37" s="706"/>
      <c r="P37" s="707">
        <f>P36</f>
        <v>0</v>
      </c>
      <c r="Q37" s="706"/>
      <c r="R37" s="707">
        <f>R36</f>
        <v>0</v>
      </c>
      <c r="S37" s="706"/>
      <c r="T37" s="707">
        <f>T36</f>
        <v>0</v>
      </c>
      <c r="U37" s="706"/>
      <c r="V37" s="707">
        <f>V36</f>
        <v>0</v>
      </c>
      <c r="W37" s="706"/>
      <c r="X37" s="707">
        <f>X36</f>
        <v>0</v>
      </c>
      <c r="Y37" s="706"/>
      <c r="Z37" s="707">
        <f>Z36</f>
        <v>0</v>
      </c>
      <c r="AA37" s="726"/>
      <c r="AB37" s="224"/>
      <c r="AC37" s="224"/>
      <c r="AD37" s="224"/>
      <c r="AE37" s="224"/>
      <c r="AF37" s="225"/>
      <c r="AG37" s="225"/>
      <c r="AH37" s="225"/>
      <c r="AI37" s="225"/>
      <c r="AJ37" s="225"/>
      <c r="AK37" s="225"/>
      <c r="AL37" s="225"/>
      <c r="AM37" s="225"/>
      <c r="AN37" s="225"/>
      <c r="AO37" s="225"/>
    </row>
    <row r="38" spans="1:41" ht="24.75" customHeight="1" x14ac:dyDescent="0.2">
      <c r="A38" s="224"/>
      <c r="B38" s="224"/>
      <c r="C38" s="224"/>
      <c r="D38" s="224"/>
      <c r="E38" s="224"/>
      <c r="F38" s="224"/>
      <c r="G38" s="224"/>
      <c r="H38" s="224"/>
      <c r="I38" s="224"/>
      <c r="J38" s="224"/>
      <c r="K38" s="224"/>
      <c r="L38" s="224"/>
      <c r="M38" s="224"/>
      <c r="N38" s="224"/>
      <c r="O38" s="224"/>
      <c r="P38" s="224"/>
      <c r="Q38" s="224"/>
      <c r="R38" s="224"/>
      <c r="S38" s="224"/>
      <c r="T38" s="224"/>
      <c r="U38" s="224"/>
      <c r="V38" s="224"/>
      <c r="W38" s="224"/>
      <c r="X38" s="224"/>
      <c r="Y38" s="224"/>
      <c r="Z38" s="224"/>
      <c r="AA38" s="224"/>
      <c r="AB38" s="224"/>
      <c r="AC38" s="224"/>
      <c r="AD38" s="224"/>
      <c r="AE38" s="224"/>
      <c r="AF38" s="225"/>
      <c r="AG38" s="225"/>
      <c r="AH38" s="225"/>
      <c r="AI38" s="225"/>
      <c r="AJ38" s="225"/>
      <c r="AK38" s="225"/>
      <c r="AL38" s="225"/>
      <c r="AM38" s="225"/>
      <c r="AN38" s="225"/>
      <c r="AO38" s="225"/>
    </row>
    <row r="39" spans="1:41" ht="78" customHeight="1" x14ac:dyDescent="0.2">
      <c r="A39" s="224"/>
      <c r="B39" s="224"/>
      <c r="C39" s="224"/>
      <c r="D39" s="224"/>
      <c r="E39" s="224"/>
      <c r="F39" s="224"/>
      <c r="G39" s="224"/>
      <c r="H39" s="224"/>
      <c r="I39" s="224"/>
      <c r="J39" s="224"/>
      <c r="K39" s="224"/>
      <c r="L39" s="224"/>
      <c r="M39" s="224"/>
      <c r="N39" s="224"/>
      <c r="O39" s="224"/>
      <c r="P39" s="224"/>
      <c r="Q39" s="224"/>
      <c r="R39" s="224"/>
      <c r="S39" s="224"/>
      <c r="T39" s="224"/>
      <c r="U39" s="224"/>
      <c r="V39" s="224"/>
      <c r="W39" s="224"/>
      <c r="X39" s="224"/>
      <c r="Y39" s="224"/>
      <c r="Z39" s="224"/>
      <c r="AA39" s="224"/>
      <c r="AB39" s="224"/>
      <c r="AC39" s="224"/>
      <c r="AD39" s="224"/>
      <c r="AE39" s="224"/>
      <c r="AF39" s="225"/>
      <c r="AG39" s="225"/>
      <c r="AH39" s="225"/>
      <c r="AI39" s="225"/>
      <c r="AJ39" s="225"/>
      <c r="AK39" s="225"/>
      <c r="AL39" s="225"/>
      <c r="AM39" s="225"/>
      <c r="AN39" s="225"/>
      <c r="AO39" s="225"/>
    </row>
    <row r="40" spans="1:41" ht="78" customHeight="1" x14ac:dyDescent="0.2">
      <c r="A40" s="224"/>
      <c r="B40" s="224"/>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5"/>
      <c r="AG40" s="225"/>
      <c r="AH40" s="225"/>
      <c r="AI40" s="225"/>
      <c r="AJ40" s="225"/>
      <c r="AK40" s="225"/>
      <c r="AL40" s="225"/>
      <c r="AM40" s="225"/>
      <c r="AN40" s="225"/>
      <c r="AO40" s="225"/>
    </row>
    <row r="41" spans="1:41" ht="78" customHeight="1" x14ac:dyDescent="0.2">
      <c r="A41" s="224"/>
      <c r="B41" s="224"/>
      <c r="C41" s="224"/>
      <c r="D41" s="224"/>
      <c r="E41" s="224"/>
      <c r="F41" s="224"/>
      <c r="G41" s="224"/>
      <c r="H41" s="224"/>
      <c r="I41" s="224"/>
      <c r="J41" s="224"/>
      <c r="K41" s="224"/>
      <c r="L41" s="224"/>
      <c r="M41" s="224"/>
      <c r="N41" s="224"/>
      <c r="O41" s="224"/>
      <c r="P41" s="224"/>
      <c r="Q41" s="224"/>
      <c r="R41" s="224"/>
      <c r="S41" s="224"/>
      <c r="T41" s="224"/>
      <c r="U41" s="224"/>
      <c r="V41" s="224"/>
      <c r="W41" s="224"/>
      <c r="X41" s="224"/>
      <c r="Y41" s="224"/>
      <c r="Z41" s="224"/>
      <c r="AA41" s="224"/>
      <c r="AB41" s="224"/>
      <c r="AC41" s="224"/>
      <c r="AD41" s="224"/>
      <c r="AE41" s="224"/>
      <c r="AF41" s="225"/>
      <c r="AG41" s="225"/>
      <c r="AH41" s="225"/>
      <c r="AI41" s="225"/>
      <c r="AJ41" s="225"/>
      <c r="AK41" s="225"/>
      <c r="AL41" s="225"/>
      <c r="AM41" s="225"/>
      <c r="AN41" s="225"/>
      <c r="AO41" s="225"/>
    </row>
    <row r="42" spans="1:41" ht="78" customHeight="1" x14ac:dyDescent="0.2">
      <c r="A42" s="224"/>
      <c r="B42" s="224"/>
      <c r="C42" s="224"/>
      <c r="D42" s="224"/>
      <c r="E42" s="224"/>
      <c r="F42" s="224"/>
      <c r="G42" s="224"/>
      <c r="H42" s="224"/>
      <c r="I42" s="224"/>
      <c r="J42" s="224"/>
      <c r="K42" s="224"/>
      <c r="L42" s="224"/>
      <c r="M42" s="224"/>
      <c r="N42" s="224"/>
      <c r="O42" s="224"/>
      <c r="P42" s="224"/>
      <c r="Q42" s="224"/>
      <c r="R42" s="224"/>
      <c r="S42" s="224"/>
      <c r="T42" s="224"/>
      <c r="U42" s="224"/>
      <c r="V42" s="224"/>
      <c r="W42" s="224"/>
      <c r="X42" s="224"/>
      <c r="Y42" s="224"/>
      <c r="Z42" s="224"/>
      <c r="AA42" s="224"/>
      <c r="AB42" s="224"/>
      <c r="AC42" s="224"/>
      <c r="AD42" s="224"/>
      <c r="AE42" s="224"/>
      <c r="AF42" s="225"/>
      <c r="AG42" s="225"/>
      <c r="AH42" s="225"/>
      <c r="AI42" s="225"/>
      <c r="AJ42" s="225"/>
      <c r="AK42" s="225"/>
      <c r="AL42" s="225"/>
      <c r="AM42" s="225"/>
      <c r="AN42" s="225"/>
      <c r="AO42" s="225"/>
    </row>
    <row r="43" spans="1:41" ht="78" customHeight="1" x14ac:dyDescent="0.2">
      <c r="A43" s="224"/>
      <c r="B43" s="224"/>
      <c r="C43" s="224"/>
      <c r="D43" s="224"/>
      <c r="E43" s="224"/>
      <c r="F43" s="224"/>
      <c r="G43" s="224"/>
      <c r="H43" s="224"/>
      <c r="I43" s="224"/>
      <c r="J43" s="224"/>
      <c r="K43" s="224"/>
      <c r="L43" s="224"/>
      <c r="M43" s="224"/>
      <c r="N43" s="224"/>
      <c r="O43" s="224"/>
      <c r="P43" s="224"/>
      <c r="Q43" s="224"/>
      <c r="R43" s="224"/>
      <c r="S43" s="224"/>
      <c r="T43" s="224"/>
      <c r="U43" s="224"/>
      <c r="V43" s="224"/>
      <c r="W43" s="224"/>
      <c r="X43" s="224"/>
      <c r="Y43" s="224"/>
      <c r="Z43" s="224"/>
      <c r="AA43" s="224"/>
      <c r="AB43" s="224"/>
      <c r="AC43" s="224"/>
      <c r="AD43" s="224"/>
      <c r="AE43" s="224"/>
      <c r="AF43" s="225"/>
      <c r="AG43" s="225"/>
      <c r="AH43" s="225"/>
      <c r="AI43" s="225"/>
      <c r="AJ43" s="225"/>
      <c r="AK43" s="225"/>
      <c r="AL43" s="225"/>
      <c r="AM43" s="225"/>
      <c r="AN43" s="225"/>
      <c r="AO43" s="225"/>
    </row>
    <row r="44" spans="1:41" ht="78" customHeight="1" x14ac:dyDescent="0.2">
      <c r="A44" s="224"/>
      <c r="B44" s="224"/>
      <c r="C44" s="224"/>
      <c r="D44" s="224"/>
      <c r="E44" s="224"/>
      <c r="F44" s="224"/>
      <c r="G44" s="224"/>
      <c r="H44" s="224"/>
      <c r="I44" s="224"/>
      <c r="J44" s="224"/>
      <c r="K44" s="224"/>
      <c r="L44" s="224"/>
      <c r="M44" s="224"/>
      <c r="N44" s="224"/>
      <c r="O44" s="224"/>
      <c r="P44" s="224"/>
      <c r="Q44" s="224"/>
      <c r="R44" s="224"/>
      <c r="S44" s="224"/>
      <c r="T44" s="224"/>
      <c r="U44" s="224"/>
      <c r="V44" s="224"/>
      <c r="W44" s="224"/>
      <c r="X44" s="224"/>
      <c r="Y44" s="224"/>
      <c r="Z44" s="224"/>
      <c r="AA44" s="224"/>
      <c r="AB44" s="224"/>
      <c r="AC44" s="224"/>
      <c r="AD44" s="224"/>
      <c r="AE44" s="224"/>
      <c r="AF44" s="225"/>
      <c r="AG44" s="225"/>
      <c r="AH44" s="225"/>
      <c r="AI44" s="225"/>
      <c r="AJ44" s="225"/>
      <c r="AK44" s="225"/>
      <c r="AL44" s="225"/>
      <c r="AM44" s="225"/>
      <c r="AN44" s="225"/>
      <c r="AO44" s="225"/>
    </row>
    <row r="45" spans="1:41" ht="42.75" customHeight="1" thickBot="1" x14ac:dyDescent="0.25">
      <c r="A45" s="224"/>
      <c r="B45" s="224"/>
      <c r="C45" s="224"/>
      <c r="D45" s="224"/>
      <c r="E45" s="224"/>
      <c r="F45" s="224"/>
      <c r="G45" s="224"/>
      <c r="H45" s="224"/>
      <c r="I45" s="224"/>
      <c r="J45" s="224"/>
      <c r="K45" s="224"/>
      <c r="L45" s="224"/>
      <c r="M45" s="224"/>
      <c r="N45" s="224"/>
      <c r="O45" s="224"/>
      <c r="P45" s="224"/>
      <c r="Q45" s="224"/>
      <c r="R45" s="224"/>
      <c r="S45" s="224"/>
      <c r="T45" s="224"/>
      <c r="U45" s="224"/>
      <c r="V45" s="224"/>
      <c r="W45" s="224"/>
      <c r="X45" s="224"/>
      <c r="Y45" s="224"/>
      <c r="Z45" s="224"/>
      <c r="AA45" s="224"/>
      <c r="AB45" s="224"/>
      <c r="AC45" s="224"/>
      <c r="AD45" s="224"/>
      <c r="AE45" s="224"/>
      <c r="AF45" s="225"/>
      <c r="AG45" s="225"/>
      <c r="AH45" s="225"/>
      <c r="AI45" s="225"/>
      <c r="AJ45" s="225"/>
      <c r="AK45" s="225"/>
      <c r="AL45" s="225"/>
      <c r="AM45" s="225"/>
      <c r="AN45" s="225"/>
      <c r="AO45" s="225"/>
    </row>
    <row r="46" spans="1:41" ht="21" customHeight="1" thickBot="1" x14ac:dyDescent="0.25">
      <c r="A46" s="727" t="s">
        <v>697</v>
      </c>
      <c r="B46" s="728"/>
      <c r="C46" s="728"/>
      <c r="D46" s="728"/>
      <c r="E46" s="728"/>
      <c r="F46" s="728"/>
      <c r="G46" s="728"/>
      <c r="H46" s="728"/>
      <c r="I46" s="728"/>
      <c r="J46" s="728"/>
      <c r="K46" s="728"/>
      <c r="L46" s="728"/>
      <c r="M46" s="728"/>
      <c r="N46" s="728"/>
      <c r="O46" s="728"/>
      <c r="P46" s="728"/>
      <c r="Q46" s="728"/>
      <c r="R46" s="728"/>
      <c r="S46" s="728"/>
      <c r="T46" s="728"/>
      <c r="U46" s="728"/>
      <c r="V46" s="728"/>
      <c r="W46" s="728"/>
      <c r="X46" s="728"/>
      <c r="Y46" s="728"/>
      <c r="Z46" s="728"/>
      <c r="AA46" s="728"/>
      <c r="AB46" s="728"/>
      <c r="AC46" s="728"/>
      <c r="AD46" s="729"/>
      <c r="AE46" s="224"/>
      <c r="AF46" s="225"/>
      <c r="AG46" s="225"/>
      <c r="AH46" s="225"/>
      <c r="AI46" s="225"/>
      <c r="AJ46" s="225"/>
      <c r="AK46" s="225"/>
      <c r="AL46" s="225"/>
      <c r="AM46" s="225"/>
      <c r="AN46" s="225"/>
      <c r="AO46" s="225"/>
    </row>
    <row r="47" spans="1:41" ht="17.25" customHeight="1" thickBot="1" x14ac:dyDescent="0.25">
      <c r="A47" s="730"/>
      <c r="B47" s="731"/>
      <c r="C47" s="731"/>
      <c r="D47" s="731"/>
      <c r="E47" s="732" t="s">
        <v>698</v>
      </c>
      <c r="F47" s="733"/>
      <c r="G47" s="733"/>
      <c r="H47" s="733"/>
      <c r="I47" s="733"/>
      <c r="J47" s="733"/>
      <c r="K47" s="733"/>
      <c r="L47" s="733"/>
      <c r="M47" s="733"/>
      <c r="N47" s="733"/>
      <c r="O47" s="733"/>
      <c r="P47" s="733"/>
      <c r="Q47" s="733"/>
      <c r="R47" s="733"/>
      <c r="S47" s="733"/>
      <c r="T47" s="734"/>
      <c r="U47" s="735"/>
      <c r="V47" s="735"/>
      <c r="W47" s="735"/>
      <c r="X47" s="735"/>
      <c r="Y47" s="735"/>
      <c r="Z47" s="735"/>
      <c r="AA47" s="735"/>
      <c r="AB47" s="224"/>
      <c r="AC47" s="224"/>
      <c r="AD47" s="224"/>
      <c r="AE47" s="224"/>
      <c r="AF47" s="225"/>
      <c r="AG47" s="225"/>
      <c r="AH47" s="225"/>
      <c r="AI47" s="225"/>
      <c r="AJ47" s="225"/>
      <c r="AK47" s="225"/>
      <c r="AL47" s="225"/>
      <c r="AM47" s="225"/>
      <c r="AN47" s="225"/>
      <c r="AO47" s="225"/>
    </row>
    <row r="48" spans="1:41" ht="27" customHeight="1" x14ac:dyDescent="0.2">
      <c r="A48" s="708" t="s">
        <v>776</v>
      </c>
      <c r="B48" s="710"/>
      <c r="C48" s="711"/>
      <c r="D48" s="711"/>
      <c r="E48" s="711"/>
      <c r="F48" s="711"/>
      <c r="G48" s="711"/>
      <c r="H48" s="711"/>
      <c r="I48" s="711"/>
      <c r="J48" s="711"/>
      <c r="K48" s="711"/>
      <c r="L48" s="711"/>
      <c r="M48" s="711"/>
      <c r="N48" s="711"/>
      <c r="O48" s="711"/>
      <c r="P48" s="711"/>
      <c r="Q48" s="711"/>
      <c r="R48" s="711"/>
      <c r="S48" s="711"/>
      <c r="T48" s="711"/>
      <c r="U48" s="711"/>
      <c r="V48" s="711"/>
      <c r="W48" s="711"/>
      <c r="X48" s="711"/>
      <c r="Y48" s="711"/>
      <c r="Z48" s="711"/>
      <c r="AA48" s="711"/>
      <c r="AB48" s="711"/>
      <c r="AC48" s="711"/>
      <c r="AD48" s="712"/>
      <c r="AE48" s="224"/>
      <c r="AF48" s="225"/>
      <c r="AG48" s="225"/>
      <c r="AH48" s="225"/>
      <c r="AI48" s="225"/>
      <c r="AJ48" s="225"/>
      <c r="AK48" s="225"/>
      <c r="AL48" s="225"/>
      <c r="AM48" s="225"/>
      <c r="AN48" s="225"/>
      <c r="AO48" s="225"/>
    </row>
    <row r="49" spans="1:41" ht="27" customHeight="1" x14ac:dyDescent="0.2">
      <c r="A49" s="709"/>
      <c r="B49" s="713"/>
      <c r="C49" s="714"/>
      <c r="D49" s="714"/>
      <c r="E49" s="714"/>
      <c r="F49" s="714"/>
      <c r="G49" s="714"/>
      <c r="H49" s="714"/>
      <c r="I49" s="714"/>
      <c r="J49" s="714"/>
      <c r="K49" s="714"/>
      <c r="L49" s="714"/>
      <c r="M49" s="714"/>
      <c r="N49" s="714"/>
      <c r="O49" s="714"/>
      <c r="P49" s="714"/>
      <c r="Q49" s="714"/>
      <c r="R49" s="714"/>
      <c r="S49" s="714"/>
      <c r="T49" s="714"/>
      <c r="U49" s="714"/>
      <c r="V49" s="714"/>
      <c r="W49" s="714"/>
      <c r="X49" s="714"/>
      <c r="Y49" s="714"/>
      <c r="Z49" s="714"/>
      <c r="AA49" s="714"/>
      <c r="AB49" s="714"/>
      <c r="AC49" s="714"/>
      <c r="AD49" s="715"/>
      <c r="AE49" s="224"/>
      <c r="AF49" s="225"/>
      <c r="AG49" s="225"/>
      <c r="AH49" s="225"/>
      <c r="AI49" s="225"/>
      <c r="AJ49" s="225"/>
      <c r="AK49" s="225"/>
      <c r="AL49" s="225"/>
      <c r="AM49" s="225"/>
      <c r="AN49" s="225"/>
      <c r="AO49" s="225"/>
    </row>
    <row r="50" spans="1:41" ht="28.5" customHeight="1" thickBot="1" x14ac:dyDescent="0.25">
      <c r="A50" s="258" t="s">
        <v>700</v>
      </c>
      <c r="B50" s="716"/>
      <c r="C50" s="717"/>
      <c r="D50" s="259" t="s">
        <v>170</v>
      </c>
      <c r="E50" s="259"/>
      <c r="F50" s="259"/>
      <c r="G50" s="718"/>
      <c r="H50" s="719"/>
      <c r="I50" s="719"/>
      <c r="J50" s="719"/>
      <c r="K50" s="719"/>
      <c r="L50" s="719"/>
      <c r="M50" s="719"/>
      <c r="N50" s="719"/>
      <c r="O50" s="719"/>
      <c r="P50" s="719"/>
      <c r="Q50" s="720"/>
      <c r="R50" s="721" t="s">
        <v>701</v>
      </c>
      <c r="S50" s="722"/>
      <c r="T50" s="723"/>
      <c r="U50" s="718"/>
      <c r="V50" s="719"/>
      <c r="W50" s="719"/>
      <c r="X50" s="719"/>
      <c r="Y50" s="719"/>
      <c r="Z50" s="719"/>
      <c r="AA50" s="720"/>
      <c r="AB50" s="724" t="s">
        <v>702</v>
      </c>
      <c r="AC50" s="725"/>
      <c r="AD50" s="260"/>
      <c r="AE50" s="224"/>
      <c r="AF50" s="225"/>
      <c r="AG50" s="225"/>
      <c r="AH50" s="225"/>
      <c r="AI50" s="225"/>
      <c r="AJ50" s="225"/>
      <c r="AK50" s="225"/>
      <c r="AL50" s="225"/>
      <c r="AM50" s="225"/>
      <c r="AN50" s="225"/>
      <c r="AO50" s="225"/>
    </row>
    <row r="51" spans="1:41" ht="17.25" customHeight="1" thickBot="1" x14ac:dyDescent="0.25">
      <c r="A51" s="730"/>
      <c r="B51" s="731"/>
      <c r="C51" s="731"/>
      <c r="D51" s="731"/>
      <c r="E51" s="732" t="s">
        <v>703</v>
      </c>
      <c r="F51" s="733"/>
      <c r="G51" s="733"/>
      <c r="H51" s="733"/>
      <c r="I51" s="733"/>
      <c r="J51" s="733"/>
      <c r="K51" s="733"/>
      <c r="L51" s="733"/>
      <c r="M51" s="733"/>
      <c r="N51" s="733"/>
      <c r="O51" s="733"/>
      <c r="P51" s="733"/>
      <c r="Q51" s="733"/>
      <c r="R51" s="733"/>
      <c r="S51" s="733"/>
      <c r="T51" s="734"/>
      <c r="U51" s="735"/>
      <c r="V51" s="735"/>
      <c r="W51" s="735"/>
      <c r="X51" s="735"/>
      <c r="Y51" s="735"/>
      <c r="Z51" s="735"/>
      <c r="AA51" s="735"/>
      <c r="AB51" s="224"/>
      <c r="AC51" s="224"/>
      <c r="AD51" s="224"/>
      <c r="AE51" s="224"/>
      <c r="AF51" s="225"/>
      <c r="AG51" s="225"/>
      <c r="AH51" s="225"/>
      <c r="AI51" s="225"/>
      <c r="AJ51" s="225"/>
      <c r="AK51" s="225"/>
      <c r="AL51" s="225"/>
      <c r="AM51" s="225"/>
      <c r="AN51" s="225"/>
      <c r="AO51" s="225"/>
    </row>
    <row r="52" spans="1:41" ht="27" customHeight="1" x14ac:dyDescent="0.2">
      <c r="A52" s="708" t="s">
        <v>776</v>
      </c>
      <c r="B52" s="710"/>
      <c r="C52" s="711"/>
      <c r="D52" s="711"/>
      <c r="E52" s="711"/>
      <c r="F52" s="711"/>
      <c r="G52" s="711"/>
      <c r="H52" s="711"/>
      <c r="I52" s="711"/>
      <c r="J52" s="711"/>
      <c r="K52" s="711"/>
      <c r="L52" s="711"/>
      <c r="M52" s="711"/>
      <c r="N52" s="711"/>
      <c r="O52" s="711"/>
      <c r="P52" s="711"/>
      <c r="Q52" s="711"/>
      <c r="R52" s="711"/>
      <c r="S52" s="711"/>
      <c r="T52" s="711"/>
      <c r="U52" s="711"/>
      <c r="V52" s="711"/>
      <c r="W52" s="711"/>
      <c r="X52" s="711"/>
      <c r="Y52" s="711"/>
      <c r="Z52" s="711"/>
      <c r="AA52" s="711"/>
      <c r="AB52" s="711"/>
      <c r="AC52" s="711"/>
      <c r="AD52" s="712"/>
      <c r="AE52" s="224"/>
      <c r="AF52" s="225"/>
      <c r="AG52" s="225"/>
      <c r="AH52" s="225"/>
      <c r="AI52" s="225"/>
      <c r="AJ52" s="225"/>
      <c r="AK52" s="225"/>
      <c r="AL52" s="225"/>
      <c r="AM52" s="225"/>
      <c r="AN52" s="225"/>
      <c r="AO52" s="225"/>
    </row>
    <row r="53" spans="1:41" ht="27" customHeight="1" x14ac:dyDescent="0.2">
      <c r="A53" s="709"/>
      <c r="B53" s="713"/>
      <c r="C53" s="714"/>
      <c r="D53" s="714"/>
      <c r="E53" s="714"/>
      <c r="F53" s="714"/>
      <c r="G53" s="714"/>
      <c r="H53" s="714"/>
      <c r="I53" s="714"/>
      <c r="J53" s="714"/>
      <c r="K53" s="714"/>
      <c r="L53" s="714"/>
      <c r="M53" s="714"/>
      <c r="N53" s="714"/>
      <c r="O53" s="714"/>
      <c r="P53" s="714"/>
      <c r="Q53" s="714"/>
      <c r="R53" s="714"/>
      <c r="S53" s="714"/>
      <c r="T53" s="714"/>
      <c r="U53" s="714"/>
      <c r="V53" s="714"/>
      <c r="W53" s="714"/>
      <c r="X53" s="714"/>
      <c r="Y53" s="714"/>
      <c r="Z53" s="714"/>
      <c r="AA53" s="714"/>
      <c r="AB53" s="714"/>
      <c r="AC53" s="714"/>
      <c r="AD53" s="715"/>
      <c r="AE53" s="224"/>
      <c r="AF53" s="225"/>
      <c r="AG53" s="225"/>
      <c r="AH53" s="225"/>
      <c r="AI53" s="225"/>
      <c r="AJ53" s="225"/>
      <c r="AK53" s="225"/>
      <c r="AL53" s="225"/>
      <c r="AM53" s="225"/>
      <c r="AN53" s="225"/>
      <c r="AO53" s="225"/>
    </row>
    <row r="54" spans="1:41" ht="28.5" customHeight="1" thickBot="1" x14ac:dyDescent="0.25">
      <c r="A54" s="258" t="s">
        <v>700</v>
      </c>
      <c r="B54" s="716"/>
      <c r="C54" s="717"/>
      <c r="D54" s="259" t="s">
        <v>170</v>
      </c>
      <c r="E54" s="259"/>
      <c r="F54" s="259"/>
      <c r="G54" s="718"/>
      <c r="H54" s="719"/>
      <c r="I54" s="719"/>
      <c r="J54" s="719"/>
      <c r="K54" s="719"/>
      <c r="L54" s="719"/>
      <c r="M54" s="719"/>
      <c r="N54" s="719"/>
      <c r="O54" s="719"/>
      <c r="P54" s="719"/>
      <c r="Q54" s="720"/>
      <c r="R54" s="721" t="s">
        <v>701</v>
      </c>
      <c r="S54" s="722"/>
      <c r="T54" s="723"/>
      <c r="U54" s="718"/>
      <c r="V54" s="719"/>
      <c r="W54" s="719"/>
      <c r="X54" s="719"/>
      <c r="Y54" s="719"/>
      <c r="Z54" s="719"/>
      <c r="AA54" s="720"/>
      <c r="AB54" s="724" t="s">
        <v>702</v>
      </c>
      <c r="AC54" s="725"/>
      <c r="AD54" s="260"/>
      <c r="AE54" s="224"/>
      <c r="AF54" s="225"/>
      <c r="AG54" s="225"/>
      <c r="AH54" s="225"/>
      <c r="AI54" s="225"/>
      <c r="AJ54" s="225"/>
      <c r="AK54" s="225"/>
      <c r="AL54" s="225"/>
      <c r="AM54" s="225"/>
      <c r="AN54" s="225"/>
      <c r="AO54" s="225"/>
    </row>
    <row r="55" spans="1:41" ht="17.25" customHeight="1" thickBot="1" x14ac:dyDescent="0.25">
      <c r="A55" s="730"/>
      <c r="B55" s="731"/>
      <c r="C55" s="731"/>
      <c r="D55" s="731"/>
      <c r="E55" s="732" t="s">
        <v>705</v>
      </c>
      <c r="F55" s="733"/>
      <c r="G55" s="733"/>
      <c r="H55" s="733"/>
      <c r="I55" s="733"/>
      <c r="J55" s="733"/>
      <c r="K55" s="733"/>
      <c r="L55" s="733"/>
      <c r="M55" s="733"/>
      <c r="N55" s="733"/>
      <c r="O55" s="733"/>
      <c r="P55" s="733"/>
      <c r="Q55" s="733"/>
      <c r="R55" s="733"/>
      <c r="S55" s="733"/>
      <c r="T55" s="734"/>
      <c r="U55" s="735"/>
      <c r="V55" s="735"/>
      <c r="W55" s="735"/>
      <c r="X55" s="735"/>
      <c r="Y55" s="735"/>
      <c r="Z55" s="735"/>
      <c r="AA55" s="735"/>
      <c r="AB55" s="224"/>
      <c r="AC55" s="224"/>
      <c r="AD55" s="224"/>
      <c r="AE55" s="224"/>
      <c r="AF55" s="225"/>
      <c r="AG55" s="225"/>
      <c r="AH55" s="225"/>
      <c r="AI55" s="225"/>
      <c r="AJ55" s="225"/>
      <c r="AK55" s="225"/>
      <c r="AL55" s="225"/>
      <c r="AM55" s="225"/>
      <c r="AN55" s="225"/>
      <c r="AO55" s="225"/>
    </row>
    <row r="56" spans="1:41" ht="27" customHeight="1" x14ac:dyDescent="0.2">
      <c r="A56" s="708" t="s">
        <v>776</v>
      </c>
      <c r="B56" s="710"/>
      <c r="C56" s="711"/>
      <c r="D56" s="711"/>
      <c r="E56" s="711"/>
      <c r="F56" s="711"/>
      <c r="G56" s="711"/>
      <c r="H56" s="711"/>
      <c r="I56" s="711"/>
      <c r="J56" s="711"/>
      <c r="K56" s="711"/>
      <c r="L56" s="711"/>
      <c r="M56" s="711"/>
      <c r="N56" s="711"/>
      <c r="O56" s="711"/>
      <c r="P56" s="711"/>
      <c r="Q56" s="711"/>
      <c r="R56" s="711"/>
      <c r="S56" s="711"/>
      <c r="T56" s="711"/>
      <c r="U56" s="711"/>
      <c r="V56" s="711"/>
      <c r="W56" s="711"/>
      <c r="X56" s="711"/>
      <c r="Y56" s="711"/>
      <c r="Z56" s="711"/>
      <c r="AA56" s="711"/>
      <c r="AB56" s="711"/>
      <c r="AC56" s="711"/>
      <c r="AD56" s="712"/>
      <c r="AE56" s="224"/>
      <c r="AF56" s="225"/>
      <c r="AG56" s="225"/>
      <c r="AH56" s="225"/>
      <c r="AI56" s="225"/>
      <c r="AJ56" s="225"/>
      <c r="AK56" s="225"/>
      <c r="AL56" s="225"/>
      <c r="AM56" s="225"/>
      <c r="AN56" s="225"/>
      <c r="AO56" s="225"/>
    </row>
    <row r="57" spans="1:41" ht="27" customHeight="1" x14ac:dyDescent="0.2">
      <c r="A57" s="709"/>
      <c r="B57" s="713"/>
      <c r="C57" s="714"/>
      <c r="D57" s="714"/>
      <c r="E57" s="714"/>
      <c r="F57" s="714"/>
      <c r="G57" s="714"/>
      <c r="H57" s="714"/>
      <c r="I57" s="714"/>
      <c r="J57" s="714"/>
      <c r="K57" s="714"/>
      <c r="L57" s="714"/>
      <c r="M57" s="714"/>
      <c r="N57" s="714"/>
      <c r="O57" s="714"/>
      <c r="P57" s="714"/>
      <c r="Q57" s="714"/>
      <c r="R57" s="714"/>
      <c r="S57" s="714"/>
      <c r="T57" s="714"/>
      <c r="U57" s="714"/>
      <c r="V57" s="714"/>
      <c r="W57" s="714"/>
      <c r="X57" s="714"/>
      <c r="Y57" s="714"/>
      <c r="Z57" s="714"/>
      <c r="AA57" s="714"/>
      <c r="AB57" s="714"/>
      <c r="AC57" s="714"/>
      <c r="AD57" s="715"/>
      <c r="AE57" s="224"/>
      <c r="AF57" s="225"/>
      <c r="AG57" s="225"/>
      <c r="AH57" s="225"/>
      <c r="AI57" s="225"/>
      <c r="AJ57" s="225"/>
      <c r="AK57" s="225"/>
      <c r="AL57" s="225"/>
      <c r="AM57" s="225"/>
      <c r="AN57" s="225"/>
      <c r="AO57" s="225"/>
    </row>
    <row r="58" spans="1:41" ht="28.5" customHeight="1" thickBot="1" x14ac:dyDescent="0.25">
      <c r="A58" s="258" t="s">
        <v>700</v>
      </c>
      <c r="B58" s="716"/>
      <c r="C58" s="717"/>
      <c r="D58" s="259" t="s">
        <v>170</v>
      </c>
      <c r="E58" s="259"/>
      <c r="F58" s="259"/>
      <c r="G58" s="718"/>
      <c r="H58" s="719"/>
      <c r="I58" s="719"/>
      <c r="J58" s="719"/>
      <c r="K58" s="719"/>
      <c r="L58" s="719"/>
      <c r="M58" s="719"/>
      <c r="N58" s="719"/>
      <c r="O58" s="719"/>
      <c r="P58" s="719"/>
      <c r="Q58" s="720"/>
      <c r="R58" s="721" t="s">
        <v>701</v>
      </c>
      <c r="S58" s="722"/>
      <c r="T58" s="723"/>
      <c r="U58" s="718"/>
      <c r="V58" s="719"/>
      <c r="W58" s="719"/>
      <c r="X58" s="719"/>
      <c r="Y58" s="719"/>
      <c r="Z58" s="719"/>
      <c r="AA58" s="720"/>
      <c r="AB58" s="724" t="s">
        <v>702</v>
      </c>
      <c r="AC58" s="725"/>
      <c r="AD58" s="260"/>
      <c r="AE58" s="224"/>
      <c r="AF58" s="225"/>
      <c r="AG58" s="225"/>
      <c r="AH58" s="225"/>
      <c r="AI58" s="225"/>
      <c r="AJ58" s="225"/>
      <c r="AK58" s="225"/>
      <c r="AL58" s="225"/>
      <c r="AM58" s="225"/>
      <c r="AN58" s="225"/>
      <c r="AO58" s="225"/>
    </row>
    <row r="59" spans="1:41" ht="17.25" customHeight="1" thickBot="1" x14ac:dyDescent="0.25">
      <c r="A59" s="730"/>
      <c r="B59" s="731"/>
      <c r="C59" s="731"/>
      <c r="D59" s="731"/>
      <c r="E59" s="732" t="s">
        <v>707</v>
      </c>
      <c r="F59" s="733"/>
      <c r="G59" s="733"/>
      <c r="H59" s="733"/>
      <c r="I59" s="733"/>
      <c r="J59" s="733"/>
      <c r="K59" s="733"/>
      <c r="L59" s="733"/>
      <c r="M59" s="733"/>
      <c r="N59" s="733"/>
      <c r="O59" s="733"/>
      <c r="P59" s="733"/>
      <c r="Q59" s="733"/>
      <c r="R59" s="733"/>
      <c r="S59" s="733"/>
      <c r="T59" s="734"/>
      <c r="U59" s="735"/>
      <c r="V59" s="735"/>
      <c r="W59" s="735"/>
      <c r="X59" s="735"/>
      <c r="Y59" s="735"/>
      <c r="Z59" s="735"/>
      <c r="AA59" s="735"/>
      <c r="AB59" s="224"/>
      <c r="AC59" s="224"/>
      <c r="AD59" s="224"/>
      <c r="AE59" s="224"/>
      <c r="AF59" s="225"/>
      <c r="AG59" s="225"/>
      <c r="AH59" s="225"/>
      <c r="AI59" s="225"/>
      <c r="AJ59" s="225"/>
      <c r="AK59" s="225"/>
      <c r="AL59" s="225"/>
      <c r="AM59" s="225"/>
      <c r="AN59" s="225"/>
      <c r="AO59" s="225"/>
    </row>
    <row r="60" spans="1:41" ht="27" customHeight="1" x14ac:dyDescent="0.2">
      <c r="A60" s="708" t="s">
        <v>776</v>
      </c>
      <c r="B60" s="710"/>
      <c r="C60" s="711"/>
      <c r="D60" s="711"/>
      <c r="E60" s="711"/>
      <c r="F60" s="711"/>
      <c r="G60" s="711"/>
      <c r="H60" s="711"/>
      <c r="I60" s="711"/>
      <c r="J60" s="711"/>
      <c r="K60" s="711"/>
      <c r="L60" s="711"/>
      <c r="M60" s="711"/>
      <c r="N60" s="711"/>
      <c r="O60" s="711"/>
      <c r="P60" s="711"/>
      <c r="Q60" s="711"/>
      <c r="R60" s="711"/>
      <c r="S60" s="711"/>
      <c r="T60" s="711"/>
      <c r="U60" s="711"/>
      <c r="V60" s="711"/>
      <c r="W60" s="711"/>
      <c r="X60" s="711"/>
      <c r="Y60" s="711"/>
      <c r="Z60" s="711"/>
      <c r="AA60" s="711"/>
      <c r="AB60" s="711"/>
      <c r="AC60" s="711"/>
      <c r="AD60" s="712"/>
      <c r="AE60" s="224"/>
      <c r="AF60" s="225"/>
      <c r="AG60" s="225"/>
      <c r="AH60" s="225"/>
      <c r="AI60" s="225"/>
      <c r="AJ60" s="225"/>
      <c r="AK60" s="225"/>
      <c r="AL60" s="225"/>
      <c r="AM60" s="225"/>
      <c r="AN60" s="225"/>
      <c r="AO60" s="225"/>
    </row>
    <row r="61" spans="1:41" ht="27" customHeight="1" x14ac:dyDescent="0.2">
      <c r="A61" s="709"/>
      <c r="B61" s="713"/>
      <c r="C61" s="714"/>
      <c r="D61" s="714"/>
      <c r="E61" s="714"/>
      <c r="F61" s="714"/>
      <c r="G61" s="714"/>
      <c r="H61" s="714"/>
      <c r="I61" s="714"/>
      <c r="J61" s="714"/>
      <c r="K61" s="714"/>
      <c r="L61" s="714"/>
      <c r="M61" s="714"/>
      <c r="N61" s="714"/>
      <c r="O61" s="714"/>
      <c r="P61" s="714"/>
      <c r="Q61" s="714"/>
      <c r="R61" s="714"/>
      <c r="S61" s="714"/>
      <c r="T61" s="714"/>
      <c r="U61" s="714"/>
      <c r="V61" s="714"/>
      <c r="W61" s="714"/>
      <c r="X61" s="714"/>
      <c r="Y61" s="714"/>
      <c r="Z61" s="714"/>
      <c r="AA61" s="714"/>
      <c r="AB61" s="714"/>
      <c r="AC61" s="714"/>
      <c r="AD61" s="715"/>
      <c r="AE61" s="224"/>
      <c r="AF61" s="225"/>
      <c r="AG61" s="225"/>
      <c r="AH61" s="225"/>
      <c r="AI61" s="225"/>
      <c r="AJ61" s="225"/>
      <c r="AK61" s="225"/>
      <c r="AL61" s="225"/>
      <c r="AM61" s="225"/>
      <c r="AN61" s="225"/>
      <c r="AO61" s="225"/>
    </row>
    <row r="62" spans="1:41" ht="28.5" customHeight="1" thickBot="1" x14ac:dyDescent="0.25">
      <c r="A62" s="258" t="s">
        <v>700</v>
      </c>
      <c r="B62" s="716"/>
      <c r="C62" s="717"/>
      <c r="D62" s="259" t="s">
        <v>170</v>
      </c>
      <c r="E62" s="259"/>
      <c r="F62" s="259"/>
      <c r="G62" s="718"/>
      <c r="H62" s="719"/>
      <c r="I62" s="719"/>
      <c r="J62" s="719"/>
      <c r="K62" s="719"/>
      <c r="L62" s="719"/>
      <c r="M62" s="719"/>
      <c r="N62" s="719"/>
      <c r="O62" s="719"/>
      <c r="P62" s="719"/>
      <c r="Q62" s="720"/>
      <c r="R62" s="721" t="s">
        <v>701</v>
      </c>
      <c r="S62" s="722"/>
      <c r="T62" s="723"/>
      <c r="U62" s="718"/>
      <c r="V62" s="719"/>
      <c r="W62" s="719"/>
      <c r="X62" s="719"/>
      <c r="Y62" s="719"/>
      <c r="Z62" s="719"/>
      <c r="AA62" s="720"/>
      <c r="AB62" s="724" t="s">
        <v>702</v>
      </c>
      <c r="AC62" s="725"/>
      <c r="AD62" s="260"/>
      <c r="AE62" s="224"/>
      <c r="AF62" s="225"/>
      <c r="AG62" s="225"/>
      <c r="AH62" s="225"/>
      <c r="AI62" s="225"/>
      <c r="AJ62" s="225"/>
      <c r="AK62" s="225"/>
      <c r="AL62" s="225"/>
      <c r="AM62" s="225"/>
      <c r="AN62" s="225"/>
      <c r="AO62" s="225"/>
    </row>
    <row r="63" spans="1:41" ht="17.25" customHeight="1" thickBot="1" x14ac:dyDescent="0.25">
      <c r="A63" s="730"/>
      <c r="B63" s="731"/>
      <c r="C63" s="731"/>
      <c r="D63" s="731"/>
      <c r="E63" s="732" t="s">
        <v>709</v>
      </c>
      <c r="F63" s="733"/>
      <c r="G63" s="733"/>
      <c r="H63" s="733"/>
      <c r="I63" s="733"/>
      <c r="J63" s="733"/>
      <c r="K63" s="733"/>
      <c r="L63" s="733"/>
      <c r="M63" s="733"/>
      <c r="N63" s="733"/>
      <c r="O63" s="733"/>
      <c r="P63" s="733"/>
      <c r="Q63" s="733"/>
      <c r="R63" s="733"/>
      <c r="S63" s="733"/>
      <c r="T63" s="734"/>
      <c r="U63" s="735"/>
      <c r="V63" s="735"/>
      <c r="W63" s="735"/>
      <c r="X63" s="735"/>
      <c r="Y63" s="735"/>
      <c r="Z63" s="735"/>
      <c r="AA63" s="735"/>
      <c r="AB63" s="224"/>
      <c r="AC63" s="224"/>
      <c r="AD63" s="224"/>
      <c r="AE63" s="224"/>
      <c r="AF63" s="225"/>
      <c r="AG63" s="225"/>
      <c r="AH63" s="225"/>
      <c r="AI63" s="225"/>
      <c r="AJ63" s="225"/>
      <c r="AK63" s="225"/>
      <c r="AL63" s="225"/>
      <c r="AM63" s="225"/>
      <c r="AN63" s="225"/>
      <c r="AO63" s="225"/>
    </row>
    <row r="64" spans="1:41" ht="27" customHeight="1" x14ac:dyDescent="0.2">
      <c r="A64" s="708" t="s">
        <v>777</v>
      </c>
      <c r="B64" s="710"/>
      <c r="C64" s="711"/>
      <c r="D64" s="711"/>
      <c r="E64" s="711"/>
      <c r="F64" s="711"/>
      <c r="G64" s="711"/>
      <c r="H64" s="711"/>
      <c r="I64" s="711"/>
      <c r="J64" s="711"/>
      <c r="K64" s="711"/>
      <c r="L64" s="711"/>
      <c r="M64" s="711"/>
      <c r="N64" s="711"/>
      <c r="O64" s="711"/>
      <c r="P64" s="711"/>
      <c r="Q64" s="711"/>
      <c r="R64" s="711"/>
      <c r="S64" s="711"/>
      <c r="T64" s="711"/>
      <c r="U64" s="711"/>
      <c r="V64" s="711"/>
      <c r="W64" s="711"/>
      <c r="X64" s="711"/>
      <c r="Y64" s="711"/>
      <c r="Z64" s="711"/>
      <c r="AA64" s="711"/>
      <c r="AB64" s="711"/>
      <c r="AC64" s="711"/>
      <c r="AD64" s="712"/>
      <c r="AE64" s="224"/>
      <c r="AF64" s="225"/>
      <c r="AG64" s="225"/>
      <c r="AH64" s="225"/>
      <c r="AI64" s="225"/>
      <c r="AJ64" s="225"/>
      <c r="AK64" s="225"/>
      <c r="AL64" s="225"/>
      <c r="AM64" s="225"/>
      <c r="AN64" s="225"/>
      <c r="AO64" s="225"/>
    </row>
    <row r="65" spans="1:41" ht="27" customHeight="1" x14ac:dyDescent="0.2">
      <c r="A65" s="709"/>
      <c r="B65" s="713"/>
      <c r="C65" s="714"/>
      <c r="D65" s="714"/>
      <c r="E65" s="714"/>
      <c r="F65" s="714"/>
      <c r="G65" s="714"/>
      <c r="H65" s="714"/>
      <c r="I65" s="714"/>
      <c r="J65" s="714"/>
      <c r="K65" s="714"/>
      <c r="L65" s="714"/>
      <c r="M65" s="714"/>
      <c r="N65" s="714"/>
      <c r="O65" s="714"/>
      <c r="P65" s="714"/>
      <c r="Q65" s="714"/>
      <c r="R65" s="714"/>
      <c r="S65" s="714"/>
      <c r="T65" s="714"/>
      <c r="U65" s="714"/>
      <c r="V65" s="714"/>
      <c r="W65" s="714"/>
      <c r="X65" s="714"/>
      <c r="Y65" s="714"/>
      <c r="Z65" s="714"/>
      <c r="AA65" s="714"/>
      <c r="AB65" s="714"/>
      <c r="AC65" s="714"/>
      <c r="AD65" s="715"/>
      <c r="AE65" s="224"/>
      <c r="AF65" s="225"/>
      <c r="AG65" s="225"/>
      <c r="AH65" s="225"/>
      <c r="AI65" s="225"/>
      <c r="AJ65" s="225"/>
      <c r="AK65" s="225"/>
      <c r="AL65" s="225"/>
      <c r="AM65" s="225"/>
      <c r="AN65" s="225"/>
      <c r="AO65" s="225"/>
    </row>
    <row r="66" spans="1:41" ht="28.5" customHeight="1" thickBot="1" x14ac:dyDescent="0.25">
      <c r="A66" s="258" t="s">
        <v>700</v>
      </c>
      <c r="B66" s="716"/>
      <c r="C66" s="717"/>
      <c r="D66" s="259" t="s">
        <v>170</v>
      </c>
      <c r="E66" s="259"/>
      <c r="F66" s="259"/>
      <c r="G66" s="718"/>
      <c r="H66" s="719"/>
      <c r="I66" s="719"/>
      <c r="J66" s="719"/>
      <c r="K66" s="719"/>
      <c r="L66" s="719"/>
      <c r="M66" s="719"/>
      <c r="N66" s="719"/>
      <c r="O66" s="719"/>
      <c r="P66" s="719"/>
      <c r="Q66" s="720"/>
      <c r="R66" s="721" t="s">
        <v>701</v>
      </c>
      <c r="S66" s="722"/>
      <c r="T66" s="723"/>
      <c r="U66" s="718"/>
      <c r="V66" s="719"/>
      <c r="W66" s="719"/>
      <c r="X66" s="719"/>
      <c r="Y66" s="719"/>
      <c r="Z66" s="719"/>
      <c r="AA66" s="720"/>
      <c r="AB66" s="724" t="s">
        <v>702</v>
      </c>
      <c r="AC66" s="725"/>
      <c r="AD66" s="260"/>
      <c r="AE66" s="224"/>
      <c r="AF66" s="225"/>
      <c r="AG66" s="225"/>
      <c r="AH66" s="225"/>
      <c r="AI66" s="225"/>
      <c r="AJ66" s="225"/>
      <c r="AK66" s="225"/>
      <c r="AL66" s="225"/>
      <c r="AM66" s="225"/>
      <c r="AN66" s="225"/>
      <c r="AO66" s="225"/>
    </row>
    <row r="67" spans="1:41" x14ac:dyDescent="0.2">
      <c r="A67" s="224"/>
      <c r="B67" s="224"/>
      <c r="C67" s="224"/>
      <c r="D67" s="224"/>
      <c r="E67" s="224"/>
      <c r="F67" s="224"/>
      <c r="G67" s="224"/>
      <c r="H67" s="224"/>
      <c r="I67" s="224"/>
      <c r="J67" s="224"/>
      <c r="K67" s="224"/>
      <c r="L67" s="224"/>
      <c r="M67" s="224"/>
      <c r="N67" s="224"/>
      <c r="O67" s="224"/>
      <c r="P67" s="224"/>
      <c r="Q67" s="224"/>
      <c r="R67" s="224"/>
      <c r="S67" s="224"/>
      <c r="T67" s="224"/>
      <c r="U67" s="224"/>
      <c r="V67" s="224"/>
      <c r="W67" s="224"/>
      <c r="X67" s="224"/>
      <c r="Y67" s="224"/>
      <c r="Z67" s="224"/>
      <c r="AA67" s="224"/>
      <c r="AB67" s="224"/>
      <c r="AC67" s="224"/>
      <c r="AD67" s="224"/>
      <c r="AE67" s="224"/>
      <c r="AF67" s="225"/>
      <c r="AG67" s="225"/>
      <c r="AH67" s="225"/>
      <c r="AI67" s="225"/>
      <c r="AJ67" s="225"/>
      <c r="AK67" s="225"/>
      <c r="AL67" s="225"/>
      <c r="AM67" s="225"/>
      <c r="AN67" s="225"/>
      <c r="AO67" s="225"/>
    </row>
    <row r="68" spans="1:41" x14ac:dyDescent="0.2">
      <c r="A68" s="224"/>
      <c r="B68" s="224"/>
      <c r="C68" s="224"/>
      <c r="D68" s="224"/>
      <c r="E68" s="224"/>
      <c r="F68" s="224"/>
      <c r="G68" s="224"/>
      <c r="H68" s="224"/>
      <c r="I68" s="224"/>
      <c r="J68" s="224"/>
      <c r="K68" s="224"/>
      <c r="L68" s="224"/>
      <c r="M68" s="224"/>
      <c r="N68" s="224"/>
      <c r="O68" s="224"/>
      <c r="P68" s="224"/>
      <c r="Q68" s="224"/>
      <c r="R68" s="224"/>
      <c r="S68" s="224"/>
      <c r="T68" s="224"/>
      <c r="U68" s="224"/>
      <c r="V68" s="224"/>
      <c r="W68" s="224"/>
      <c r="X68" s="224"/>
      <c r="Y68" s="224"/>
      <c r="Z68" s="224"/>
      <c r="AA68" s="224"/>
      <c r="AB68" s="224"/>
      <c r="AC68" s="224"/>
      <c r="AD68" s="224"/>
      <c r="AE68" s="224"/>
      <c r="AF68" s="225"/>
      <c r="AG68" s="225"/>
      <c r="AH68" s="225"/>
      <c r="AI68" s="225"/>
      <c r="AJ68" s="225"/>
      <c r="AK68" s="225"/>
      <c r="AL68" s="225"/>
      <c r="AM68" s="225"/>
      <c r="AN68" s="225"/>
      <c r="AO68" s="225"/>
    </row>
    <row r="69" spans="1:41" x14ac:dyDescent="0.2">
      <c r="A69" s="225"/>
      <c r="B69" s="225"/>
      <c r="C69" s="225"/>
      <c r="D69" s="225"/>
      <c r="E69" s="225"/>
      <c r="F69" s="225"/>
      <c r="G69" s="225"/>
      <c r="H69" s="225"/>
      <c r="I69" s="225"/>
      <c r="J69" s="225"/>
      <c r="K69" s="225"/>
      <c r="L69" s="225"/>
      <c r="M69" s="225"/>
      <c r="N69" s="225"/>
      <c r="O69" s="225"/>
      <c r="P69" s="225"/>
      <c r="Q69" s="225"/>
      <c r="R69" s="225"/>
      <c r="S69" s="225"/>
      <c r="T69" s="225"/>
      <c r="U69" s="225"/>
      <c r="V69" s="225"/>
      <c r="W69" s="225"/>
      <c r="X69" s="225"/>
      <c r="Y69" s="225"/>
      <c r="Z69" s="225"/>
      <c r="AA69" s="225"/>
      <c r="AB69" s="225"/>
      <c r="AC69" s="225"/>
      <c r="AD69" s="225"/>
      <c r="AE69" s="225"/>
      <c r="AF69" s="225"/>
      <c r="AG69" s="225"/>
      <c r="AH69" s="225"/>
      <c r="AI69" s="225"/>
      <c r="AJ69" s="225"/>
      <c r="AK69" s="225"/>
      <c r="AL69" s="225"/>
      <c r="AM69" s="225"/>
      <c r="AN69" s="225"/>
      <c r="AO69" s="225"/>
    </row>
    <row r="70" spans="1:41" x14ac:dyDescent="0.2">
      <c r="A70" s="225"/>
      <c r="B70" s="225"/>
      <c r="C70" s="225"/>
      <c r="D70" s="225"/>
      <c r="E70" s="225"/>
      <c r="F70" s="225"/>
      <c r="G70" s="225"/>
      <c r="H70" s="225"/>
      <c r="I70" s="225"/>
      <c r="J70" s="225"/>
      <c r="K70" s="225"/>
      <c r="L70" s="225"/>
      <c r="M70" s="225"/>
      <c r="N70" s="225"/>
      <c r="O70" s="225"/>
      <c r="P70" s="225"/>
      <c r="Q70" s="225"/>
      <c r="R70" s="225"/>
      <c r="S70" s="225"/>
      <c r="T70" s="225"/>
      <c r="U70" s="225"/>
      <c r="V70" s="225"/>
      <c r="W70" s="225"/>
      <c r="X70" s="225"/>
      <c r="Y70" s="225"/>
      <c r="Z70" s="225"/>
      <c r="AA70" s="225"/>
      <c r="AB70" s="225"/>
      <c r="AC70" s="225"/>
      <c r="AD70" s="225"/>
      <c r="AE70" s="225"/>
      <c r="AF70" s="225"/>
      <c r="AG70" s="225"/>
      <c r="AH70" s="225"/>
      <c r="AI70" s="225"/>
      <c r="AJ70" s="225"/>
      <c r="AK70" s="225"/>
      <c r="AL70" s="225"/>
      <c r="AM70" s="225"/>
      <c r="AN70" s="225"/>
      <c r="AO70" s="225"/>
    </row>
    <row r="71" spans="1:41" x14ac:dyDescent="0.2">
      <c r="A71" s="225"/>
      <c r="B71" s="225"/>
      <c r="C71" s="225"/>
      <c r="D71" s="225"/>
      <c r="E71" s="225"/>
      <c r="F71" s="225"/>
      <c r="G71" s="225"/>
      <c r="H71" s="225"/>
      <c r="I71" s="225"/>
      <c r="J71" s="225"/>
      <c r="K71" s="225"/>
      <c r="L71" s="225"/>
      <c r="M71" s="225"/>
      <c r="N71" s="225"/>
      <c r="O71" s="225"/>
      <c r="P71" s="225"/>
      <c r="Q71" s="225"/>
      <c r="R71" s="225"/>
      <c r="S71" s="225"/>
      <c r="T71" s="225"/>
      <c r="U71" s="225"/>
      <c r="V71" s="225"/>
      <c r="W71" s="225"/>
      <c r="X71" s="225"/>
      <c r="Y71" s="225"/>
      <c r="Z71" s="225"/>
      <c r="AA71" s="225"/>
      <c r="AB71" s="225"/>
      <c r="AC71" s="225"/>
      <c r="AD71" s="225"/>
      <c r="AE71" s="225"/>
      <c r="AF71" s="225"/>
      <c r="AG71" s="225"/>
      <c r="AH71" s="225"/>
      <c r="AI71" s="225"/>
      <c r="AJ71" s="225"/>
      <c r="AK71" s="225"/>
      <c r="AL71" s="225"/>
      <c r="AM71" s="225"/>
      <c r="AN71" s="225"/>
      <c r="AO71" s="225"/>
    </row>
    <row r="72" spans="1:41" x14ac:dyDescent="0.2">
      <c r="A72" s="225"/>
      <c r="B72" s="225"/>
      <c r="C72" s="225"/>
      <c r="D72" s="225"/>
      <c r="E72" s="225"/>
      <c r="F72" s="225"/>
      <c r="G72" s="225"/>
      <c r="H72" s="225"/>
      <c r="I72" s="225"/>
      <c r="J72" s="225"/>
      <c r="K72" s="225"/>
      <c r="L72" s="225"/>
      <c r="M72" s="225"/>
      <c r="N72" s="225"/>
      <c r="O72" s="225"/>
      <c r="P72" s="225"/>
      <c r="Q72" s="225"/>
      <c r="R72" s="225"/>
      <c r="S72" s="225"/>
      <c r="T72" s="225"/>
      <c r="U72" s="225"/>
      <c r="V72" s="225"/>
      <c r="W72" s="225"/>
      <c r="X72" s="225"/>
      <c r="Y72" s="225"/>
      <c r="Z72" s="225"/>
      <c r="AA72" s="225"/>
      <c r="AB72" s="225"/>
      <c r="AC72" s="225"/>
      <c r="AD72" s="225"/>
      <c r="AE72" s="225"/>
      <c r="AF72" s="225"/>
      <c r="AG72" s="225"/>
      <c r="AH72" s="225"/>
      <c r="AI72" s="225"/>
      <c r="AJ72" s="225"/>
      <c r="AK72" s="225"/>
      <c r="AL72" s="225"/>
      <c r="AM72" s="225"/>
      <c r="AN72" s="225"/>
      <c r="AO72" s="225"/>
    </row>
    <row r="73" spans="1:41" x14ac:dyDescent="0.2">
      <c r="A73" s="225"/>
      <c r="B73" s="225"/>
      <c r="C73" s="225"/>
      <c r="D73" s="225"/>
      <c r="E73" s="225"/>
      <c r="F73" s="225"/>
      <c r="G73" s="225"/>
      <c r="H73" s="225"/>
      <c r="I73" s="225"/>
      <c r="J73" s="225"/>
      <c r="K73" s="225"/>
      <c r="L73" s="225"/>
      <c r="M73" s="225"/>
      <c r="N73" s="225"/>
      <c r="O73" s="225"/>
      <c r="P73" s="225"/>
      <c r="Q73" s="225"/>
      <c r="R73" s="225"/>
      <c r="S73" s="225"/>
      <c r="T73" s="225"/>
      <c r="U73" s="225"/>
      <c r="V73" s="225"/>
      <c r="W73" s="225"/>
      <c r="X73" s="225"/>
      <c r="Y73" s="225"/>
      <c r="Z73" s="225"/>
      <c r="AA73" s="225"/>
      <c r="AB73" s="225"/>
      <c r="AC73" s="225"/>
      <c r="AD73" s="225"/>
      <c r="AE73" s="225"/>
      <c r="AF73" s="225"/>
      <c r="AG73" s="225"/>
      <c r="AH73" s="225"/>
      <c r="AI73" s="225"/>
      <c r="AJ73" s="225"/>
      <c r="AK73" s="225"/>
      <c r="AL73" s="225"/>
      <c r="AM73" s="225"/>
      <c r="AN73" s="225"/>
      <c r="AO73" s="225"/>
    </row>
    <row r="74" spans="1:41" x14ac:dyDescent="0.2">
      <c r="A74" s="225"/>
      <c r="B74" s="225"/>
      <c r="C74" s="225"/>
      <c r="D74" s="225"/>
      <c r="E74" s="225"/>
      <c r="F74" s="225"/>
      <c r="G74" s="225"/>
      <c r="H74" s="225"/>
      <c r="I74" s="225"/>
      <c r="J74" s="225"/>
      <c r="K74" s="225"/>
      <c r="L74" s="225"/>
      <c r="M74" s="225"/>
      <c r="N74" s="225"/>
      <c r="O74" s="225"/>
      <c r="P74" s="225"/>
      <c r="Q74" s="225"/>
      <c r="R74" s="225"/>
      <c r="S74" s="225"/>
      <c r="T74" s="225"/>
      <c r="U74" s="225"/>
      <c r="V74" s="225"/>
      <c r="W74" s="225"/>
      <c r="X74" s="225"/>
      <c r="Y74" s="225"/>
      <c r="Z74" s="225"/>
      <c r="AA74" s="225"/>
      <c r="AB74" s="225"/>
      <c r="AC74" s="225"/>
      <c r="AD74" s="225"/>
      <c r="AE74" s="225"/>
      <c r="AF74" s="225"/>
      <c r="AG74" s="225"/>
      <c r="AH74" s="225"/>
      <c r="AI74" s="225"/>
      <c r="AJ74" s="225"/>
      <c r="AK74" s="225"/>
      <c r="AL74" s="225"/>
      <c r="AM74" s="225"/>
      <c r="AN74" s="225"/>
      <c r="AO74" s="225"/>
    </row>
    <row r="75" spans="1:41" x14ac:dyDescent="0.2">
      <c r="A75" s="225"/>
      <c r="B75" s="225"/>
      <c r="C75" s="225"/>
      <c r="D75" s="225"/>
      <c r="E75" s="225"/>
      <c r="F75" s="225"/>
      <c r="G75" s="225"/>
      <c r="H75" s="225"/>
      <c r="I75" s="225"/>
      <c r="J75" s="225"/>
      <c r="K75" s="225"/>
      <c r="L75" s="225"/>
      <c r="M75" s="225"/>
      <c r="N75" s="225"/>
      <c r="O75" s="225"/>
      <c r="P75" s="225"/>
      <c r="Q75" s="225"/>
      <c r="R75" s="225"/>
      <c r="S75" s="225"/>
      <c r="T75" s="225"/>
      <c r="U75" s="225"/>
      <c r="V75" s="225"/>
      <c r="W75" s="225"/>
      <c r="X75" s="225"/>
      <c r="Y75" s="225"/>
      <c r="Z75" s="225"/>
      <c r="AA75" s="225"/>
      <c r="AB75" s="225"/>
      <c r="AC75" s="225"/>
      <c r="AD75" s="225"/>
      <c r="AE75" s="225"/>
      <c r="AF75" s="225"/>
      <c r="AG75" s="225"/>
      <c r="AH75" s="225"/>
      <c r="AI75" s="225"/>
      <c r="AJ75" s="225"/>
      <c r="AK75" s="225"/>
      <c r="AL75" s="225"/>
      <c r="AM75" s="225"/>
      <c r="AN75" s="225"/>
      <c r="AO75" s="225"/>
    </row>
    <row r="76" spans="1:41" x14ac:dyDescent="0.2">
      <c r="A76" s="225"/>
      <c r="B76" s="225"/>
      <c r="C76" s="225"/>
      <c r="D76" s="225"/>
      <c r="E76" s="225"/>
      <c r="F76" s="225"/>
      <c r="G76" s="225"/>
      <c r="H76" s="225"/>
      <c r="I76" s="225"/>
      <c r="J76" s="225"/>
      <c r="K76" s="225"/>
      <c r="L76" s="225"/>
      <c r="M76" s="225"/>
      <c r="N76" s="225"/>
      <c r="O76" s="225"/>
      <c r="P76" s="225"/>
      <c r="Q76" s="225"/>
      <c r="R76" s="225"/>
      <c r="S76" s="225"/>
      <c r="T76" s="225"/>
      <c r="U76" s="225"/>
      <c r="V76" s="225"/>
      <c r="W76" s="225"/>
      <c r="X76" s="225"/>
      <c r="Y76" s="225"/>
      <c r="Z76" s="225"/>
      <c r="AA76" s="225"/>
      <c r="AB76" s="225"/>
      <c r="AC76" s="225"/>
      <c r="AD76" s="225"/>
      <c r="AE76" s="225"/>
      <c r="AF76" s="225"/>
      <c r="AG76" s="225"/>
      <c r="AH76" s="225"/>
      <c r="AI76" s="225"/>
      <c r="AJ76" s="225"/>
      <c r="AK76" s="225"/>
      <c r="AL76" s="225"/>
      <c r="AM76" s="225"/>
      <c r="AN76" s="225"/>
      <c r="AO76" s="225"/>
    </row>
    <row r="77" spans="1:41" x14ac:dyDescent="0.2">
      <c r="A77" s="225"/>
      <c r="B77" s="225"/>
      <c r="C77" s="225"/>
      <c r="D77" s="225"/>
      <c r="E77" s="225"/>
      <c r="F77" s="225"/>
      <c r="G77" s="225"/>
      <c r="H77" s="225"/>
      <c r="I77" s="225"/>
      <c r="J77" s="225"/>
      <c r="K77" s="225"/>
      <c r="L77" s="225"/>
      <c r="M77" s="225"/>
      <c r="N77" s="225"/>
      <c r="O77" s="225"/>
      <c r="P77" s="225"/>
      <c r="Q77" s="225"/>
      <c r="R77" s="225"/>
      <c r="S77" s="225"/>
      <c r="T77" s="225"/>
      <c r="U77" s="225"/>
      <c r="V77" s="225"/>
      <c r="W77" s="225"/>
      <c r="X77" s="225"/>
      <c r="Y77" s="225"/>
      <c r="Z77" s="225"/>
      <c r="AA77" s="225"/>
      <c r="AB77" s="225"/>
      <c r="AC77" s="225"/>
      <c r="AD77" s="225"/>
      <c r="AE77" s="225"/>
      <c r="AF77" s="225"/>
      <c r="AG77" s="225"/>
      <c r="AH77" s="225"/>
      <c r="AI77" s="225"/>
      <c r="AJ77" s="225"/>
      <c r="AK77" s="225"/>
      <c r="AL77" s="225"/>
      <c r="AM77" s="225"/>
      <c r="AN77" s="225"/>
      <c r="AO77" s="225"/>
    </row>
    <row r="78" spans="1:41" x14ac:dyDescent="0.2">
      <c r="A78" s="225"/>
      <c r="B78" s="225"/>
      <c r="C78" s="225"/>
      <c r="D78" s="225"/>
      <c r="E78" s="225"/>
      <c r="F78" s="225"/>
      <c r="G78" s="225"/>
      <c r="H78" s="225"/>
      <c r="I78" s="225"/>
      <c r="J78" s="225"/>
      <c r="K78" s="225"/>
      <c r="L78" s="225"/>
      <c r="M78" s="225"/>
      <c r="N78" s="225"/>
      <c r="O78" s="225"/>
      <c r="P78" s="225"/>
      <c r="Q78" s="225"/>
      <c r="R78" s="225"/>
      <c r="S78" s="225"/>
      <c r="T78" s="225"/>
      <c r="U78" s="225"/>
      <c r="V78" s="225"/>
      <c r="W78" s="225"/>
      <c r="X78" s="225"/>
      <c r="Y78" s="225"/>
      <c r="Z78" s="225"/>
      <c r="AA78" s="225"/>
      <c r="AB78" s="225"/>
      <c r="AC78" s="225"/>
      <c r="AD78" s="225"/>
      <c r="AE78" s="225"/>
      <c r="AF78" s="225"/>
      <c r="AG78" s="225"/>
      <c r="AH78" s="225"/>
      <c r="AI78" s="225"/>
      <c r="AJ78" s="225"/>
      <c r="AK78" s="225"/>
      <c r="AL78" s="225"/>
      <c r="AM78" s="225"/>
      <c r="AN78" s="225"/>
      <c r="AO78" s="225"/>
    </row>
    <row r="79" spans="1:41" x14ac:dyDescent="0.2">
      <c r="A79" s="225"/>
      <c r="B79" s="225"/>
      <c r="C79" s="225"/>
      <c r="D79" s="225"/>
      <c r="E79" s="225"/>
      <c r="F79" s="225"/>
      <c r="G79" s="225"/>
      <c r="H79" s="225"/>
      <c r="I79" s="225"/>
      <c r="J79" s="225"/>
      <c r="K79" s="225"/>
      <c r="L79" s="225"/>
      <c r="M79" s="225"/>
      <c r="N79" s="225"/>
      <c r="O79" s="225"/>
      <c r="P79" s="225"/>
      <c r="Q79" s="225"/>
      <c r="R79" s="225"/>
      <c r="S79" s="225"/>
      <c r="T79" s="225"/>
      <c r="U79" s="225"/>
      <c r="V79" s="225"/>
      <c r="W79" s="225"/>
      <c r="X79" s="225"/>
      <c r="Y79" s="225"/>
      <c r="Z79" s="225"/>
      <c r="AA79" s="225"/>
      <c r="AB79" s="225"/>
      <c r="AC79" s="225"/>
      <c r="AD79" s="225"/>
      <c r="AE79" s="225"/>
      <c r="AF79" s="225"/>
      <c r="AG79" s="225"/>
      <c r="AH79" s="225"/>
      <c r="AI79" s="225"/>
      <c r="AJ79" s="225"/>
      <c r="AK79" s="225"/>
      <c r="AL79" s="225"/>
      <c r="AM79" s="225"/>
      <c r="AN79" s="225"/>
      <c r="AO79" s="225"/>
    </row>
    <row r="80" spans="1:41" x14ac:dyDescent="0.2">
      <c r="A80" s="225"/>
      <c r="B80" s="225"/>
      <c r="C80" s="225"/>
      <c r="D80" s="225"/>
      <c r="E80" s="225"/>
      <c r="F80" s="225"/>
      <c r="G80" s="225"/>
      <c r="H80" s="225"/>
      <c r="I80" s="225"/>
      <c r="J80" s="225"/>
      <c r="K80" s="225"/>
      <c r="L80" s="225"/>
      <c r="M80" s="225"/>
      <c r="N80" s="225"/>
      <c r="O80" s="225"/>
      <c r="P80" s="225"/>
      <c r="Q80" s="225"/>
      <c r="R80" s="225"/>
      <c r="S80" s="225"/>
      <c r="T80" s="225"/>
      <c r="U80" s="225"/>
      <c r="V80" s="225"/>
      <c r="W80" s="225"/>
      <c r="X80" s="225"/>
      <c r="Y80" s="225"/>
      <c r="Z80" s="225"/>
      <c r="AA80" s="225"/>
      <c r="AB80" s="225"/>
      <c r="AC80" s="225"/>
      <c r="AD80" s="225"/>
      <c r="AE80" s="225"/>
      <c r="AF80" s="225"/>
      <c r="AG80" s="225"/>
      <c r="AH80" s="225"/>
      <c r="AI80" s="225"/>
      <c r="AJ80" s="225"/>
      <c r="AK80" s="225"/>
      <c r="AL80" s="225"/>
      <c r="AM80" s="225"/>
      <c r="AN80" s="225"/>
      <c r="AO80" s="225"/>
    </row>
    <row r="81" spans="1:41" x14ac:dyDescent="0.2">
      <c r="A81" s="225"/>
      <c r="B81" s="225"/>
      <c r="C81" s="225"/>
      <c r="D81" s="225"/>
      <c r="E81" s="225"/>
      <c r="F81" s="225"/>
      <c r="G81" s="225"/>
      <c r="H81" s="225"/>
      <c r="I81" s="225"/>
      <c r="J81" s="225"/>
      <c r="K81" s="225"/>
      <c r="L81" s="225"/>
      <c r="M81" s="225"/>
      <c r="N81" s="225"/>
      <c r="O81" s="225"/>
      <c r="P81" s="225"/>
      <c r="Q81" s="225"/>
      <c r="R81" s="225"/>
      <c r="S81" s="225"/>
      <c r="T81" s="225"/>
      <c r="U81" s="225"/>
      <c r="V81" s="225"/>
      <c r="W81" s="225"/>
      <c r="X81" s="225"/>
      <c r="Y81" s="225"/>
      <c r="Z81" s="225"/>
      <c r="AA81" s="225"/>
      <c r="AB81" s="225"/>
      <c r="AC81" s="225"/>
      <c r="AD81" s="225"/>
      <c r="AE81" s="225"/>
      <c r="AF81" s="225"/>
      <c r="AG81" s="225"/>
      <c r="AH81" s="225"/>
      <c r="AI81" s="225"/>
      <c r="AJ81" s="225"/>
      <c r="AK81" s="225"/>
      <c r="AL81" s="225"/>
      <c r="AM81" s="225"/>
      <c r="AN81" s="225"/>
      <c r="AO81" s="225"/>
    </row>
    <row r="82" spans="1:41" x14ac:dyDescent="0.2">
      <c r="A82" s="225"/>
      <c r="B82" s="225"/>
      <c r="C82" s="225"/>
      <c r="D82" s="225"/>
      <c r="E82" s="225"/>
      <c r="F82" s="225"/>
      <c r="G82" s="225"/>
      <c r="H82" s="225"/>
      <c r="I82" s="225"/>
      <c r="J82" s="225"/>
      <c r="K82" s="225"/>
      <c r="L82" s="225"/>
      <c r="M82" s="225"/>
      <c r="N82" s="225"/>
      <c r="O82" s="225"/>
      <c r="P82" s="225"/>
      <c r="Q82" s="225"/>
      <c r="R82" s="225"/>
      <c r="S82" s="225"/>
      <c r="T82" s="225"/>
      <c r="U82" s="225"/>
      <c r="V82" s="225"/>
      <c r="W82" s="225"/>
      <c r="X82" s="225"/>
      <c r="Y82" s="225"/>
      <c r="Z82" s="225"/>
      <c r="AA82" s="225"/>
      <c r="AB82" s="225"/>
      <c r="AC82" s="225"/>
      <c r="AD82" s="225"/>
      <c r="AE82" s="225"/>
      <c r="AF82" s="225"/>
      <c r="AG82" s="225"/>
      <c r="AH82" s="225"/>
      <c r="AI82" s="225"/>
      <c r="AJ82" s="225"/>
      <c r="AK82" s="225"/>
      <c r="AL82" s="225"/>
      <c r="AM82" s="225"/>
      <c r="AN82" s="225"/>
      <c r="AO82" s="225"/>
    </row>
    <row r="83" spans="1:41" x14ac:dyDescent="0.2">
      <c r="A83" s="225"/>
      <c r="B83" s="225"/>
      <c r="C83" s="225"/>
      <c r="D83" s="225"/>
      <c r="E83" s="225"/>
      <c r="F83" s="225"/>
      <c r="G83" s="225"/>
      <c r="H83" s="225"/>
      <c r="I83" s="225"/>
      <c r="J83" s="225"/>
      <c r="K83" s="225"/>
      <c r="L83" s="225"/>
      <c r="M83" s="225"/>
      <c r="N83" s="225"/>
      <c r="O83" s="225"/>
      <c r="P83" s="225"/>
      <c r="Q83" s="225"/>
      <c r="R83" s="225"/>
      <c r="S83" s="225"/>
      <c r="T83" s="225"/>
      <c r="U83" s="225"/>
      <c r="V83" s="225"/>
      <c r="W83" s="225"/>
      <c r="X83" s="225"/>
      <c r="Y83" s="225"/>
      <c r="Z83" s="225"/>
      <c r="AA83" s="225"/>
      <c r="AB83" s="225"/>
      <c r="AC83" s="225"/>
      <c r="AD83" s="225"/>
      <c r="AE83" s="225"/>
      <c r="AF83" s="225"/>
      <c r="AG83" s="225"/>
      <c r="AH83" s="225"/>
      <c r="AI83" s="225"/>
      <c r="AJ83" s="225"/>
      <c r="AK83" s="225"/>
      <c r="AL83" s="225"/>
      <c r="AM83" s="225"/>
      <c r="AN83" s="225"/>
      <c r="AO83" s="225"/>
    </row>
    <row r="84" spans="1:41" x14ac:dyDescent="0.2">
      <c r="A84" s="225"/>
      <c r="B84" s="225"/>
      <c r="C84" s="225"/>
      <c r="D84" s="225"/>
      <c r="E84" s="225"/>
      <c r="F84" s="225"/>
      <c r="G84" s="225"/>
      <c r="H84" s="225"/>
      <c r="I84" s="225"/>
      <c r="J84" s="225"/>
      <c r="K84" s="225"/>
      <c r="L84" s="225"/>
      <c r="M84" s="225"/>
      <c r="N84" s="225"/>
      <c r="O84" s="225"/>
      <c r="P84" s="225"/>
      <c r="Q84" s="225"/>
      <c r="R84" s="225"/>
      <c r="S84" s="225"/>
      <c r="T84" s="225"/>
      <c r="U84" s="225"/>
      <c r="V84" s="225"/>
      <c r="W84" s="225"/>
      <c r="X84" s="225"/>
      <c r="Y84" s="225"/>
      <c r="Z84" s="225"/>
      <c r="AA84" s="225"/>
      <c r="AB84" s="225"/>
      <c r="AC84" s="225"/>
      <c r="AD84" s="225"/>
      <c r="AE84" s="225"/>
      <c r="AF84" s="225"/>
      <c r="AG84" s="225"/>
      <c r="AH84" s="225"/>
      <c r="AI84" s="225"/>
      <c r="AJ84" s="225"/>
      <c r="AK84" s="225"/>
      <c r="AL84" s="225"/>
      <c r="AM84" s="225"/>
      <c r="AN84" s="225"/>
      <c r="AO84" s="225"/>
    </row>
    <row r="85" spans="1:41" x14ac:dyDescent="0.2">
      <c r="A85" s="225"/>
      <c r="B85" s="225"/>
      <c r="C85" s="225"/>
      <c r="D85" s="225"/>
      <c r="E85" s="225"/>
      <c r="F85" s="225"/>
      <c r="G85" s="225"/>
      <c r="H85" s="225"/>
      <c r="I85" s="225"/>
      <c r="J85" s="225"/>
      <c r="K85" s="225"/>
      <c r="L85" s="225"/>
      <c r="M85" s="225"/>
      <c r="N85" s="225"/>
      <c r="O85" s="225"/>
      <c r="P85" s="225"/>
      <c r="Q85" s="225"/>
      <c r="R85" s="225"/>
      <c r="S85" s="225"/>
      <c r="T85" s="225"/>
      <c r="U85" s="225"/>
      <c r="V85" s="225"/>
      <c r="W85" s="225"/>
      <c r="X85" s="225"/>
      <c r="Y85" s="225"/>
      <c r="Z85" s="225"/>
      <c r="AA85" s="225"/>
      <c r="AB85" s="225"/>
      <c r="AC85" s="225"/>
      <c r="AD85" s="225"/>
      <c r="AE85" s="225"/>
      <c r="AF85" s="225"/>
      <c r="AG85" s="225"/>
      <c r="AH85" s="225"/>
      <c r="AI85" s="225"/>
      <c r="AJ85" s="225"/>
      <c r="AK85" s="225"/>
      <c r="AL85" s="225"/>
      <c r="AM85" s="225"/>
      <c r="AN85" s="225"/>
      <c r="AO85" s="225"/>
    </row>
    <row r="86" spans="1:41" x14ac:dyDescent="0.2">
      <c r="A86" s="225"/>
      <c r="B86" s="225"/>
      <c r="C86" s="225"/>
      <c r="D86" s="225"/>
      <c r="E86" s="225"/>
      <c r="F86" s="225"/>
      <c r="G86" s="225"/>
      <c r="H86" s="225"/>
      <c r="I86" s="225"/>
      <c r="J86" s="225"/>
      <c r="K86" s="225"/>
      <c r="L86" s="225"/>
      <c r="M86" s="225"/>
      <c r="N86" s="225"/>
      <c r="O86" s="225"/>
      <c r="P86" s="225"/>
      <c r="Q86" s="225"/>
      <c r="R86" s="225"/>
      <c r="S86" s="225"/>
      <c r="T86" s="225"/>
      <c r="U86" s="225"/>
      <c r="V86" s="225"/>
      <c r="W86" s="225"/>
      <c r="X86" s="225"/>
      <c r="Y86" s="225"/>
      <c r="Z86" s="225"/>
      <c r="AA86" s="225"/>
      <c r="AB86" s="225"/>
      <c r="AC86" s="225"/>
      <c r="AD86" s="225"/>
      <c r="AE86" s="225"/>
      <c r="AF86" s="225"/>
      <c r="AG86" s="225"/>
      <c r="AH86" s="225"/>
      <c r="AI86" s="225"/>
      <c r="AJ86" s="225"/>
      <c r="AK86" s="225"/>
      <c r="AL86" s="225"/>
      <c r="AM86" s="225"/>
      <c r="AN86" s="225"/>
      <c r="AO86" s="225"/>
    </row>
    <row r="87" spans="1:41" x14ac:dyDescent="0.2">
      <c r="A87" s="225"/>
      <c r="B87" s="225"/>
      <c r="C87" s="225"/>
      <c r="D87" s="225"/>
      <c r="E87" s="225"/>
      <c r="F87" s="225"/>
      <c r="G87" s="225"/>
      <c r="H87" s="225"/>
      <c r="I87" s="225"/>
      <c r="J87" s="225"/>
      <c r="K87" s="225"/>
      <c r="L87" s="225"/>
      <c r="M87" s="225"/>
      <c r="N87" s="225"/>
      <c r="O87" s="225"/>
      <c r="P87" s="225"/>
      <c r="Q87" s="225"/>
      <c r="R87" s="225"/>
      <c r="S87" s="225"/>
      <c r="T87" s="225"/>
      <c r="U87" s="225"/>
      <c r="V87" s="225"/>
      <c r="W87" s="225"/>
      <c r="X87" s="225"/>
      <c r="Y87" s="225"/>
      <c r="Z87" s="225"/>
      <c r="AA87" s="225"/>
      <c r="AB87" s="225"/>
      <c r="AC87" s="225"/>
      <c r="AD87" s="225"/>
      <c r="AE87" s="225"/>
      <c r="AF87" s="225"/>
      <c r="AG87" s="225"/>
      <c r="AH87" s="225"/>
      <c r="AI87" s="225"/>
      <c r="AJ87" s="225"/>
      <c r="AK87" s="225"/>
      <c r="AL87" s="225"/>
      <c r="AM87" s="225"/>
      <c r="AN87" s="225"/>
      <c r="AO87" s="225"/>
    </row>
    <row r="88" spans="1:41" x14ac:dyDescent="0.2">
      <c r="A88" s="225"/>
      <c r="B88" s="225"/>
      <c r="C88" s="225"/>
      <c r="D88" s="225"/>
      <c r="E88" s="225"/>
      <c r="F88" s="225"/>
      <c r="G88" s="225"/>
      <c r="H88" s="225"/>
      <c r="I88" s="225"/>
      <c r="J88" s="225"/>
      <c r="K88" s="225"/>
      <c r="L88" s="225"/>
      <c r="M88" s="225"/>
      <c r="N88" s="225"/>
      <c r="O88" s="225"/>
      <c r="P88" s="225"/>
      <c r="Q88" s="225"/>
      <c r="R88" s="225"/>
      <c r="S88" s="225"/>
      <c r="T88" s="225"/>
      <c r="U88" s="225"/>
      <c r="V88" s="225"/>
      <c r="W88" s="225"/>
      <c r="X88" s="225"/>
      <c r="Y88" s="225"/>
      <c r="Z88" s="225"/>
      <c r="AA88" s="225"/>
      <c r="AB88" s="225"/>
      <c r="AC88" s="225"/>
      <c r="AD88" s="225"/>
      <c r="AE88" s="225"/>
      <c r="AF88" s="225"/>
      <c r="AG88" s="225"/>
      <c r="AH88" s="225"/>
      <c r="AI88" s="225"/>
      <c r="AJ88" s="225"/>
      <c r="AK88" s="225"/>
      <c r="AL88" s="225"/>
      <c r="AM88" s="225"/>
      <c r="AN88" s="225"/>
      <c r="AO88" s="225"/>
    </row>
    <row r="89" spans="1:41" x14ac:dyDescent="0.2">
      <c r="A89" s="225"/>
      <c r="B89" s="225"/>
      <c r="C89" s="225"/>
      <c r="D89" s="225"/>
      <c r="E89" s="225"/>
      <c r="F89" s="225"/>
      <c r="G89" s="225"/>
      <c r="H89" s="225"/>
      <c r="I89" s="225"/>
      <c r="J89" s="225"/>
      <c r="K89" s="225"/>
      <c r="L89" s="225"/>
      <c r="M89" s="225"/>
      <c r="N89" s="225"/>
      <c r="O89" s="225"/>
      <c r="P89" s="225"/>
      <c r="Q89" s="225"/>
      <c r="R89" s="225"/>
      <c r="S89" s="225"/>
      <c r="T89" s="225"/>
      <c r="U89" s="225"/>
      <c r="V89" s="225"/>
      <c r="W89" s="225"/>
      <c r="X89" s="225"/>
      <c r="Y89" s="225"/>
      <c r="Z89" s="225"/>
      <c r="AA89" s="225"/>
      <c r="AB89" s="225"/>
      <c r="AC89" s="225"/>
      <c r="AD89" s="225"/>
      <c r="AE89" s="225"/>
      <c r="AF89" s="225"/>
      <c r="AG89" s="225"/>
      <c r="AH89" s="225"/>
      <c r="AI89" s="225"/>
      <c r="AJ89" s="225"/>
      <c r="AK89" s="225"/>
      <c r="AL89" s="225"/>
      <c r="AM89" s="225"/>
      <c r="AN89" s="225"/>
      <c r="AO89" s="225"/>
    </row>
    <row r="90" spans="1:41" x14ac:dyDescent="0.2">
      <c r="A90" s="225"/>
      <c r="B90" s="225"/>
      <c r="C90" s="225"/>
      <c r="D90" s="225"/>
      <c r="E90" s="225"/>
      <c r="F90" s="225"/>
      <c r="G90" s="225"/>
      <c r="H90" s="225"/>
      <c r="I90" s="225"/>
      <c r="J90" s="225"/>
      <c r="K90" s="225"/>
      <c r="L90" s="225"/>
      <c r="M90" s="225"/>
      <c r="N90" s="225"/>
      <c r="O90" s="225"/>
      <c r="P90" s="225"/>
      <c r="Q90" s="225"/>
      <c r="R90" s="225"/>
      <c r="S90" s="225"/>
      <c r="T90" s="225"/>
      <c r="U90" s="225"/>
      <c r="V90" s="225"/>
      <c r="W90" s="225"/>
      <c r="X90" s="225"/>
      <c r="Y90" s="225"/>
      <c r="Z90" s="225"/>
      <c r="AA90" s="225"/>
      <c r="AB90" s="225"/>
      <c r="AC90" s="225"/>
      <c r="AD90" s="225"/>
      <c r="AE90" s="225"/>
      <c r="AF90" s="225"/>
      <c r="AG90" s="225"/>
      <c r="AH90" s="225"/>
      <c r="AI90" s="225"/>
      <c r="AJ90" s="225"/>
      <c r="AK90" s="225"/>
      <c r="AL90" s="225"/>
      <c r="AM90" s="225"/>
      <c r="AN90" s="225"/>
      <c r="AO90" s="225"/>
    </row>
    <row r="91" spans="1:41" x14ac:dyDescent="0.2">
      <c r="A91" s="225"/>
      <c r="B91" s="225"/>
      <c r="C91" s="225"/>
      <c r="D91" s="225"/>
      <c r="E91" s="225"/>
      <c r="F91" s="225"/>
      <c r="G91" s="225"/>
      <c r="H91" s="225"/>
      <c r="I91" s="225"/>
      <c r="J91" s="225"/>
      <c r="K91" s="225"/>
      <c r="L91" s="225"/>
      <c r="M91" s="225"/>
      <c r="N91" s="225"/>
      <c r="O91" s="225"/>
      <c r="P91" s="225"/>
      <c r="Q91" s="225"/>
      <c r="R91" s="225"/>
      <c r="S91" s="225"/>
      <c r="T91" s="225"/>
      <c r="U91" s="225"/>
      <c r="V91" s="225"/>
      <c r="W91" s="225"/>
      <c r="X91" s="225"/>
      <c r="Y91" s="225"/>
      <c r="Z91" s="225"/>
      <c r="AA91" s="225"/>
      <c r="AB91" s="225"/>
      <c r="AC91" s="225"/>
      <c r="AD91" s="225"/>
      <c r="AE91" s="225"/>
      <c r="AF91" s="225"/>
      <c r="AG91" s="225"/>
      <c r="AH91" s="225"/>
      <c r="AI91" s="225"/>
      <c r="AJ91" s="225"/>
      <c r="AK91" s="225"/>
      <c r="AL91" s="225"/>
      <c r="AM91" s="225"/>
      <c r="AN91" s="225"/>
      <c r="AO91" s="225"/>
    </row>
    <row r="92" spans="1:41" x14ac:dyDescent="0.2">
      <c r="A92" s="225"/>
      <c r="B92" s="225"/>
      <c r="C92" s="225"/>
      <c r="D92" s="225"/>
      <c r="E92" s="225"/>
      <c r="F92" s="225"/>
      <c r="G92" s="225"/>
      <c r="H92" s="225"/>
      <c r="I92" s="225"/>
      <c r="J92" s="225"/>
      <c r="K92" s="225"/>
      <c r="L92" s="225"/>
      <c r="M92" s="225"/>
      <c r="N92" s="225"/>
      <c r="O92" s="225"/>
      <c r="P92" s="225"/>
      <c r="Q92" s="225"/>
      <c r="R92" s="225"/>
      <c r="S92" s="225"/>
      <c r="T92" s="225"/>
      <c r="U92" s="225"/>
      <c r="V92" s="225"/>
      <c r="W92" s="225"/>
      <c r="X92" s="225"/>
      <c r="Y92" s="225"/>
      <c r="Z92" s="225"/>
      <c r="AA92" s="225"/>
      <c r="AB92" s="225"/>
      <c r="AC92" s="225"/>
      <c r="AD92" s="225"/>
      <c r="AE92" s="225"/>
      <c r="AF92" s="225"/>
      <c r="AG92" s="225"/>
      <c r="AH92" s="225"/>
      <c r="AI92" s="225"/>
      <c r="AJ92" s="225"/>
      <c r="AK92" s="225"/>
      <c r="AL92" s="225"/>
      <c r="AM92" s="225"/>
      <c r="AN92" s="225"/>
      <c r="AO92" s="225"/>
    </row>
    <row r="93" spans="1:41" x14ac:dyDescent="0.2">
      <c r="A93" s="225"/>
      <c r="B93" s="225"/>
      <c r="C93" s="225"/>
      <c r="D93" s="225"/>
      <c r="E93" s="225"/>
      <c r="F93" s="225"/>
      <c r="G93" s="225"/>
      <c r="H93" s="225"/>
      <c r="I93" s="225"/>
      <c r="J93" s="225"/>
      <c r="K93" s="225"/>
      <c r="L93" s="225"/>
      <c r="M93" s="225"/>
      <c r="N93" s="225"/>
      <c r="O93" s="225"/>
      <c r="P93" s="225"/>
      <c r="Q93" s="225"/>
      <c r="R93" s="225"/>
      <c r="S93" s="225"/>
      <c r="T93" s="225"/>
      <c r="U93" s="225"/>
      <c r="V93" s="225"/>
      <c r="W93" s="225"/>
      <c r="X93" s="225"/>
      <c r="Y93" s="225"/>
      <c r="Z93" s="225"/>
      <c r="AA93" s="225"/>
      <c r="AB93" s="225"/>
      <c r="AC93" s="225"/>
      <c r="AD93" s="225"/>
      <c r="AE93" s="225"/>
      <c r="AF93" s="225"/>
      <c r="AG93" s="225"/>
      <c r="AH93" s="225"/>
      <c r="AI93" s="225"/>
      <c r="AJ93" s="225"/>
      <c r="AK93" s="225"/>
      <c r="AL93" s="225"/>
      <c r="AM93" s="225"/>
      <c r="AN93" s="225"/>
      <c r="AO93" s="225"/>
    </row>
    <row r="94" spans="1:41" x14ac:dyDescent="0.2">
      <c r="A94" s="225"/>
      <c r="B94" s="225"/>
      <c r="C94" s="225"/>
      <c r="D94" s="225"/>
      <c r="E94" s="225"/>
      <c r="F94" s="225"/>
      <c r="G94" s="225"/>
      <c r="H94" s="225"/>
      <c r="I94" s="225"/>
      <c r="J94" s="225"/>
      <c r="K94" s="225"/>
      <c r="L94" s="225"/>
      <c r="M94" s="225"/>
      <c r="N94" s="225"/>
      <c r="O94" s="225"/>
      <c r="P94" s="225"/>
      <c r="Q94" s="225"/>
      <c r="R94" s="225"/>
      <c r="S94" s="225"/>
      <c r="T94" s="225"/>
      <c r="U94" s="225"/>
      <c r="V94" s="225"/>
      <c r="W94" s="225"/>
      <c r="X94" s="225"/>
      <c r="Y94" s="225"/>
      <c r="Z94" s="225"/>
      <c r="AA94" s="225"/>
      <c r="AB94" s="225"/>
      <c r="AC94" s="225"/>
      <c r="AD94" s="225"/>
      <c r="AE94" s="225"/>
      <c r="AF94" s="225"/>
      <c r="AG94" s="225"/>
      <c r="AH94" s="225"/>
      <c r="AI94" s="225"/>
      <c r="AJ94" s="225"/>
      <c r="AK94" s="225"/>
      <c r="AL94" s="225"/>
      <c r="AM94" s="225"/>
      <c r="AN94" s="225"/>
      <c r="AO94" s="225"/>
    </row>
    <row r="95" spans="1:41" x14ac:dyDescent="0.2">
      <c r="A95" s="225"/>
      <c r="B95" s="225"/>
      <c r="C95" s="225"/>
      <c r="D95" s="225"/>
      <c r="E95" s="225"/>
      <c r="F95" s="225"/>
      <c r="G95" s="225"/>
      <c r="H95" s="225"/>
      <c r="I95" s="225"/>
      <c r="J95" s="225"/>
      <c r="K95" s="225"/>
      <c r="L95" s="225"/>
      <c r="M95" s="225"/>
      <c r="N95" s="225"/>
      <c r="O95" s="225"/>
      <c r="P95" s="225"/>
      <c r="Q95" s="225"/>
      <c r="R95" s="225"/>
      <c r="S95" s="225"/>
      <c r="T95" s="225"/>
      <c r="U95" s="225"/>
      <c r="V95" s="225"/>
      <c r="W95" s="225"/>
      <c r="X95" s="225"/>
      <c r="Y95" s="225"/>
      <c r="Z95" s="225"/>
      <c r="AA95" s="225"/>
      <c r="AB95" s="225"/>
      <c r="AC95" s="225"/>
      <c r="AD95" s="225"/>
      <c r="AE95" s="225"/>
      <c r="AF95" s="225"/>
      <c r="AG95" s="225"/>
      <c r="AH95" s="225"/>
      <c r="AI95" s="225"/>
      <c r="AJ95" s="225"/>
      <c r="AK95" s="225"/>
      <c r="AL95" s="225"/>
      <c r="AM95" s="225"/>
      <c r="AN95" s="225"/>
      <c r="AO95" s="225"/>
    </row>
    <row r="96" spans="1:41" x14ac:dyDescent="0.2">
      <c r="A96" s="225"/>
      <c r="B96" s="225"/>
      <c r="C96" s="225"/>
      <c r="D96" s="225"/>
      <c r="E96" s="225"/>
      <c r="F96" s="225"/>
      <c r="G96" s="225"/>
      <c r="H96" s="225"/>
      <c r="I96" s="225"/>
      <c r="J96" s="225"/>
      <c r="K96" s="225"/>
      <c r="L96" s="225"/>
      <c r="M96" s="225"/>
      <c r="N96" s="225"/>
      <c r="O96" s="225"/>
      <c r="P96" s="225"/>
      <c r="Q96" s="225"/>
      <c r="R96" s="225"/>
      <c r="S96" s="225"/>
      <c r="T96" s="225"/>
      <c r="U96" s="225"/>
      <c r="V96" s="225"/>
      <c r="W96" s="225"/>
      <c r="X96" s="225"/>
      <c r="Y96" s="225"/>
      <c r="Z96" s="225"/>
      <c r="AA96" s="225"/>
      <c r="AB96" s="225"/>
      <c r="AC96" s="225"/>
      <c r="AD96" s="225"/>
      <c r="AE96" s="225"/>
      <c r="AF96" s="225"/>
      <c r="AG96" s="225"/>
      <c r="AH96" s="225"/>
      <c r="AI96" s="225"/>
      <c r="AJ96" s="225"/>
      <c r="AK96" s="225"/>
      <c r="AL96" s="225"/>
      <c r="AM96" s="225"/>
      <c r="AN96" s="225"/>
      <c r="AO96" s="225"/>
    </row>
    <row r="97" spans="1:41" x14ac:dyDescent="0.2">
      <c r="A97" s="225"/>
      <c r="B97" s="225"/>
      <c r="C97" s="225"/>
      <c r="D97" s="225"/>
      <c r="E97" s="225"/>
      <c r="F97" s="225"/>
      <c r="G97" s="225"/>
      <c r="H97" s="225"/>
      <c r="I97" s="225"/>
      <c r="J97" s="225"/>
      <c r="K97" s="225"/>
      <c r="L97" s="225"/>
      <c r="M97" s="225"/>
      <c r="N97" s="225"/>
      <c r="O97" s="225"/>
      <c r="P97" s="225"/>
      <c r="Q97" s="225"/>
      <c r="R97" s="225"/>
      <c r="S97" s="225"/>
      <c r="T97" s="225"/>
      <c r="U97" s="225"/>
      <c r="V97" s="225"/>
      <c r="W97" s="225"/>
      <c r="X97" s="225"/>
      <c r="Y97" s="225"/>
      <c r="Z97" s="225"/>
      <c r="AA97" s="225"/>
      <c r="AB97" s="225"/>
      <c r="AC97" s="225"/>
      <c r="AD97" s="225"/>
      <c r="AE97" s="225"/>
      <c r="AF97" s="225"/>
      <c r="AG97" s="225"/>
      <c r="AH97" s="225"/>
      <c r="AI97" s="225"/>
      <c r="AJ97" s="225"/>
      <c r="AK97" s="225"/>
      <c r="AL97" s="225"/>
      <c r="AM97" s="225"/>
      <c r="AN97" s="225"/>
      <c r="AO97" s="225"/>
    </row>
    <row r="98" spans="1:41" x14ac:dyDescent="0.2">
      <c r="A98" s="225"/>
      <c r="B98" s="225"/>
      <c r="C98" s="225"/>
      <c r="D98" s="225"/>
      <c r="E98" s="225"/>
      <c r="F98" s="225"/>
      <c r="G98" s="225"/>
      <c r="H98" s="225"/>
      <c r="I98" s="225"/>
      <c r="J98" s="225"/>
      <c r="K98" s="225"/>
      <c r="L98" s="225"/>
      <c r="M98" s="225"/>
      <c r="N98" s="225"/>
      <c r="O98" s="225"/>
      <c r="P98" s="225"/>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row>
    <row r="99" spans="1:41" x14ac:dyDescent="0.2">
      <c r="A99" s="225"/>
      <c r="B99" s="225"/>
      <c r="C99" s="225"/>
      <c r="D99" s="225"/>
      <c r="E99" s="225"/>
      <c r="F99" s="225"/>
      <c r="G99" s="225"/>
      <c r="H99" s="225"/>
      <c r="I99" s="225"/>
      <c r="J99" s="225"/>
      <c r="K99" s="225"/>
      <c r="L99" s="225"/>
      <c r="M99" s="225"/>
      <c r="N99" s="225"/>
      <c r="O99" s="225"/>
      <c r="P99" s="225"/>
      <c r="Q99" s="225"/>
      <c r="R99" s="225"/>
      <c r="S99" s="225"/>
      <c r="T99" s="225"/>
      <c r="U99" s="225"/>
      <c r="V99" s="225"/>
      <c r="W99" s="225"/>
      <c r="X99" s="225"/>
      <c r="Y99" s="225"/>
      <c r="Z99" s="225"/>
      <c r="AA99" s="225"/>
      <c r="AB99" s="225"/>
      <c r="AC99" s="225"/>
      <c r="AD99" s="225"/>
      <c r="AE99" s="225"/>
      <c r="AF99" s="225"/>
      <c r="AG99" s="225"/>
      <c r="AH99" s="225"/>
      <c r="AI99" s="225"/>
      <c r="AJ99" s="225"/>
      <c r="AK99" s="225"/>
      <c r="AL99" s="225"/>
      <c r="AM99" s="225"/>
      <c r="AN99" s="225"/>
      <c r="AO99" s="225"/>
    </row>
    <row r="100" spans="1:41" x14ac:dyDescent="0.2">
      <c r="A100" s="225"/>
      <c r="B100" s="225"/>
      <c r="C100" s="225"/>
      <c r="D100" s="225"/>
      <c r="E100" s="225"/>
      <c r="F100" s="225"/>
      <c r="G100" s="225"/>
      <c r="H100" s="225"/>
      <c r="I100" s="225"/>
      <c r="J100" s="225"/>
      <c r="K100" s="225"/>
      <c r="L100" s="225"/>
      <c r="M100" s="225"/>
      <c r="N100" s="225"/>
      <c r="O100" s="225"/>
      <c r="P100" s="225"/>
      <c r="Q100" s="225"/>
      <c r="R100" s="225"/>
      <c r="S100" s="225"/>
      <c r="T100" s="225"/>
      <c r="U100" s="225"/>
      <c r="V100" s="225"/>
      <c r="W100" s="225"/>
      <c r="X100" s="225"/>
      <c r="Y100" s="225"/>
      <c r="Z100" s="225"/>
      <c r="AA100" s="225"/>
      <c r="AB100" s="225"/>
      <c r="AC100" s="225"/>
      <c r="AD100" s="225"/>
      <c r="AE100" s="225"/>
      <c r="AF100" s="225"/>
      <c r="AG100" s="225"/>
      <c r="AH100" s="225"/>
      <c r="AI100" s="225"/>
      <c r="AJ100" s="225"/>
      <c r="AK100" s="225"/>
      <c r="AL100" s="225"/>
      <c r="AM100" s="225"/>
      <c r="AN100" s="225"/>
      <c r="AO100" s="225"/>
    </row>
    <row r="101" spans="1:41" x14ac:dyDescent="0.2">
      <c r="A101" s="225"/>
      <c r="B101" s="225"/>
      <c r="C101" s="225"/>
      <c r="D101" s="225"/>
      <c r="E101" s="225"/>
      <c r="F101" s="225"/>
      <c r="G101" s="225"/>
      <c r="H101" s="225"/>
      <c r="I101" s="225"/>
      <c r="J101" s="225"/>
      <c r="K101" s="225"/>
      <c r="L101" s="225"/>
      <c r="M101" s="225"/>
      <c r="N101" s="225"/>
      <c r="O101" s="225"/>
      <c r="P101" s="225"/>
      <c r="Q101" s="225"/>
      <c r="R101" s="225"/>
      <c r="S101" s="225"/>
      <c r="T101" s="225"/>
      <c r="U101" s="225"/>
      <c r="V101" s="225"/>
      <c r="W101" s="225"/>
      <c r="X101" s="225"/>
      <c r="Y101" s="225"/>
      <c r="Z101" s="225"/>
      <c r="AA101" s="225"/>
      <c r="AB101" s="225"/>
      <c r="AC101" s="225"/>
      <c r="AD101" s="225"/>
      <c r="AE101" s="225"/>
      <c r="AF101" s="225"/>
      <c r="AG101" s="225"/>
      <c r="AH101" s="225"/>
      <c r="AI101" s="225"/>
      <c r="AJ101" s="225"/>
      <c r="AK101" s="225"/>
      <c r="AL101" s="225"/>
      <c r="AM101" s="225"/>
      <c r="AN101" s="225"/>
      <c r="AO101" s="225"/>
    </row>
    <row r="102" spans="1:41" x14ac:dyDescent="0.2">
      <c r="A102" s="225"/>
      <c r="B102" s="225"/>
      <c r="C102" s="225"/>
      <c r="D102" s="225"/>
      <c r="E102" s="225"/>
      <c r="F102" s="225"/>
      <c r="G102" s="225"/>
      <c r="H102" s="225"/>
      <c r="I102" s="225"/>
      <c r="J102" s="225"/>
      <c r="K102" s="225"/>
      <c r="L102" s="225"/>
      <c r="M102" s="225"/>
      <c r="N102" s="225"/>
      <c r="O102" s="225"/>
      <c r="P102" s="225"/>
      <c r="Q102" s="225"/>
      <c r="R102" s="225"/>
      <c r="S102" s="225"/>
      <c r="T102" s="225"/>
      <c r="U102" s="225"/>
      <c r="V102" s="225"/>
      <c r="W102" s="225"/>
      <c r="X102" s="225"/>
      <c r="Y102" s="225"/>
      <c r="Z102" s="225"/>
      <c r="AA102" s="225"/>
      <c r="AB102" s="225"/>
      <c r="AC102" s="225"/>
      <c r="AD102" s="225"/>
      <c r="AE102" s="225"/>
      <c r="AF102" s="225"/>
      <c r="AG102" s="225"/>
      <c r="AH102" s="225"/>
      <c r="AI102" s="225"/>
      <c r="AJ102" s="225"/>
      <c r="AK102" s="225"/>
      <c r="AL102" s="225"/>
      <c r="AM102" s="225"/>
      <c r="AN102" s="225"/>
      <c r="AO102" s="225"/>
    </row>
    <row r="103" spans="1:41" x14ac:dyDescent="0.2">
      <c r="A103" s="225"/>
      <c r="B103" s="225"/>
      <c r="C103" s="225"/>
      <c r="D103" s="225"/>
      <c r="E103" s="225"/>
      <c r="F103" s="225"/>
      <c r="G103" s="225"/>
      <c r="H103" s="225"/>
      <c r="I103" s="225"/>
      <c r="J103" s="225"/>
      <c r="K103" s="225"/>
      <c r="L103" s="225"/>
      <c r="M103" s="225"/>
      <c r="N103" s="225"/>
      <c r="O103" s="225"/>
      <c r="P103" s="225"/>
      <c r="Q103" s="225"/>
      <c r="R103" s="225"/>
      <c r="S103" s="225"/>
      <c r="T103" s="225"/>
      <c r="U103" s="225"/>
      <c r="V103" s="225"/>
      <c r="W103" s="225"/>
      <c r="X103" s="225"/>
      <c r="Y103" s="225"/>
      <c r="Z103" s="225"/>
      <c r="AA103" s="225"/>
      <c r="AB103" s="225"/>
      <c r="AC103" s="225"/>
      <c r="AD103" s="225"/>
      <c r="AE103" s="225"/>
      <c r="AF103" s="225"/>
      <c r="AG103" s="225"/>
      <c r="AH103" s="225"/>
      <c r="AI103" s="225"/>
      <c r="AJ103" s="225"/>
      <c r="AK103" s="225"/>
      <c r="AL103" s="225"/>
      <c r="AM103" s="225"/>
      <c r="AN103" s="225"/>
      <c r="AO103" s="225"/>
    </row>
    <row r="104" spans="1:41" x14ac:dyDescent="0.2">
      <c r="A104" s="225"/>
      <c r="B104" s="225"/>
      <c r="C104" s="225"/>
      <c r="D104" s="225"/>
      <c r="E104" s="225"/>
      <c r="F104" s="225"/>
      <c r="G104" s="225"/>
      <c r="H104" s="225"/>
      <c r="I104" s="225"/>
      <c r="J104" s="225"/>
      <c r="K104" s="225"/>
      <c r="L104" s="225"/>
      <c r="M104" s="225"/>
      <c r="N104" s="225"/>
      <c r="O104" s="225"/>
      <c r="P104" s="225"/>
      <c r="Q104" s="225"/>
      <c r="R104" s="225"/>
      <c r="S104" s="225"/>
      <c r="T104" s="225"/>
      <c r="U104" s="225"/>
      <c r="V104" s="225"/>
      <c r="W104" s="225"/>
      <c r="X104" s="225"/>
      <c r="Y104" s="225"/>
      <c r="Z104" s="225"/>
      <c r="AA104" s="225"/>
      <c r="AB104" s="225"/>
      <c r="AC104" s="225"/>
      <c r="AD104" s="225"/>
      <c r="AE104" s="225"/>
      <c r="AF104" s="225"/>
      <c r="AG104" s="225"/>
      <c r="AH104" s="225"/>
      <c r="AI104" s="225"/>
      <c r="AJ104" s="225"/>
      <c r="AK104" s="225"/>
      <c r="AL104" s="225"/>
      <c r="AM104" s="225"/>
      <c r="AN104" s="225"/>
      <c r="AO104" s="225"/>
    </row>
    <row r="105" spans="1:41" x14ac:dyDescent="0.2">
      <c r="A105" s="225"/>
      <c r="B105" s="225"/>
      <c r="C105" s="225"/>
      <c r="D105" s="225"/>
      <c r="E105" s="225"/>
      <c r="F105" s="225"/>
      <c r="G105" s="225"/>
      <c r="H105" s="225"/>
      <c r="I105" s="225"/>
      <c r="J105" s="225"/>
      <c r="K105" s="225"/>
      <c r="L105" s="225"/>
      <c r="M105" s="225"/>
      <c r="N105" s="225"/>
      <c r="O105" s="225"/>
      <c r="P105" s="225"/>
      <c r="Q105" s="225"/>
      <c r="R105" s="225"/>
      <c r="S105" s="225"/>
      <c r="T105" s="225"/>
      <c r="U105" s="225"/>
      <c r="V105" s="225"/>
      <c r="W105" s="225"/>
      <c r="X105" s="225"/>
      <c r="Y105" s="225"/>
      <c r="Z105" s="225"/>
      <c r="AA105" s="225"/>
      <c r="AB105" s="225"/>
      <c r="AC105" s="225"/>
      <c r="AD105" s="225"/>
      <c r="AE105" s="225"/>
      <c r="AF105" s="225"/>
      <c r="AG105" s="225"/>
      <c r="AH105" s="225"/>
      <c r="AI105" s="225"/>
      <c r="AJ105" s="225"/>
      <c r="AK105" s="225"/>
      <c r="AL105" s="225"/>
      <c r="AM105" s="225"/>
      <c r="AN105" s="225"/>
      <c r="AO105" s="225"/>
    </row>
    <row r="106" spans="1:41" x14ac:dyDescent="0.2">
      <c r="A106" s="225"/>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row>
    <row r="107" spans="1:41" x14ac:dyDescent="0.2">
      <c r="A107" s="225"/>
      <c r="B107" s="225"/>
      <c r="C107" s="225"/>
      <c r="D107" s="225"/>
      <c r="E107" s="225"/>
      <c r="F107" s="225"/>
      <c r="G107" s="225"/>
      <c r="H107" s="225"/>
      <c r="I107" s="225"/>
      <c r="J107" s="225"/>
      <c r="K107" s="225"/>
      <c r="L107" s="225"/>
      <c r="M107" s="225"/>
      <c r="N107" s="225"/>
      <c r="O107" s="225"/>
      <c r="P107" s="225"/>
      <c r="Q107" s="225"/>
      <c r="R107" s="225"/>
      <c r="S107" s="225"/>
      <c r="T107" s="225"/>
      <c r="U107" s="225"/>
      <c r="V107" s="225"/>
      <c r="W107" s="225"/>
      <c r="X107" s="225"/>
      <c r="Y107" s="225"/>
      <c r="Z107" s="225"/>
      <c r="AA107" s="225"/>
      <c r="AB107" s="225"/>
      <c r="AC107" s="225"/>
      <c r="AD107" s="225"/>
      <c r="AE107" s="225"/>
      <c r="AF107" s="225"/>
      <c r="AG107" s="225"/>
      <c r="AH107" s="225"/>
      <c r="AI107" s="225"/>
      <c r="AJ107" s="225"/>
      <c r="AK107" s="225"/>
      <c r="AL107" s="225"/>
      <c r="AM107" s="225"/>
      <c r="AN107" s="225"/>
      <c r="AO107" s="225"/>
    </row>
    <row r="108" spans="1:41" x14ac:dyDescent="0.2">
      <c r="A108" s="225"/>
      <c r="B108" s="225"/>
      <c r="C108" s="225"/>
      <c r="D108" s="225"/>
      <c r="E108" s="225"/>
      <c r="F108" s="225"/>
      <c r="G108" s="225"/>
      <c r="H108" s="225"/>
      <c r="I108" s="225"/>
      <c r="J108" s="225"/>
      <c r="K108" s="225"/>
      <c r="L108" s="225"/>
      <c r="M108" s="225"/>
      <c r="N108" s="225"/>
      <c r="O108" s="225"/>
      <c r="P108" s="225"/>
      <c r="Q108" s="225"/>
      <c r="R108" s="225"/>
      <c r="S108" s="225"/>
      <c r="T108" s="225"/>
      <c r="U108" s="225"/>
      <c r="V108" s="225"/>
      <c r="W108" s="225"/>
      <c r="X108" s="225"/>
      <c r="Y108" s="225"/>
      <c r="Z108" s="225"/>
      <c r="AA108" s="225"/>
      <c r="AB108" s="225"/>
      <c r="AC108" s="225"/>
      <c r="AD108" s="225"/>
      <c r="AE108" s="225"/>
      <c r="AF108" s="225"/>
      <c r="AG108" s="225"/>
      <c r="AH108" s="225"/>
      <c r="AI108" s="225"/>
      <c r="AJ108" s="225"/>
      <c r="AK108" s="225"/>
      <c r="AL108" s="225"/>
      <c r="AM108" s="225"/>
      <c r="AN108" s="225"/>
      <c r="AO108" s="225"/>
    </row>
    <row r="109" spans="1:41" x14ac:dyDescent="0.2">
      <c r="A109" s="225"/>
      <c r="B109" s="225"/>
      <c r="C109" s="225"/>
      <c r="D109" s="225"/>
      <c r="E109" s="225"/>
      <c r="F109" s="225"/>
      <c r="G109" s="225"/>
      <c r="H109" s="225"/>
      <c r="I109" s="225"/>
      <c r="J109" s="225"/>
      <c r="K109" s="225"/>
      <c r="L109" s="225"/>
      <c r="M109" s="225"/>
      <c r="N109" s="225"/>
      <c r="O109" s="225"/>
      <c r="P109" s="225"/>
      <c r="Q109" s="225"/>
      <c r="R109" s="225"/>
      <c r="S109" s="225"/>
      <c r="T109" s="225"/>
      <c r="U109" s="225"/>
      <c r="V109" s="225"/>
      <c r="W109" s="225"/>
      <c r="X109" s="225"/>
      <c r="Y109" s="225"/>
      <c r="Z109" s="225"/>
      <c r="AA109" s="225"/>
      <c r="AB109" s="225"/>
      <c r="AC109" s="225"/>
      <c r="AD109" s="225"/>
      <c r="AE109" s="225"/>
      <c r="AF109" s="225"/>
      <c r="AG109" s="225"/>
      <c r="AH109" s="225"/>
      <c r="AI109" s="225"/>
      <c r="AJ109" s="225"/>
      <c r="AK109" s="225"/>
      <c r="AL109" s="225"/>
      <c r="AM109" s="225"/>
      <c r="AN109" s="225"/>
      <c r="AO109" s="225"/>
    </row>
    <row r="110" spans="1:41" x14ac:dyDescent="0.2">
      <c r="A110" s="225"/>
      <c r="B110" s="225"/>
      <c r="C110" s="225"/>
      <c r="D110" s="225"/>
      <c r="E110" s="225"/>
      <c r="F110" s="225"/>
      <c r="G110" s="225"/>
      <c r="H110" s="225"/>
      <c r="I110" s="225"/>
      <c r="J110" s="225"/>
      <c r="K110" s="225"/>
      <c r="L110" s="225"/>
      <c r="M110" s="225"/>
      <c r="N110" s="225"/>
      <c r="O110" s="225"/>
      <c r="P110" s="225"/>
      <c r="Q110" s="225"/>
      <c r="R110" s="225"/>
      <c r="S110" s="225"/>
      <c r="T110" s="225"/>
      <c r="U110" s="225"/>
      <c r="V110" s="225"/>
      <c r="W110" s="225"/>
      <c r="X110" s="225"/>
      <c r="Y110" s="225"/>
      <c r="Z110" s="225"/>
      <c r="AA110" s="225"/>
      <c r="AB110" s="225"/>
      <c r="AC110" s="225"/>
      <c r="AD110" s="225"/>
      <c r="AE110" s="225"/>
      <c r="AF110" s="225"/>
      <c r="AG110" s="225"/>
      <c r="AH110" s="225"/>
      <c r="AI110" s="225"/>
      <c r="AJ110" s="225"/>
      <c r="AK110" s="225"/>
      <c r="AL110" s="225"/>
      <c r="AM110" s="225"/>
      <c r="AN110" s="225"/>
      <c r="AO110" s="225"/>
    </row>
    <row r="111" spans="1:41" x14ac:dyDescent="0.2">
      <c r="A111" s="225"/>
      <c r="B111" s="225"/>
      <c r="C111" s="225"/>
      <c r="D111" s="225"/>
      <c r="E111" s="225"/>
      <c r="F111" s="225"/>
      <c r="G111" s="225"/>
      <c r="H111" s="225"/>
      <c r="I111" s="225"/>
      <c r="J111" s="225"/>
      <c r="K111" s="225"/>
      <c r="L111" s="225"/>
      <c r="M111" s="225"/>
      <c r="N111" s="225"/>
      <c r="O111" s="225"/>
      <c r="P111" s="225"/>
      <c r="Q111" s="225"/>
      <c r="R111" s="225"/>
      <c r="S111" s="225"/>
      <c r="T111" s="225"/>
      <c r="U111" s="225"/>
      <c r="V111" s="225"/>
      <c r="W111" s="225"/>
      <c r="X111" s="225"/>
      <c r="Y111" s="225"/>
      <c r="Z111" s="225"/>
      <c r="AA111" s="225"/>
      <c r="AB111" s="225"/>
      <c r="AC111" s="225"/>
      <c r="AD111" s="225"/>
      <c r="AE111" s="225"/>
      <c r="AF111" s="225"/>
      <c r="AG111" s="225"/>
      <c r="AH111" s="225"/>
      <c r="AI111" s="225"/>
      <c r="AJ111" s="225"/>
      <c r="AK111" s="225"/>
      <c r="AL111" s="225"/>
      <c r="AM111" s="225"/>
      <c r="AN111" s="225"/>
      <c r="AO111" s="225"/>
    </row>
    <row r="112" spans="1:41" x14ac:dyDescent="0.2">
      <c r="A112" s="225"/>
      <c r="B112" s="225"/>
      <c r="C112" s="225"/>
      <c r="D112" s="225"/>
      <c r="E112" s="225"/>
      <c r="F112" s="225"/>
      <c r="G112" s="225"/>
      <c r="H112" s="225"/>
      <c r="I112" s="225"/>
      <c r="J112" s="225"/>
      <c r="K112" s="225"/>
      <c r="L112" s="225"/>
      <c r="M112" s="225"/>
      <c r="N112" s="225"/>
      <c r="O112" s="225"/>
      <c r="P112" s="225"/>
      <c r="Q112" s="225"/>
      <c r="R112" s="225"/>
      <c r="S112" s="225"/>
      <c r="T112" s="225"/>
      <c r="U112" s="225"/>
      <c r="V112" s="225"/>
      <c r="W112" s="225"/>
      <c r="X112" s="225"/>
      <c r="Y112" s="225"/>
      <c r="Z112" s="225"/>
      <c r="AA112" s="225"/>
      <c r="AB112" s="225"/>
      <c r="AC112" s="225"/>
      <c r="AD112" s="225"/>
      <c r="AE112" s="225"/>
      <c r="AF112" s="225"/>
      <c r="AG112" s="225"/>
      <c r="AH112" s="225"/>
      <c r="AI112" s="225"/>
      <c r="AJ112" s="225"/>
      <c r="AK112" s="225"/>
      <c r="AL112" s="225"/>
      <c r="AM112" s="225"/>
      <c r="AN112" s="225"/>
      <c r="AO112" s="225"/>
    </row>
    <row r="113" spans="1:41" x14ac:dyDescent="0.2">
      <c r="A113" s="225"/>
      <c r="B113" s="225"/>
      <c r="C113" s="225"/>
      <c r="D113" s="225"/>
      <c r="E113" s="225"/>
      <c r="F113" s="225"/>
      <c r="G113" s="225"/>
      <c r="H113" s="225"/>
      <c r="I113" s="225"/>
      <c r="J113" s="225"/>
      <c r="K113" s="225"/>
      <c r="L113" s="225"/>
      <c r="M113" s="225"/>
      <c r="N113" s="225"/>
      <c r="O113" s="225"/>
      <c r="P113" s="225"/>
      <c r="Q113" s="225"/>
      <c r="R113" s="225"/>
      <c r="S113" s="225"/>
      <c r="T113" s="225"/>
      <c r="U113" s="225"/>
      <c r="V113" s="225"/>
      <c r="W113" s="225"/>
      <c r="X113" s="225"/>
      <c r="Y113" s="225"/>
      <c r="Z113" s="225"/>
      <c r="AA113" s="225"/>
      <c r="AB113" s="225"/>
      <c r="AC113" s="225"/>
      <c r="AD113" s="225"/>
      <c r="AE113" s="225"/>
      <c r="AF113" s="225"/>
      <c r="AG113" s="225"/>
      <c r="AH113" s="225"/>
      <c r="AI113" s="225"/>
      <c r="AJ113" s="225"/>
      <c r="AK113" s="225"/>
      <c r="AL113" s="225"/>
      <c r="AM113" s="225"/>
      <c r="AN113" s="225"/>
      <c r="AO113" s="225"/>
    </row>
    <row r="114" spans="1:41" x14ac:dyDescent="0.2">
      <c r="A114" s="225"/>
      <c r="B114" s="225"/>
      <c r="C114" s="225"/>
      <c r="D114" s="225"/>
      <c r="E114" s="225"/>
      <c r="F114" s="225"/>
      <c r="G114" s="225"/>
      <c r="H114" s="225"/>
      <c r="I114" s="225"/>
      <c r="J114" s="225"/>
      <c r="K114" s="225"/>
      <c r="L114" s="225"/>
      <c r="M114" s="225"/>
      <c r="N114" s="225"/>
      <c r="O114" s="225"/>
      <c r="P114" s="225"/>
      <c r="Q114" s="225"/>
      <c r="R114" s="225"/>
      <c r="S114" s="225"/>
      <c r="T114" s="225"/>
      <c r="U114" s="225"/>
      <c r="V114" s="225"/>
      <c r="W114" s="225"/>
      <c r="X114" s="225"/>
      <c r="Y114" s="225"/>
      <c r="Z114" s="225"/>
      <c r="AA114" s="225"/>
      <c r="AB114" s="225"/>
      <c r="AC114" s="225"/>
      <c r="AD114" s="225"/>
      <c r="AE114" s="225"/>
      <c r="AF114" s="225"/>
      <c r="AG114" s="225"/>
      <c r="AH114" s="225"/>
      <c r="AI114" s="225"/>
      <c r="AJ114" s="225"/>
      <c r="AK114" s="225"/>
      <c r="AL114" s="225"/>
      <c r="AM114" s="225"/>
      <c r="AN114" s="225"/>
      <c r="AO114" s="225"/>
    </row>
    <row r="115" spans="1:41" x14ac:dyDescent="0.2">
      <c r="A115" s="225"/>
      <c r="B115" s="225"/>
      <c r="C115" s="225"/>
      <c r="D115" s="225"/>
      <c r="E115" s="225"/>
      <c r="F115" s="225"/>
      <c r="G115" s="225"/>
      <c r="H115" s="225"/>
      <c r="I115" s="225"/>
      <c r="J115" s="225"/>
      <c r="K115" s="225"/>
      <c r="L115" s="225"/>
      <c r="M115" s="225"/>
      <c r="N115" s="225"/>
      <c r="O115" s="225"/>
      <c r="P115" s="225"/>
      <c r="Q115" s="225"/>
      <c r="R115" s="225"/>
      <c r="S115" s="225"/>
      <c r="T115" s="225"/>
      <c r="U115" s="225"/>
      <c r="V115" s="225"/>
      <c r="W115" s="225"/>
      <c r="X115" s="225"/>
      <c r="Y115" s="225"/>
      <c r="Z115" s="225"/>
      <c r="AA115" s="225"/>
      <c r="AB115" s="225"/>
      <c r="AC115" s="225"/>
      <c r="AD115" s="225"/>
      <c r="AE115" s="225"/>
      <c r="AF115" s="225"/>
      <c r="AG115" s="225"/>
      <c r="AH115" s="225"/>
      <c r="AI115" s="225"/>
      <c r="AJ115" s="225"/>
      <c r="AK115" s="225"/>
      <c r="AL115" s="225"/>
      <c r="AM115" s="225"/>
      <c r="AN115" s="225"/>
      <c r="AO115" s="225"/>
    </row>
    <row r="116" spans="1:41" x14ac:dyDescent="0.2">
      <c r="A116" s="225"/>
      <c r="B116" s="225"/>
      <c r="C116" s="225"/>
      <c r="D116" s="225"/>
      <c r="E116" s="225"/>
      <c r="F116" s="225"/>
      <c r="G116" s="225"/>
      <c r="H116" s="225"/>
      <c r="I116" s="225"/>
      <c r="J116" s="225"/>
      <c r="K116" s="225"/>
      <c r="L116" s="225"/>
      <c r="M116" s="225"/>
      <c r="N116" s="225"/>
      <c r="O116" s="225"/>
      <c r="P116" s="225"/>
      <c r="Q116" s="225"/>
      <c r="R116" s="225"/>
      <c r="S116" s="225"/>
      <c r="T116" s="225"/>
      <c r="U116" s="225"/>
      <c r="V116" s="225"/>
      <c r="W116" s="225"/>
      <c r="X116" s="225"/>
      <c r="Y116" s="225"/>
      <c r="Z116" s="225"/>
      <c r="AA116" s="225"/>
      <c r="AB116" s="225"/>
      <c r="AC116" s="225"/>
      <c r="AD116" s="225"/>
      <c r="AE116" s="225"/>
      <c r="AF116" s="225"/>
      <c r="AG116" s="225"/>
      <c r="AH116" s="225"/>
      <c r="AI116" s="225"/>
      <c r="AJ116" s="225"/>
      <c r="AK116" s="225"/>
      <c r="AL116" s="225"/>
      <c r="AM116" s="225"/>
      <c r="AN116" s="225"/>
      <c r="AO116" s="225"/>
    </row>
    <row r="117" spans="1:41" x14ac:dyDescent="0.2">
      <c r="A117" s="225"/>
      <c r="B117" s="225"/>
      <c r="C117" s="225"/>
      <c r="D117" s="225"/>
      <c r="E117" s="225"/>
      <c r="F117" s="225"/>
      <c r="G117" s="225"/>
      <c r="H117" s="225"/>
      <c r="I117" s="225"/>
      <c r="J117" s="225"/>
      <c r="K117" s="225"/>
      <c r="L117" s="225"/>
      <c r="M117" s="225"/>
      <c r="N117" s="225"/>
      <c r="O117" s="225"/>
      <c r="P117" s="225"/>
      <c r="Q117" s="225"/>
      <c r="R117" s="225"/>
      <c r="S117" s="225"/>
      <c r="T117" s="225"/>
      <c r="U117" s="225"/>
      <c r="V117" s="225"/>
      <c r="W117" s="225"/>
      <c r="X117" s="225"/>
      <c r="Y117" s="225"/>
      <c r="Z117" s="225"/>
      <c r="AA117" s="225"/>
      <c r="AB117" s="225"/>
      <c r="AC117" s="225"/>
      <c r="AD117" s="225"/>
      <c r="AE117" s="225"/>
      <c r="AF117" s="225"/>
      <c r="AG117" s="225"/>
      <c r="AH117" s="225"/>
      <c r="AI117" s="225"/>
      <c r="AJ117" s="225"/>
      <c r="AK117" s="225"/>
      <c r="AL117" s="225"/>
      <c r="AM117" s="225"/>
      <c r="AN117" s="225"/>
      <c r="AO117" s="225"/>
    </row>
    <row r="118" spans="1:41" x14ac:dyDescent="0.2">
      <c r="A118" s="225"/>
      <c r="B118" s="225"/>
      <c r="C118" s="225"/>
      <c r="D118" s="225"/>
      <c r="E118" s="225"/>
      <c r="F118" s="225"/>
      <c r="G118" s="225"/>
      <c r="H118" s="225"/>
      <c r="I118" s="225"/>
      <c r="J118" s="225"/>
      <c r="K118" s="225"/>
      <c r="L118" s="225"/>
      <c r="M118" s="225"/>
      <c r="N118" s="225"/>
      <c r="O118" s="225"/>
      <c r="P118" s="225"/>
      <c r="Q118" s="225"/>
      <c r="R118" s="225"/>
      <c r="S118" s="225"/>
      <c r="T118" s="225"/>
      <c r="U118" s="225"/>
      <c r="V118" s="225"/>
      <c r="W118" s="225"/>
      <c r="X118" s="225"/>
      <c r="Y118" s="225"/>
      <c r="Z118" s="225"/>
      <c r="AA118" s="225"/>
      <c r="AB118" s="225"/>
      <c r="AC118" s="225"/>
      <c r="AD118" s="225"/>
      <c r="AE118" s="225"/>
      <c r="AF118" s="225"/>
      <c r="AG118" s="225"/>
      <c r="AH118" s="225"/>
      <c r="AI118" s="225"/>
      <c r="AJ118" s="225"/>
      <c r="AK118" s="225"/>
      <c r="AL118" s="225"/>
      <c r="AM118" s="225"/>
      <c r="AN118" s="225"/>
      <c r="AO118" s="225"/>
    </row>
    <row r="119" spans="1:41" x14ac:dyDescent="0.2">
      <c r="A119" s="225"/>
      <c r="B119" s="225"/>
      <c r="C119" s="225"/>
      <c r="D119" s="225"/>
      <c r="E119" s="225"/>
      <c r="F119" s="225"/>
      <c r="G119" s="225"/>
      <c r="H119" s="225"/>
      <c r="I119" s="225"/>
      <c r="J119" s="225"/>
      <c r="K119" s="225"/>
      <c r="L119" s="225"/>
      <c r="M119" s="225"/>
      <c r="N119" s="225"/>
      <c r="O119" s="225"/>
      <c r="P119" s="225"/>
      <c r="Q119" s="225"/>
      <c r="R119" s="225"/>
      <c r="S119" s="225"/>
      <c r="T119" s="225"/>
      <c r="U119" s="225"/>
      <c r="V119" s="225"/>
      <c r="W119" s="225"/>
      <c r="X119" s="225"/>
      <c r="Y119" s="225"/>
      <c r="Z119" s="225"/>
      <c r="AA119" s="225"/>
      <c r="AB119" s="225"/>
      <c r="AC119" s="225"/>
      <c r="AD119" s="225"/>
      <c r="AE119" s="225"/>
      <c r="AF119" s="225"/>
      <c r="AG119" s="225"/>
      <c r="AH119" s="225"/>
      <c r="AI119" s="225"/>
      <c r="AJ119" s="225"/>
      <c r="AK119" s="225"/>
      <c r="AL119" s="225"/>
      <c r="AM119" s="225"/>
      <c r="AN119" s="225"/>
      <c r="AO119" s="225"/>
    </row>
    <row r="120" spans="1:41" x14ac:dyDescent="0.2">
      <c r="A120" s="225"/>
      <c r="B120" s="225"/>
      <c r="C120" s="225"/>
      <c r="D120" s="225"/>
      <c r="E120" s="225"/>
      <c r="F120" s="225"/>
      <c r="G120" s="225"/>
      <c r="H120" s="225"/>
      <c r="I120" s="225"/>
      <c r="J120" s="225"/>
      <c r="K120" s="225"/>
      <c r="L120" s="225"/>
      <c r="M120" s="225"/>
      <c r="N120" s="225"/>
      <c r="O120" s="225"/>
      <c r="P120" s="225"/>
      <c r="Q120" s="225"/>
      <c r="R120" s="225"/>
      <c r="S120" s="225"/>
      <c r="T120" s="225"/>
      <c r="U120" s="225"/>
      <c r="V120" s="225"/>
      <c r="W120" s="225"/>
      <c r="X120" s="225"/>
      <c r="Y120" s="225"/>
      <c r="Z120" s="225"/>
      <c r="AA120" s="225"/>
      <c r="AB120" s="225"/>
      <c r="AC120" s="225"/>
      <c r="AD120" s="225"/>
      <c r="AE120" s="225"/>
      <c r="AF120" s="225"/>
      <c r="AG120" s="225"/>
      <c r="AH120" s="225"/>
      <c r="AI120" s="225"/>
      <c r="AJ120" s="225"/>
      <c r="AK120" s="225"/>
      <c r="AL120" s="225"/>
      <c r="AM120" s="225"/>
      <c r="AN120" s="225"/>
      <c r="AO120" s="225"/>
    </row>
    <row r="121" spans="1:41" x14ac:dyDescent="0.2">
      <c r="A121" s="225"/>
      <c r="B121" s="225"/>
      <c r="C121" s="225"/>
      <c r="D121" s="225"/>
      <c r="E121" s="225"/>
      <c r="F121" s="225"/>
      <c r="G121" s="225"/>
      <c r="H121" s="225"/>
      <c r="I121" s="225"/>
      <c r="J121" s="225"/>
      <c r="K121" s="225"/>
      <c r="L121" s="225"/>
      <c r="M121" s="225"/>
      <c r="N121" s="225"/>
      <c r="O121" s="225"/>
      <c r="P121" s="225"/>
      <c r="Q121" s="225"/>
      <c r="R121" s="225"/>
      <c r="S121" s="225"/>
      <c r="T121" s="225"/>
      <c r="U121" s="225"/>
      <c r="V121" s="225"/>
      <c r="W121" s="225"/>
      <c r="X121" s="225"/>
      <c r="Y121" s="225"/>
      <c r="Z121" s="225"/>
      <c r="AA121" s="225"/>
      <c r="AB121" s="225"/>
      <c r="AC121" s="225"/>
      <c r="AD121" s="225"/>
      <c r="AE121" s="225"/>
      <c r="AF121" s="225"/>
      <c r="AG121" s="225"/>
      <c r="AH121" s="225"/>
      <c r="AI121" s="225"/>
      <c r="AJ121" s="225"/>
      <c r="AK121" s="225"/>
      <c r="AL121" s="225"/>
      <c r="AM121" s="225"/>
      <c r="AN121" s="225"/>
      <c r="AO121" s="225"/>
    </row>
    <row r="122" spans="1:41" x14ac:dyDescent="0.2">
      <c r="A122" s="225"/>
      <c r="B122" s="225"/>
      <c r="C122" s="225"/>
      <c r="D122" s="225"/>
      <c r="E122" s="225"/>
      <c r="F122" s="225"/>
      <c r="G122" s="225"/>
      <c r="H122" s="225"/>
      <c r="I122" s="225"/>
      <c r="J122" s="225"/>
      <c r="K122" s="225"/>
      <c r="L122" s="225"/>
      <c r="M122" s="225"/>
      <c r="N122" s="225"/>
      <c r="O122" s="225"/>
      <c r="P122" s="225"/>
      <c r="Q122" s="225"/>
      <c r="R122" s="225"/>
      <c r="S122" s="225"/>
      <c r="T122" s="225"/>
      <c r="U122" s="225"/>
      <c r="V122" s="225"/>
      <c r="W122" s="225"/>
      <c r="X122" s="225"/>
      <c r="Y122" s="225"/>
      <c r="Z122" s="225"/>
      <c r="AA122" s="225"/>
      <c r="AB122" s="225"/>
      <c r="AC122" s="225"/>
      <c r="AD122" s="225"/>
      <c r="AE122" s="225"/>
      <c r="AF122" s="225"/>
      <c r="AG122" s="225"/>
      <c r="AH122" s="225"/>
      <c r="AI122" s="225"/>
      <c r="AJ122" s="225"/>
      <c r="AK122" s="225"/>
      <c r="AL122" s="225"/>
      <c r="AM122" s="225"/>
      <c r="AN122" s="225"/>
      <c r="AO122" s="225"/>
    </row>
    <row r="123" spans="1:41" x14ac:dyDescent="0.2">
      <c r="A123" s="225"/>
      <c r="B123" s="225"/>
      <c r="C123" s="225"/>
      <c r="D123" s="225"/>
      <c r="E123" s="225"/>
      <c r="F123" s="225"/>
      <c r="G123" s="225"/>
      <c r="H123" s="225"/>
      <c r="I123" s="225"/>
      <c r="J123" s="225"/>
      <c r="K123" s="225"/>
      <c r="L123" s="225"/>
      <c r="M123" s="225"/>
      <c r="N123" s="225"/>
      <c r="O123" s="225"/>
      <c r="P123" s="225"/>
      <c r="Q123" s="225"/>
      <c r="R123" s="225"/>
      <c r="S123" s="225"/>
      <c r="T123" s="225"/>
      <c r="U123" s="225"/>
      <c r="V123" s="225"/>
      <c r="W123" s="225"/>
      <c r="X123" s="225"/>
      <c r="Y123" s="225"/>
      <c r="Z123" s="225"/>
      <c r="AA123" s="225"/>
      <c r="AB123" s="225"/>
      <c r="AC123" s="225"/>
      <c r="AD123" s="225"/>
      <c r="AE123" s="225"/>
      <c r="AF123" s="225"/>
      <c r="AG123" s="225"/>
      <c r="AH123" s="225"/>
      <c r="AI123" s="225"/>
      <c r="AJ123" s="225"/>
      <c r="AK123" s="225"/>
      <c r="AL123" s="225"/>
      <c r="AM123" s="225"/>
      <c r="AN123" s="225"/>
      <c r="AO123" s="225"/>
    </row>
    <row r="124" spans="1:41" x14ac:dyDescent="0.2">
      <c r="A124" s="225"/>
      <c r="B124" s="225"/>
      <c r="C124" s="225"/>
      <c r="D124" s="225"/>
      <c r="E124" s="225"/>
      <c r="F124" s="225"/>
      <c r="G124" s="225"/>
      <c r="H124" s="225"/>
      <c r="I124" s="225"/>
      <c r="J124" s="225"/>
      <c r="K124" s="225"/>
      <c r="L124" s="225"/>
      <c r="M124" s="225"/>
      <c r="N124" s="225"/>
      <c r="O124" s="225"/>
      <c r="P124" s="225"/>
      <c r="Q124" s="225"/>
      <c r="R124" s="225"/>
      <c r="S124" s="225"/>
      <c r="T124" s="225"/>
      <c r="U124" s="225"/>
      <c r="V124" s="225"/>
      <c r="W124" s="225"/>
      <c r="X124" s="225"/>
      <c r="Y124" s="225"/>
      <c r="Z124" s="225"/>
      <c r="AA124" s="225"/>
      <c r="AB124" s="225"/>
      <c r="AC124" s="225"/>
      <c r="AD124" s="225"/>
      <c r="AE124" s="225"/>
      <c r="AF124" s="225"/>
      <c r="AG124" s="225"/>
      <c r="AH124" s="225"/>
      <c r="AI124" s="225"/>
      <c r="AJ124" s="225"/>
      <c r="AK124" s="225"/>
      <c r="AL124" s="225"/>
      <c r="AM124" s="225"/>
      <c r="AN124" s="225"/>
      <c r="AO124" s="225"/>
    </row>
    <row r="125" spans="1:41" x14ac:dyDescent="0.2">
      <c r="A125" s="225"/>
      <c r="B125" s="225"/>
      <c r="C125" s="225"/>
      <c r="D125" s="225"/>
      <c r="E125" s="225"/>
      <c r="F125" s="225"/>
      <c r="G125" s="225"/>
      <c r="H125" s="225"/>
      <c r="I125" s="225"/>
      <c r="J125" s="225"/>
      <c r="K125" s="225"/>
      <c r="L125" s="225"/>
      <c r="M125" s="225"/>
      <c r="N125" s="225"/>
      <c r="O125" s="225"/>
      <c r="P125" s="225"/>
      <c r="Q125" s="225"/>
      <c r="R125" s="225"/>
      <c r="S125" s="225"/>
      <c r="T125" s="225"/>
      <c r="U125" s="225"/>
      <c r="V125" s="225"/>
      <c r="W125" s="225"/>
      <c r="X125" s="225"/>
      <c r="Y125" s="225"/>
      <c r="Z125" s="225"/>
      <c r="AA125" s="225"/>
      <c r="AB125" s="225"/>
      <c r="AC125" s="225"/>
      <c r="AD125" s="225"/>
      <c r="AE125" s="225"/>
      <c r="AF125" s="225"/>
      <c r="AG125" s="225"/>
      <c r="AH125" s="225"/>
      <c r="AI125" s="225"/>
      <c r="AJ125" s="225"/>
      <c r="AK125" s="225"/>
      <c r="AL125" s="225"/>
      <c r="AM125" s="225"/>
      <c r="AN125" s="225"/>
      <c r="AO125" s="225"/>
    </row>
    <row r="126" spans="1:41" x14ac:dyDescent="0.2">
      <c r="A126" s="225"/>
      <c r="B126" s="225"/>
      <c r="C126" s="225"/>
      <c r="D126" s="225"/>
      <c r="E126" s="225"/>
      <c r="F126" s="225"/>
      <c r="G126" s="225"/>
      <c r="H126" s="225"/>
      <c r="I126" s="225"/>
      <c r="J126" s="225"/>
      <c r="K126" s="225"/>
      <c r="L126" s="225"/>
      <c r="M126" s="225"/>
      <c r="N126" s="225"/>
      <c r="O126" s="225"/>
      <c r="P126" s="225"/>
      <c r="Q126" s="225"/>
      <c r="R126" s="225"/>
      <c r="S126" s="225"/>
      <c r="T126" s="225"/>
      <c r="U126" s="225"/>
      <c r="V126" s="225"/>
      <c r="W126" s="225"/>
      <c r="X126" s="225"/>
      <c r="Y126" s="225"/>
      <c r="Z126" s="225"/>
      <c r="AA126" s="225"/>
      <c r="AB126" s="225"/>
      <c r="AC126" s="225"/>
      <c r="AD126" s="225"/>
      <c r="AE126" s="225"/>
      <c r="AF126" s="225"/>
      <c r="AG126" s="225"/>
      <c r="AH126" s="225"/>
      <c r="AI126" s="225"/>
      <c r="AJ126" s="225"/>
      <c r="AK126" s="225"/>
      <c r="AL126" s="225"/>
      <c r="AM126" s="225"/>
      <c r="AN126" s="225"/>
      <c r="AO126" s="225"/>
    </row>
    <row r="127" spans="1:41" x14ac:dyDescent="0.2">
      <c r="A127" s="225"/>
      <c r="B127" s="225"/>
      <c r="C127" s="225"/>
      <c r="D127" s="225"/>
      <c r="E127" s="225"/>
      <c r="F127" s="225"/>
      <c r="G127" s="225"/>
      <c r="H127" s="225"/>
      <c r="I127" s="225"/>
      <c r="J127" s="225"/>
      <c r="K127" s="225"/>
      <c r="L127" s="225"/>
      <c r="M127" s="225"/>
      <c r="N127" s="225"/>
      <c r="O127" s="225"/>
      <c r="P127" s="225"/>
      <c r="Q127" s="225"/>
      <c r="R127" s="225"/>
      <c r="S127" s="225"/>
      <c r="T127" s="225"/>
      <c r="U127" s="225"/>
      <c r="V127" s="225"/>
      <c r="W127" s="225"/>
      <c r="X127" s="225"/>
      <c r="Y127" s="225"/>
      <c r="Z127" s="225"/>
      <c r="AA127" s="225"/>
      <c r="AB127" s="225"/>
      <c r="AC127" s="225"/>
      <c r="AD127" s="225"/>
      <c r="AE127" s="225"/>
      <c r="AF127" s="225"/>
      <c r="AG127" s="225"/>
      <c r="AH127" s="225"/>
      <c r="AI127" s="225"/>
      <c r="AJ127" s="225"/>
      <c r="AK127" s="225"/>
      <c r="AL127" s="225"/>
      <c r="AM127" s="225"/>
      <c r="AN127" s="225"/>
      <c r="AO127" s="225"/>
    </row>
    <row r="128" spans="1:41" x14ac:dyDescent="0.2">
      <c r="A128" s="225"/>
      <c r="B128" s="225"/>
      <c r="C128" s="225"/>
      <c r="D128" s="225"/>
      <c r="E128" s="225"/>
      <c r="F128" s="225"/>
      <c r="G128" s="225"/>
      <c r="H128" s="225"/>
      <c r="I128" s="225"/>
      <c r="J128" s="225"/>
      <c r="K128" s="225"/>
      <c r="L128" s="225"/>
      <c r="M128" s="225"/>
      <c r="N128" s="225"/>
      <c r="O128" s="225"/>
      <c r="P128" s="225"/>
      <c r="Q128" s="225"/>
      <c r="R128" s="225"/>
      <c r="S128" s="225"/>
      <c r="T128" s="225"/>
      <c r="U128" s="225"/>
      <c r="V128" s="225"/>
      <c r="W128" s="225"/>
      <c r="X128" s="225"/>
      <c r="Y128" s="225"/>
      <c r="Z128" s="225"/>
      <c r="AA128" s="225"/>
      <c r="AB128" s="225"/>
      <c r="AC128" s="225"/>
      <c r="AD128" s="225"/>
      <c r="AE128" s="225"/>
      <c r="AF128" s="225"/>
      <c r="AG128" s="225"/>
      <c r="AH128" s="225"/>
      <c r="AI128" s="225"/>
      <c r="AJ128" s="225"/>
      <c r="AK128" s="225"/>
      <c r="AL128" s="225"/>
      <c r="AM128" s="225"/>
      <c r="AN128" s="225"/>
      <c r="AO128" s="225"/>
    </row>
    <row r="129" spans="1:41" x14ac:dyDescent="0.2">
      <c r="A129" s="225"/>
      <c r="B129" s="225"/>
      <c r="C129" s="225"/>
      <c r="D129" s="225"/>
      <c r="E129" s="225"/>
      <c r="F129" s="225"/>
      <c r="G129" s="225"/>
      <c r="H129" s="225"/>
      <c r="I129" s="225"/>
      <c r="J129" s="225"/>
      <c r="K129" s="225"/>
      <c r="L129" s="225"/>
      <c r="M129" s="225"/>
      <c r="N129" s="225"/>
      <c r="O129" s="225"/>
      <c r="P129" s="225"/>
      <c r="Q129" s="225"/>
      <c r="R129" s="225"/>
      <c r="S129" s="225"/>
      <c r="T129" s="225"/>
      <c r="U129" s="225"/>
      <c r="V129" s="225"/>
      <c r="W129" s="225"/>
      <c r="X129" s="225"/>
      <c r="Y129" s="225"/>
      <c r="Z129" s="225"/>
      <c r="AA129" s="225"/>
      <c r="AB129" s="225"/>
      <c r="AC129" s="225"/>
      <c r="AD129" s="225"/>
      <c r="AE129" s="225"/>
      <c r="AF129" s="225"/>
      <c r="AG129" s="225"/>
      <c r="AH129" s="225"/>
      <c r="AI129" s="225"/>
      <c r="AJ129" s="225"/>
      <c r="AK129" s="225"/>
      <c r="AL129" s="225"/>
      <c r="AM129" s="225"/>
      <c r="AN129" s="225"/>
      <c r="AO129" s="225"/>
    </row>
    <row r="130" spans="1:41" x14ac:dyDescent="0.2">
      <c r="A130" s="225"/>
      <c r="B130" s="225"/>
      <c r="C130" s="225"/>
      <c r="D130" s="225"/>
      <c r="E130" s="225"/>
      <c r="F130" s="225"/>
      <c r="G130" s="225"/>
      <c r="H130" s="225"/>
      <c r="I130" s="225"/>
      <c r="J130" s="225"/>
      <c r="K130" s="225"/>
      <c r="L130" s="225"/>
      <c r="M130" s="225"/>
      <c r="N130" s="225"/>
      <c r="O130" s="225"/>
      <c r="P130" s="225"/>
      <c r="Q130" s="225"/>
      <c r="R130" s="225"/>
      <c r="S130" s="225"/>
      <c r="T130" s="225"/>
      <c r="U130" s="225"/>
      <c r="V130" s="225"/>
      <c r="W130" s="225"/>
      <c r="X130" s="225"/>
      <c r="Y130" s="225"/>
      <c r="Z130" s="225"/>
      <c r="AA130" s="225"/>
      <c r="AB130" s="225"/>
      <c r="AC130" s="225"/>
      <c r="AD130" s="225"/>
      <c r="AE130" s="225"/>
      <c r="AF130" s="225"/>
      <c r="AG130" s="225"/>
      <c r="AH130" s="225"/>
      <c r="AI130" s="225"/>
      <c r="AJ130" s="225"/>
      <c r="AK130" s="225"/>
      <c r="AL130" s="225"/>
      <c r="AM130" s="225"/>
      <c r="AN130" s="225"/>
      <c r="AO130" s="225"/>
    </row>
    <row r="131" spans="1:41" x14ac:dyDescent="0.2">
      <c r="A131" s="225"/>
      <c r="B131" s="225"/>
      <c r="C131" s="225"/>
      <c r="D131" s="225"/>
      <c r="E131" s="225"/>
      <c r="F131" s="225"/>
      <c r="G131" s="225"/>
      <c r="H131" s="225"/>
      <c r="I131" s="225"/>
      <c r="J131" s="225"/>
      <c r="K131" s="225"/>
      <c r="L131" s="225"/>
      <c r="M131" s="225"/>
      <c r="N131" s="225"/>
      <c r="O131" s="225"/>
      <c r="P131" s="225"/>
      <c r="Q131" s="225"/>
      <c r="R131" s="225"/>
      <c r="S131" s="225"/>
      <c r="T131" s="225"/>
      <c r="U131" s="225"/>
      <c r="V131" s="225"/>
      <c r="W131" s="225"/>
      <c r="X131" s="225"/>
      <c r="Y131" s="225"/>
      <c r="Z131" s="225"/>
      <c r="AA131" s="225"/>
      <c r="AB131" s="225"/>
      <c r="AC131" s="225"/>
      <c r="AD131" s="225"/>
      <c r="AE131" s="225"/>
      <c r="AF131" s="225"/>
      <c r="AG131" s="225"/>
      <c r="AH131" s="225"/>
      <c r="AI131" s="225"/>
      <c r="AJ131" s="225"/>
      <c r="AK131" s="225"/>
      <c r="AL131" s="225"/>
      <c r="AM131" s="225"/>
      <c r="AN131" s="225"/>
      <c r="AO131" s="225"/>
    </row>
    <row r="132" spans="1:41" x14ac:dyDescent="0.2">
      <c r="A132" s="225"/>
      <c r="B132" s="225"/>
      <c r="C132" s="225"/>
      <c r="D132" s="225"/>
      <c r="E132" s="225"/>
      <c r="F132" s="225"/>
      <c r="G132" s="225"/>
      <c r="H132" s="225"/>
      <c r="I132" s="225"/>
      <c r="J132" s="225"/>
      <c r="K132" s="225"/>
      <c r="L132" s="225"/>
      <c r="M132" s="225"/>
      <c r="N132" s="225"/>
      <c r="O132" s="225"/>
      <c r="P132" s="225"/>
      <c r="Q132" s="225"/>
      <c r="R132" s="225"/>
      <c r="S132" s="225"/>
      <c r="T132" s="225"/>
      <c r="U132" s="225"/>
      <c r="V132" s="225"/>
      <c r="W132" s="225"/>
      <c r="X132" s="225"/>
      <c r="Y132" s="225"/>
      <c r="Z132" s="225"/>
      <c r="AA132" s="225"/>
      <c r="AB132" s="225"/>
      <c r="AC132" s="225"/>
      <c r="AD132" s="225"/>
      <c r="AE132" s="225"/>
      <c r="AF132" s="225"/>
      <c r="AG132" s="225"/>
      <c r="AH132" s="225"/>
      <c r="AI132" s="225"/>
      <c r="AJ132" s="225"/>
      <c r="AK132" s="225"/>
      <c r="AL132" s="225"/>
      <c r="AM132" s="225"/>
      <c r="AN132" s="225"/>
      <c r="AO132" s="225"/>
    </row>
    <row r="133" spans="1:41" x14ac:dyDescent="0.2">
      <c r="A133" s="225"/>
      <c r="B133" s="225"/>
      <c r="C133" s="225"/>
      <c r="D133" s="225"/>
      <c r="E133" s="225"/>
      <c r="F133" s="225"/>
      <c r="G133" s="225"/>
      <c r="H133" s="225"/>
      <c r="I133" s="225"/>
      <c r="J133" s="225"/>
      <c r="K133" s="225"/>
      <c r="L133" s="225"/>
      <c r="M133" s="225"/>
      <c r="N133" s="225"/>
      <c r="O133" s="225"/>
      <c r="P133" s="225"/>
      <c r="Q133" s="225"/>
      <c r="R133" s="225"/>
      <c r="S133" s="225"/>
      <c r="T133" s="225"/>
      <c r="U133" s="225"/>
      <c r="V133" s="225"/>
      <c r="W133" s="225"/>
      <c r="X133" s="225"/>
      <c r="Y133" s="225"/>
      <c r="Z133" s="225"/>
      <c r="AA133" s="225"/>
      <c r="AB133" s="225"/>
      <c r="AC133" s="225"/>
      <c r="AD133" s="225"/>
      <c r="AE133" s="225"/>
      <c r="AF133" s="225"/>
      <c r="AG133" s="225"/>
      <c r="AH133" s="225"/>
      <c r="AI133" s="225"/>
      <c r="AJ133" s="225"/>
      <c r="AK133" s="225"/>
      <c r="AL133" s="225"/>
      <c r="AM133" s="225"/>
      <c r="AN133" s="225"/>
      <c r="AO133" s="225"/>
    </row>
    <row r="134" spans="1:41" x14ac:dyDescent="0.2">
      <c r="A134" s="225"/>
      <c r="B134" s="225"/>
      <c r="C134" s="225"/>
      <c r="D134" s="225"/>
      <c r="E134" s="225"/>
      <c r="F134" s="225"/>
      <c r="G134" s="225"/>
      <c r="H134" s="225"/>
      <c r="I134" s="225"/>
      <c r="J134" s="225"/>
      <c r="K134" s="225"/>
      <c r="L134" s="225"/>
      <c r="M134" s="225"/>
      <c r="N134" s="225"/>
      <c r="O134" s="225"/>
      <c r="P134" s="225"/>
      <c r="Q134" s="225"/>
      <c r="R134" s="225"/>
      <c r="S134" s="225"/>
      <c r="T134" s="225"/>
      <c r="U134" s="225"/>
      <c r="V134" s="225"/>
      <c r="W134" s="225"/>
      <c r="X134" s="225"/>
      <c r="Y134" s="225"/>
      <c r="Z134" s="225"/>
      <c r="AA134" s="225"/>
      <c r="AB134" s="225"/>
      <c r="AC134" s="225"/>
      <c r="AD134" s="225"/>
      <c r="AE134" s="225"/>
      <c r="AF134" s="225"/>
      <c r="AG134" s="225"/>
      <c r="AH134" s="225"/>
      <c r="AI134" s="225"/>
      <c r="AJ134" s="225"/>
      <c r="AK134" s="225"/>
      <c r="AL134" s="225"/>
      <c r="AM134" s="225"/>
      <c r="AN134" s="225"/>
      <c r="AO134" s="225"/>
    </row>
    <row r="135" spans="1:41" x14ac:dyDescent="0.2">
      <c r="A135" s="225"/>
      <c r="B135" s="225"/>
      <c r="C135" s="225"/>
      <c r="D135" s="225"/>
      <c r="E135" s="225"/>
      <c r="F135" s="225"/>
      <c r="G135" s="225"/>
      <c r="H135" s="225"/>
      <c r="I135" s="225"/>
      <c r="J135" s="225"/>
      <c r="K135" s="225"/>
      <c r="L135" s="225"/>
      <c r="M135" s="225"/>
      <c r="N135" s="225"/>
      <c r="O135" s="225"/>
      <c r="P135" s="225"/>
      <c r="Q135" s="225"/>
      <c r="R135" s="225"/>
      <c r="S135" s="225"/>
      <c r="T135" s="225"/>
      <c r="U135" s="225"/>
      <c r="V135" s="225"/>
      <c r="W135" s="225"/>
      <c r="X135" s="225"/>
      <c r="Y135" s="225"/>
      <c r="Z135" s="225"/>
      <c r="AA135" s="225"/>
      <c r="AB135" s="225"/>
      <c r="AC135" s="225"/>
      <c r="AD135" s="225"/>
      <c r="AE135" s="225"/>
      <c r="AF135" s="225"/>
      <c r="AG135" s="225"/>
      <c r="AH135" s="225"/>
      <c r="AI135" s="225"/>
      <c r="AJ135" s="225"/>
      <c r="AK135" s="225"/>
      <c r="AL135" s="225"/>
      <c r="AM135" s="225"/>
      <c r="AN135" s="225"/>
      <c r="AO135" s="225"/>
    </row>
    <row r="136" spans="1:41" x14ac:dyDescent="0.2">
      <c r="A136" s="225"/>
      <c r="B136" s="225"/>
      <c r="C136" s="225"/>
      <c r="D136" s="225"/>
      <c r="E136" s="225"/>
      <c r="F136" s="225"/>
      <c r="G136" s="225"/>
      <c r="H136" s="225"/>
      <c r="I136" s="225"/>
      <c r="J136" s="225"/>
      <c r="K136" s="225"/>
      <c r="L136" s="225"/>
      <c r="M136" s="225"/>
      <c r="N136" s="225"/>
      <c r="O136" s="225"/>
      <c r="P136" s="225"/>
      <c r="Q136" s="225"/>
      <c r="R136" s="225"/>
      <c r="S136" s="225"/>
      <c r="T136" s="225"/>
      <c r="U136" s="225"/>
      <c r="V136" s="225"/>
      <c r="W136" s="225"/>
      <c r="X136" s="225"/>
      <c r="Y136" s="225"/>
      <c r="Z136" s="225"/>
      <c r="AA136" s="225"/>
      <c r="AB136" s="225"/>
      <c r="AC136" s="225"/>
      <c r="AD136" s="225"/>
      <c r="AE136" s="225"/>
      <c r="AF136" s="225"/>
      <c r="AG136" s="225"/>
      <c r="AH136" s="225"/>
      <c r="AI136" s="225"/>
      <c r="AJ136" s="225"/>
      <c r="AK136" s="225"/>
      <c r="AL136" s="225"/>
      <c r="AM136" s="225"/>
      <c r="AN136" s="225"/>
      <c r="AO136" s="225"/>
    </row>
    <row r="137" spans="1:41" x14ac:dyDescent="0.2">
      <c r="A137" s="225"/>
      <c r="B137" s="225"/>
      <c r="C137" s="225"/>
      <c r="D137" s="225"/>
      <c r="E137" s="225"/>
      <c r="F137" s="225"/>
      <c r="G137" s="225"/>
      <c r="H137" s="225"/>
      <c r="I137" s="225"/>
      <c r="J137" s="225"/>
      <c r="K137" s="225"/>
      <c r="L137" s="225"/>
      <c r="M137" s="225"/>
      <c r="N137" s="225"/>
      <c r="O137" s="225"/>
      <c r="P137" s="225"/>
      <c r="Q137" s="225"/>
      <c r="R137" s="225"/>
      <c r="S137" s="225"/>
      <c r="T137" s="225"/>
      <c r="U137" s="225"/>
      <c r="V137" s="225"/>
      <c r="W137" s="225"/>
      <c r="X137" s="225"/>
      <c r="Y137" s="225"/>
      <c r="Z137" s="225"/>
      <c r="AA137" s="225"/>
      <c r="AB137" s="225"/>
      <c r="AC137" s="225"/>
      <c r="AD137" s="225"/>
      <c r="AE137" s="225"/>
      <c r="AF137" s="225"/>
      <c r="AG137" s="225"/>
      <c r="AH137" s="225"/>
      <c r="AI137" s="225"/>
      <c r="AJ137" s="225"/>
      <c r="AK137" s="225"/>
      <c r="AL137" s="225"/>
      <c r="AM137" s="225"/>
      <c r="AN137" s="225"/>
      <c r="AO137" s="225"/>
    </row>
    <row r="138" spans="1:41" x14ac:dyDescent="0.2">
      <c r="A138" s="225"/>
      <c r="B138" s="225"/>
      <c r="C138" s="225"/>
      <c r="D138" s="225"/>
      <c r="E138" s="225"/>
      <c r="F138" s="225"/>
      <c r="G138" s="225"/>
      <c r="H138" s="225"/>
      <c r="I138" s="225"/>
      <c r="J138" s="225"/>
      <c r="K138" s="225"/>
      <c r="L138" s="225"/>
      <c r="M138" s="225"/>
      <c r="N138" s="225"/>
      <c r="O138" s="225"/>
      <c r="P138" s="225"/>
      <c r="Q138" s="225"/>
      <c r="R138" s="225"/>
      <c r="S138" s="225"/>
      <c r="T138" s="225"/>
      <c r="U138" s="225"/>
      <c r="V138" s="225"/>
      <c r="W138" s="225"/>
      <c r="X138" s="225"/>
      <c r="Y138" s="225"/>
      <c r="Z138" s="225"/>
      <c r="AA138" s="225"/>
      <c r="AB138" s="225"/>
      <c r="AC138" s="225"/>
      <c r="AD138" s="225"/>
      <c r="AE138" s="225"/>
      <c r="AF138" s="225"/>
      <c r="AG138" s="225"/>
      <c r="AH138" s="225"/>
      <c r="AI138" s="225"/>
      <c r="AJ138" s="225"/>
      <c r="AK138" s="225"/>
      <c r="AL138" s="225"/>
      <c r="AM138" s="225"/>
      <c r="AN138" s="225"/>
      <c r="AO138" s="225"/>
    </row>
    <row r="139" spans="1:41" x14ac:dyDescent="0.2">
      <c r="A139" s="225"/>
      <c r="B139" s="225"/>
      <c r="C139" s="225"/>
      <c r="D139" s="225"/>
      <c r="E139" s="225"/>
      <c r="F139" s="225"/>
      <c r="G139" s="225"/>
      <c r="H139" s="225"/>
      <c r="I139" s="225"/>
      <c r="J139" s="225"/>
      <c r="K139" s="225"/>
      <c r="L139" s="225"/>
      <c r="M139" s="225"/>
      <c r="N139" s="225"/>
      <c r="O139" s="225"/>
      <c r="P139" s="225"/>
      <c r="Q139" s="225"/>
      <c r="R139" s="225"/>
      <c r="S139" s="225"/>
      <c r="T139" s="225"/>
      <c r="U139" s="225"/>
      <c r="V139" s="225"/>
      <c r="W139" s="225"/>
      <c r="X139" s="225"/>
      <c r="Y139" s="225"/>
      <c r="Z139" s="225"/>
      <c r="AA139" s="225"/>
      <c r="AB139" s="225"/>
      <c r="AC139" s="225"/>
      <c r="AD139" s="225"/>
      <c r="AE139" s="225"/>
      <c r="AF139" s="225"/>
      <c r="AG139" s="225"/>
      <c r="AH139" s="225"/>
      <c r="AI139" s="225"/>
      <c r="AJ139" s="225"/>
      <c r="AK139" s="225"/>
      <c r="AL139" s="225"/>
      <c r="AM139" s="225"/>
      <c r="AN139" s="225"/>
      <c r="AO139" s="225"/>
    </row>
    <row r="140" spans="1:41" x14ac:dyDescent="0.2">
      <c r="A140" s="225"/>
      <c r="B140" s="225"/>
      <c r="C140" s="225"/>
      <c r="D140" s="225"/>
      <c r="E140" s="225"/>
      <c r="F140" s="225"/>
      <c r="G140" s="225"/>
      <c r="H140" s="225"/>
      <c r="I140" s="225"/>
      <c r="J140" s="225"/>
      <c r="K140" s="225"/>
      <c r="L140" s="225"/>
      <c r="M140" s="225"/>
      <c r="N140" s="225"/>
      <c r="O140" s="225"/>
      <c r="P140" s="225"/>
      <c r="Q140" s="225"/>
      <c r="R140" s="225"/>
      <c r="S140" s="225"/>
      <c r="T140" s="225"/>
      <c r="U140" s="225"/>
      <c r="V140" s="225"/>
      <c r="W140" s="225"/>
      <c r="X140" s="225"/>
      <c r="Y140" s="225"/>
      <c r="Z140" s="225"/>
      <c r="AA140" s="225"/>
      <c r="AB140" s="225"/>
      <c r="AC140" s="225"/>
      <c r="AD140" s="225"/>
      <c r="AE140" s="225"/>
      <c r="AF140" s="225"/>
      <c r="AG140" s="225"/>
      <c r="AH140" s="225"/>
      <c r="AI140" s="225"/>
      <c r="AJ140" s="225"/>
      <c r="AK140" s="225"/>
      <c r="AL140" s="225"/>
      <c r="AM140" s="225"/>
      <c r="AN140" s="225"/>
      <c r="AO140" s="225"/>
    </row>
    <row r="141" spans="1:41" x14ac:dyDescent="0.2">
      <c r="A141" s="225"/>
      <c r="B141" s="225"/>
      <c r="C141" s="225"/>
      <c r="D141" s="225"/>
      <c r="E141" s="225"/>
      <c r="F141" s="225"/>
      <c r="G141" s="225"/>
      <c r="H141" s="225"/>
      <c r="I141" s="225"/>
      <c r="J141" s="225"/>
      <c r="K141" s="225"/>
      <c r="L141" s="225"/>
      <c r="M141" s="225"/>
      <c r="N141" s="225"/>
      <c r="O141" s="225"/>
      <c r="P141" s="225"/>
      <c r="Q141" s="225"/>
      <c r="R141" s="225"/>
      <c r="S141" s="225"/>
      <c r="T141" s="225"/>
      <c r="U141" s="225"/>
      <c r="V141" s="225"/>
      <c r="W141" s="225"/>
      <c r="X141" s="225"/>
      <c r="Y141" s="225"/>
      <c r="Z141" s="225"/>
      <c r="AA141" s="225"/>
      <c r="AB141" s="225"/>
      <c r="AC141" s="225"/>
      <c r="AD141" s="225"/>
      <c r="AE141" s="225"/>
      <c r="AF141" s="225"/>
      <c r="AG141" s="225"/>
      <c r="AH141" s="225"/>
      <c r="AI141" s="225"/>
      <c r="AJ141" s="225"/>
      <c r="AK141" s="225"/>
      <c r="AL141" s="225"/>
      <c r="AM141" s="225"/>
      <c r="AN141" s="225"/>
      <c r="AO141" s="225"/>
    </row>
    <row r="142" spans="1:41" x14ac:dyDescent="0.2">
      <c r="A142" s="225"/>
      <c r="B142" s="225"/>
      <c r="C142" s="225"/>
      <c r="D142" s="225"/>
      <c r="E142" s="225"/>
      <c r="F142" s="225"/>
      <c r="G142" s="225"/>
      <c r="H142" s="225"/>
      <c r="I142" s="225"/>
      <c r="J142" s="225"/>
      <c r="K142" s="225"/>
      <c r="L142" s="225"/>
      <c r="M142" s="225"/>
      <c r="N142" s="225"/>
      <c r="O142" s="225"/>
      <c r="P142" s="225"/>
      <c r="Q142" s="225"/>
      <c r="R142" s="225"/>
      <c r="S142" s="225"/>
      <c r="T142" s="225"/>
      <c r="U142" s="225"/>
      <c r="V142" s="225"/>
      <c r="W142" s="225"/>
      <c r="X142" s="225"/>
      <c r="Y142" s="225"/>
      <c r="Z142" s="225"/>
      <c r="AA142" s="225"/>
      <c r="AB142" s="225"/>
      <c r="AC142" s="225"/>
      <c r="AD142" s="225"/>
      <c r="AE142" s="225"/>
      <c r="AF142" s="225"/>
      <c r="AG142" s="225"/>
      <c r="AH142" s="225"/>
      <c r="AI142" s="225"/>
      <c r="AJ142" s="225"/>
      <c r="AK142" s="225"/>
      <c r="AL142" s="225"/>
      <c r="AM142" s="225"/>
      <c r="AN142" s="225"/>
      <c r="AO142" s="225"/>
    </row>
    <row r="143" spans="1:41" x14ac:dyDescent="0.2">
      <c r="A143" s="225"/>
      <c r="B143" s="225"/>
      <c r="C143" s="225"/>
      <c r="D143" s="225"/>
      <c r="E143" s="225"/>
      <c r="F143" s="225"/>
      <c r="G143" s="225"/>
      <c r="H143" s="225"/>
      <c r="I143" s="225"/>
      <c r="J143" s="225"/>
      <c r="K143" s="225"/>
      <c r="L143" s="225"/>
      <c r="M143" s="225"/>
      <c r="N143" s="225"/>
      <c r="O143" s="225"/>
      <c r="P143" s="225"/>
      <c r="Q143" s="225"/>
      <c r="R143" s="225"/>
      <c r="S143" s="225"/>
      <c r="T143" s="225"/>
      <c r="U143" s="225"/>
      <c r="V143" s="225"/>
      <c r="W143" s="225"/>
      <c r="X143" s="225"/>
      <c r="Y143" s="225"/>
      <c r="Z143" s="225"/>
      <c r="AA143" s="225"/>
      <c r="AB143" s="225"/>
      <c r="AC143" s="225"/>
      <c r="AD143" s="225"/>
      <c r="AE143" s="225"/>
      <c r="AF143" s="225"/>
      <c r="AG143" s="225"/>
      <c r="AH143" s="225"/>
      <c r="AI143" s="225"/>
      <c r="AJ143" s="225"/>
      <c r="AK143" s="225"/>
      <c r="AL143" s="225"/>
      <c r="AM143" s="225"/>
      <c r="AN143" s="225"/>
      <c r="AO143" s="225"/>
    </row>
    <row r="144" spans="1:41" x14ac:dyDescent="0.2">
      <c r="A144" s="225"/>
      <c r="B144" s="225"/>
      <c r="C144" s="225"/>
      <c r="D144" s="225"/>
      <c r="E144" s="225"/>
      <c r="F144" s="225"/>
      <c r="G144" s="225"/>
      <c r="H144" s="225"/>
      <c r="I144" s="225"/>
      <c r="J144" s="225"/>
      <c r="K144" s="225"/>
      <c r="L144" s="225"/>
      <c r="M144" s="225"/>
      <c r="N144" s="225"/>
      <c r="O144" s="225"/>
      <c r="P144" s="225"/>
      <c r="Q144" s="225"/>
      <c r="R144" s="225"/>
      <c r="S144" s="225"/>
      <c r="T144" s="225"/>
      <c r="U144" s="225"/>
      <c r="V144" s="225"/>
      <c r="W144" s="225"/>
      <c r="X144" s="225"/>
      <c r="Y144" s="225"/>
      <c r="Z144" s="225"/>
      <c r="AA144" s="225"/>
      <c r="AB144" s="225"/>
      <c r="AC144" s="225"/>
      <c r="AD144" s="225"/>
      <c r="AE144" s="225"/>
      <c r="AF144" s="225"/>
      <c r="AG144" s="225"/>
      <c r="AH144" s="225"/>
      <c r="AI144" s="225"/>
      <c r="AJ144" s="225"/>
      <c r="AK144" s="225"/>
      <c r="AL144" s="225"/>
      <c r="AM144" s="225"/>
      <c r="AN144" s="225"/>
      <c r="AO144" s="225"/>
    </row>
    <row r="145" spans="1:41" x14ac:dyDescent="0.2">
      <c r="A145" s="225"/>
      <c r="B145" s="225"/>
      <c r="C145" s="225"/>
      <c r="D145" s="225"/>
      <c r="E145" s="225"/>
      <c r="F145" s="225"/>
      <c r="G145" s="225"/>
      <c r="H145" s="225"/>
      <c r="I145" s="225"/>
      <c r="J145" s="225"/>
      <c r="K145" s="225"/>
      <c r="L145" s="225"/>
      <c r="M145" s="225"/>
      <c r="N145" s="225"/>
      <c r="O145" s="225"/>
      <c r="P145" s="225"/>
      <c r="Q145" s="225"/>
      <c r="R145" s="225"/>
      <c r="S145" s="225"/>
      <c r="T145" s="225"/>
      <c r="U145" s="225"/>
      <c r="V145" s="225"/>
      <c r="W145" s="225"/>
      <c r="X145" s="225"/>
      <c r="Y145" s="225"/>
      <c r="Z145" s="225"/>
      <c r="AA145" s="225"/>
      <c r="AB145" s="225"/>
      <c r="AC145" s="225"/>
      <c r="AD145" s="225"/>
      <c r="AE145" s="225"/>
      <c r="AF145" s="225"/>
      <c r="AG145" s="225"/>
      <c r="AH145" s="225"/>
      <c r="AI145" s="225"/>
      <c r="AJ145" s="225"/>
      <c r="AK145" s="225"/>
      <c r="AL145" s="225"/>
      <c r="AM145" s="225"/>
      <c r="AN145" s="225"/>
      <c r="AO145" s="225"/>
    </row>
    <row r="146" spans="1:41" x14ac:dyDescent="0.2">
      <c r="A146" s="225"/>
      <c r="B146" s="225"/>
      <c r="C146" s="225"/>
      <c r="D146" s="225"/>
      <c r="E146" s="225"/>
      <c r="F146" s="225"/>
      <c r="G146" s="225"/>
      <c r="H146" s="225"/>
      <c r="I146" s="225"/>
      <c r="J146" s="225"/>
      <c r="K146" s="225"/>
      <c r="L146" s="225"/>
      <c r="M146" s="225"/>
      <c r="N146" s="225"/>
      <c r="O146" s="225"/>
      <c r="P146" s="225"/>
      <c r="Q146" s="225"/>
      <c r="R146" s="225"/>
      <c r="S146" s="225"/>
      <c r="T146" s="225"/>
      <c r="U146" s="225"/>
      <c r="V146" s="225"/>
      <c r="W146" s="225"/>
      <c r="X146" s="225"/>
      <c r="Y146" s="225"/>
      <c r="Z146" s="225"/>
      <c r="AA146" s="225"/>
      <c r="AB146" s="225"/>
      <c r="AC146" s="225"/>
      <c r="AD146" s="225"/>
      <c r="AE146" s="225"/>
      <c r="AF146" s="225"/>
      <c r="AG146" s="225"/>
      <c r="AH146" s="225"/>
      <c r="AI146" s="225"/>
      <c r="AJ146" s="225"/>
      <c r="AK146" s="225"/>
      <c r="AL146" s="225"/>
      <c r="AM146" s="225"/>
      <c r="AN146" s="225"/>
      <c r="AO146" s="225"/>
    </row>
    <row r="147" spans="1:41" x14ac:dyDescent="0.2">
      <c r="A147" s="225"/>
      <c r="B147" s="225"/>
      <c r="C147" s="225"/>
      <c r="D147" s="225"/>
      <c r="E147" s="225"/>
      <c r="F147" s="225"/>
      <c r="G147" s="225"/>
      <c r="H147" s="225"/>
      <c r="I147" s="225"/>
      <c r="J147" s="225"/>
      <c r="K147" s="225"/>
      <c r="L147" s="225"/>
      <c r="M147" s="225"/>
      <c r="N147" s="225"/>
      <c r="O147" s="225"/>
      <c r="P147" s="225"/>
      <c r="Q147" s="225"/>
      <c r="R147" s="225"/>
      <c r="S147" s="225"/>
      <c r="T147" s="225"/>
      <c r="U147" s="225"/>
      <c r="V147" s="225"/>
      <c r="W147" s="225"/>
      <c r="X147" s="225"/>
      <c r="Y147" s="225"/>
      <c r="Z147" s="225"/>
      <c r="AA147" s="225"/>
      <c r="AB147" s="225"/>
      <c r="AC147" s="225"/>
      <c r="AD147" s="225"/>
      <c r="AE147" s="225"/>
      <c r="AF147" s="225"/>
      <c r="AG147" s="225"/>
      <c r="AH147" s="225"/>
      <c r="AI147" s="225"/>
      <c r="AJ147" s="225"/>
      <c r="AK147" s="225"/>
      <c r="AL147" s="225"/>
      <c r="AM147" s="225"/>
      <c r="AN147" s="225"/>
      <c r="AO147" s="225"/>
    </row>
    <row r="148" spans="1:41" x14ac:dyDescent="0.2">
      <c r="A148" s="225"/>
      <c r="B148" s="225"/>
      <c r="C148" s="225"/>
      <c r="D148" s="225"/>
      <c r="E148" s="225"/>
      <c r="F148" s="225"/>
      <c r="G148" s="225"/>
      <c r="H148" s="225"/>
      <c r="I148" s="225"/>
      <c r="J148" s="225"/>
      <c r="K148" s="225"/>
      <c r="L148" s="225"/>
      <c r="M148" s="225"/>
      <c r="N148" s="225"/>
      <c r="O148" s="225"/>
      <c r="P148" s="225"/>
      <c r="Q148" s="225"/>
      <c r="R148" s="225"/>
      <c r="S148" s="225"/>
      <c r="T148" s="225"/>
      <c r="U148" s="225"/>
      <c r="V148" s="225"/>
      <c r="W148" s="225"/>
      <c r="X148" s="225"/>
      <c r="Y148" s="225"/>
      <c r="Z148" s="225"/>
      <c r="AA148" s="225"/>
      <c r="AB148" s="225"/>
      <c r="AC148" s="225"/>
      <c r="AD148" s="225"/>
      <c r="AE148" s="225"/>
      <c r="AF148" s="225"/>
      <c r="AG148" s="225"/>
      <c r="AH148" s="225"/>
      <c r="AI148" s="225"/>
      <c r="AJ148" s="225"/>
      <c r="AK148" s="225"/>
      <c r="AL148" s="225"/>
      <c r="AM148" s="225"/>
      <c r="AN148" s="225"/>
      <c r="AO148" s="225"/>
    </row>
    <row r="149" spans="1:41" x14ac:dyDescent="0.2">
      <c r="A149" s="225"/>
      <c r="B149" s="225"/>
      <c r="C149" s="225"/>
      <c r="D149" s="225"/>
      <c r="E149" s="225"/>
      <c r="F149" s="225"/>
      <c r="G149" s="225"/>
      <c r="H149" s="225"/>
      <c r="I149" s="225"/>
      <c r="J149" s="225"/>
      <c r="K149" s="225"/>
      <c r="L149" s="225"/>
      <c r="M149" s="225"/>
      <c r="N149" s="225"/>
      <c r="O149" s="225"/>
      <c r="P149" s="225"/>
      <c r="Q149" s="225"/>
      <c r="R149" s="225"/>
      <c r="S149" s="225"/>
      <c r="T149" s="225"/>
      <c r="U149" s="225"/>
      <c r="V149" s="225"/>
      <c r="W149" s="225"/>
      <c r="X149" s="225"/>
      <c r="Y149" s="225"/>
      <c r="Z149" s="225"/>
      <c r="AA149" s="225"/>
      <c r="AB149" s="225"/>
      <c r="AC149" s="225"/>
      <c r="AD149" s="225"/>
      <c r="AE149" s="225"/>
      <c r="AF149" s="225"/>
      <c r="AG149" s="225"/>
      <c r="AH149" s="225"/>
      <c r="AI149" s="225"/>
      <c r="AJ149" s="225"/>
      <c r="AK149" s="225"/>
      <c r="AL149" s="225"/>
      <c r="AM149" s="225"/>
      <c r="AN149" s="225"/>
      <c r="AO149" s="225"/>
    </row>
    <row r="150" spans="1:41" x14ac:dyDescent="0.2">
      <c r="A150" s="225"/>
      <c r="B150" s="225"/>
      <c r="C150" s="225"/>
      <c r="D150" s="225"/>
      <c r="E150" s="225"/>
      <c r="F150" s="225"/>
      <c r="G150" s="225"/>
      <c r="H150" s="225"/>
      <c r="I150" s="225"/>
      <c r="J150" s="225"/>
      <c r="K150" s="225"/>
      <c r="L150" s="225"/>
      <c r="M150" s="225"/>
      <c r="N150" s="225"/>
      <c r="O150" s="225"/>
      <c r="P150" s="225"/>
      <c r="Q150" s="225"/>
      <c r="R150" s="225"/>
      <c r="S150" s="225"/>
      <c r="T150" s="225"/>
      <c r="U150" s="225"/>
      <c r="V150" s="225"/>
      <c r="W150" s="225"/>
      <c r="X150" s="225"/>
      <c r="Y150" s="225"/>
      <c r="Z150" s="225"/>
      <c r="AA150" s="225"/>
      <c r="AB150" s="225"/>
      <c r="AC150" s="225"/>
      <c r="AD150" s="225"/>
      <c r="AE150" s="225"/>
      <c r="AF150" s="225"/>
      <c r="AG150" s="225"/>
      <c r="AH150" s="225"/>
      <c r="AI150" s="225"/>
      <c r="AJ150" s="225"/>
      <c r="AK150" s="225"/>
      <c r="AL150" s="225"/>
      <c r="AM150" s="225"/>
      <c r="AN150" s="225"/>
      <c r="AO150" s="225"/>
    </row>
    <row r="151" spans="1:41" x14ac:dyDescent="0.2">
      <c r="A151" s="225"/>
      <c r="B151" s="225"/>
      <c r="C151" s="225"/>
      <c r="D151" s="225"/>
      <c r="E151" s="225"/>
      <c r="F151" s="225"/>
      <c r="G151" s="225"/>
      <c r="H151" s="225"/>
      <c r="I151" s="225"/>
      <c r="J151" s="225"/>
      <c r="K151" s="225"/>
      <c r="L151" s="225"/>
      <c r="M151" s="225"/>
      <c r="N151" s="225"/>
      <c r="O151" s="225"/>
      <c r="P151" s="225"/>
      <c r="Q151" s="225"/>
      <c r="R151" s="225"/>
      <c r="S151" s="225"/>
      <c r="T151" s="225"/>
      <c r="U151" s="225"/>
      <c r="V151" s="225"/>
      <c r="W151" s="225"/>
      <c r="X151" s="225"/>
      <c r="Y151" s="225"/>
      <c r="Z151" s="225"/>
      <c r="AA151" s="225"/>
      <c r="AB151" s="225"/>
      <c r="AC151" s="225"/>
      <c r="AD151" s="225"/>
      <c r="AE151" s="225"/>
      <c r="AF151" s="225"/>
      <c r="AG151" s="225"/>
      <c r="AH151" s="225"/>
      <c r="AI151" s="225"/>
      <c r="AJ151" s="225"/>
      <c r="AK151" s="225"/>
      <c r="AL151" s="225"/>
      <c r="AM151" s="225"/>
      <c r="AN151" s="225"/>
      <c r="AO151" s="225"/>
    </row>
    <row r="152" spans="1:41" x14ac:dyDescent="0.2">
      <c r="A152" s="225"/>
      <c r="B152" s="225"/>
      <c r="C152" s="225"/>
      <c r="D152" s="225"/>
      <c r="E152" s="225"/>
      <c r="F152" s="225"/>
      <c r="G152" s="225"/>
      <c r="H152" s="225"/>
      <c r="I152" s="225"/>
      <c r="J152" s="225"/>
      <c r="K152" s="225"/>
      <c r="L152" s="225"/>
      <c r="M152" s="225"/>
      <c r="N152" s="225"/>
      <c r="O152" s="225"/>
      <c r="P152" s="225"/>
      <c r="Q152" s="225"/>
      <c r="R152" s="225"/>
      <c r="S152" s="225"/>
      <c r="T152" s="225"/>
      <c r="U152" s="225"/>
      <c r="V152" s="225"/>
      <c r="W152" s="225"/>
      <c r="X152" s="225"/>
      <c r="Y152" s="225"/>
      <c r="Z152" s="225"/>
      <c r="AA152" s="225"/>
      <c r="AB152" s="225"/>
      <c r="AC152" s="225"/>
      <c r="AD152" s="225"/>
      <c r="AE152" s="225"/>
      <c r="AF152" s="225"/>
      <c r="AG152" s="225"/>
      <c r="AH152" s="225"/>
      <c r="AI152" s="225"/>
      <c r="AJ152" s="225"/>
      <c r="AK152" s="225"/>
      <c r="AL152" s="225"/>
      <c r="AM152" s="225"/>
      <c r="AN152" s="225"/>
      <c r="AO152" s="225"/>
    </row>
    <row r="153" spans="1:41" x14ac:dyDescent="0.2">
      <c r="A153" s="225"/>
      <c r="B153" s="225"/>
      <c r="C153" s="225"/>
      <c r="D153" s="225"/>
      <c r="E153" s="225"/>
      <c r="F153" s="225"/>
      <c r="G153" s="225"/>
      <c r="H153" s="225"/>
      <c r="I153" s="225"/>
      <c r="J153" s="225"/>
      <c r="K153" s="225"/>
      <c r="L153" s="225"/>
      <c r="M153" s="225"/>
      <c r="N153" s="225"/>
      <c r="O153" s="225"/>
      <c r="P153" s="225"/>
      <c r="Q153" s="225"/>
      <c r="R153" s="225"/>
      <c r="S153" s="225"/>
      <c r="T153" s="225"/>
      <c r="U153" s="225"/>
      <c r="V153" s="225"/>
      <c r="W153" s="225"/>
      <c r="X153" s="225"/>
      <c r="Y153" s="225"/>
      <c r="Z153" s="225"/>
      <c r="AA153" s="225"/>
      <c r="AB153" s="225"/>
      <c r="AC153" s="225"/>
      <c r="AD153" s="225"/>
      <c r="AE153" s="225"/>
      <c r="AF153" s="225"/>
      <c r="AG153" s="225"/>
      <c r="AH153" s="225"/>
      <c r="AI153" s="225"/>
      <c r="AJ153" s="225"/>
      <c r="AK153" s="225"/>
      <c r="AL153" s="225"/>
      <c r="AM153" s="225"/>
      <c r="AN153" s="225"/>
      <c r="AO153" s="225"/>
    </row>
    <row r="154" spans="1:41" x14ac:dyDescent="0.2">
      <c r="A154" s="225"/>
      <c r="B154" s="225"/>
      <c r="C154" s="225"/>
      <c r="D154" s="225"/>
      <c r="E154" s="225"/>
      <c r="F154" s="225"/>
      <c r="G154" s="225"/>
      <c r="H154" s="225"/>
      <c r="I154" s="225"/>
      <c r="J154" s="225"/>
      <c r="K154" s="225"/>
      <c r="L154" s="225"/>
      <c r="M154" s="225"/>
      <c r="N154" s="225"/>
      <c r="O154" s="225"/>
      <c r="P154" s="225"/>
      <c r="Q154" s="225"/>
      <c r="R154" s="225"/>
      <c r="S154" s="225"/>
      <c r="T154" s="225"/>
      <c r="U154" s="225"/>
      <c r="V154" s="225"/>
      <c r="W154" s="225"/>
      <c r="X154" s="225"/>
      <c r="Y154" s="225"/>
      <c r="Z154" s="225"/>
      <c r="AA154" s="225"/>
      <c r="AB154" s="225"/>
      <c r="AC154" s="225"/>
      <c r="AD154" s="225"/>
      <c r="AE154" s="225"/>
      <c r="AF154" s="225"/>
      <c r="AG154" s="225"/>
      <c r="AH154" s="225"/>
      <c r="AI154" s="225"/>
      <c r="AJ154" s="225"/>
      <c r="AK154" s="225"/>
      <c r="AL154" s="225"/>
      <c r="AM154" s="225"/>
      <c r="AN154" s="225"/>
      <c r="AO154" s="225"/>
    </row>
    <row r="155" spans="1:41" x14ac:dyDescent="0.2">
      <c r="A155" s="225"/>
      <c r="B155" s="225"/>
      <c r="C155" s="225"/>
      <c r="D155" s="225"/>
      <c r="E155" s="225"/>
      <c r="F155" s="225"/>
      <c r="G155" s="225"/>
      <c r="H155" s="225"/>
      <c r="I155" s="225"/>
      <c r="J155" s="225"/>
      <c r="K155" s="225"/>
      <c r="L155" s="225"/>
      <c r="M155" s="225"/>
      <c r="N155" s="225"/>
      <c r="O155" s="225"/>
      <c r="P155" s="225"/>
      <c r="Q155" s="225"/>
      <c r="R155" s="225"/>
      <c r="S155" s="225"/>
      <c r="T155" s="225"/>
      <c r="U155" s="225"/>
      <c r="V155" s="225"/>
      <c r="W155" s="225"/>
      <c r="X155" s="225"/>
      <c r="Y155" s="225"/>
      <c r="Z155" s="225"/>
      <c r="AA155" s="225"/>
      <c r="AB155" s="225"/>
      <c r="AC155" s="225"/>
      <c r="AD155" s="225"/>
      <c r="AE155" s="225"/>
      <c r="AF155" s="225"/>
      <c r="AG155" s="225"/>
      <c r="AH155" s="225"/>
      <c r="AI155" s="225"/>
      <c r="AJ155" s="225"/>
      <c r="AK155" s="225"/>
      <c r="AL155" s="225"/>
      <c r="AM155" s="225"/>
      <c r="AN155" s="225"/>
      <c r="AO155" s="225"/>
    </row>
    <row r="156" spans="1:41" x14ac:dyDescent="0.2">
      <c r="A156" s="225"/>
      <c r="B156" s="225"/>
      <c r="C156" s="225"/>
      <c r="D156" s="225"/>
      <c r="E156" s="225"/>
      <c r="F156" s="225"/>
      <c r="G156" s="225"/>
      <c r="H156" s="225"/>
      <c r="I156" s="225"/>
      <c r="J156" s="225"/>
      <c r="K156" s="225"/>
      <c r="L156" s="225"/>
      <c r="M156" s="225"/>
      <c r="N156" s="225"/>
      <c r="O156" s="225"/>
      <c r="P156" s="225"/>
      <c r="Q156" s="225"/>
      <c r="R156" s="225"/>
      <c r="S156" s="225"/>
      <c r="T156" s="225"/>
      <c r="U156" s="225"/>
      <c r="V156" s="225"/>
      <c r="W156" s="225"/>
      <c r="X156" s="225"/>
      <c r="Y156" s="225"/>
      <c r="Z156" s="225"/>
      <c r="AA156" s="225"/>
      <c r="AB156" s="225"/>
      <c r="AC156" s="225"/>
      <c r="AD156" s="225"/>
      <c r="AE156" s="225"/>
      <c r="AF156" s="225"/>
      <c r="AG156" s="225"/>
      <c r="AH156" s="225"/>
      <c r="AI156" s="225"/>
      <c r="AJ156" s="225"/>
      <c r="AK156" s="225"/>
      <c r="AL156" s="225"/>
      <c r="AM156" s="225"/>
      <c r="AN156" s="225"/>
      <c r="AO156" s="225"/>
    </row>
    <row r="157" spans="1:41" x14ac:dyDescent="0.2">
      <c r="A157" s="225"/>
      <c r="B157" s="225"/>
      <c r="C157" s="225"/>
      <c r="D157" s="225"/>
      <c r="E157" s="225"/>
      <c r="F157" s="225"/>
      <c r="G157" s="225"/>
      <c r="H157" s="225"/>
      <c r="I157" s="225"/>
      <c r="J157" s="225"/>
      <c r="K157" s="225"/>
      <c r="L157" s="225"/>
      <c r="M157" s="225"/>
      <c r="N157" s="225"/>
      <c r="O157" s="225"/>
      <c r="P157" s="225"/>
      <c r="Q157" s="225"/>
      <c r="R157" s="225"/>
      <c r="S157" s="225"/>
      <c r="T157" s="225"/>
      <c r="U157" s="225"/>
      <c r="V157" s="225"/>
      <c r="W157" s="225"/>
      <c r="X157" s="225"/>
      <c r="Y157" s="225"/>
      <c r="Z157" s="225"/>
      <c r="AA157" s="225"/>
      <c r="AB157" s="225"/>
      <c r="AC157" s="225"/>
      <c r="AD157" s="225"/>
      <c r="AE157" s="225"/>
      <c r="AF157" s="225"/>
      <c r="AG157" s="225"/>
      <c r="AH157" s="225"/>
      <c r="AI157" s="225"/>
      <c r="AJ157" s="225"/>
      <c r="AK157" s="225"/>
      <c r="AL157" s="225"/>
      <c r="AM157" s="225"/>
      <c r="AN157" s="225"/>
      <c r="AO157" s="225"/>
    </row>
    <row r="158" spans="1:41" x14ac:dyDescent="0.2">
      <c r="A158" s="225"/>
      <c r="B158" s="225"/>
      <c r="C158" s="225"/>
      <c r="D158" s="225"/>
      <c r="E158" s="225"/>
      <c r="F158" s="225"/>
      <c r="G158" s="225"/>
      <c r="H158" s="225"/>
      <c r="I158" s="225"/>
      <c r="J158" s="225"/>
      <c r="K158" s="225"/>
      <c r="L158" s="225"/>
      <c r="M158" s="225"/>
      <c r="N158" s="225"/>
      <c r="O158" s="225"/>
      <c r="P158" s="225"/>
      <c r="Q158" s="225"/>
      <c r="R158" s="225"/>
      <c r="S158" s="225"/>
      <c r="T158" s="225"/>
      <c r="U158" s="225"/>
      <c r="V158" s="225"/>
      <c r="W158" s="225"/>
      <c r="X158" s="225"/>
      <c r="Y158" s="225"/>
      <c r="Z158" s="225"/>
      <c r="AA158" s="225"/>
      <c r="AB158" s="225"/>
      <c r="AC158" s="225"/>
      <c r="AD158" s="225"/>
      <c r="AE158" s="225"/>
      <c r="AF158" s="225"/>
      <c r="AG158" s="225"/>
      <c r="AH158" s="225"/>
      <c r="AI158" s="225"/>
      <c r="AJ158" s="225"/>
      <c r="AK158" s="225"/>
      <c r="AL158" s="225"/>
      <c r="AM158" s="225"/>
      <c r="AN158" s="225"/>
      <c r="AO158" s="225"/>
    </row>
    <row r="159" spans="1:41" x14ac:dyDescent="0.2">
      <c r="A159" s="225"/>
      <c r="B159" s="225"/>
      <c r="C159" s="225"/>
      <c r="D159" s="225"/>
      <c r="E159" s="225"/>
      <c r="F159" s="225"/>
      <c r="G159" s="225"/>
      <c r="H159" s="225"/>
      <c r="I159" s="225"/>
      <c r="J159" s="225"/>
      <c r="K159" s="225"/>
      <c r="L159" s="225"/>
      <c r="M159" s="225"/>
      <c r="N159" s="225"/>
      <c r="O159" s="225"/>
      <c r="P159" s="225"/>
      <c r="Q159" s="225"/>
      <c r="R159" s="225"/>
      <c r="S159" s="225"/>
      <c r="T159" s="225"/>
      <c r="U159" s="225"/>
      <c r="V159" s="225"/>
      <c r="W159" s="225"/>
      <c r="X159" s="225"/>
      <c r="Y159" s="225"/>
      <c r="Z159" s="225"/>
      <c r="AA159" s="225"/>
      <c r="AB159" s="225"/>
      <c r="AC159" s="225"/>
      <c r="AD159" s="225"/>
      <c r="AE159" s="225"/>
      <c r="AF159" s="225"/>
      <c r="AG159" s="225"/>
      <c r="AH159" s="225"/>
      <c r="AI159" s="225"/>
      <c r="AJ159" s="225"/>
      <c r="AK159" s="225"/>
      <c r="AL159" s="225"/>
      <c r="AM159" s="225"/>
      <c r="AN159" s="225"/>
      <c r="AO159" s="225"/>
    </row>
    <row r="160" spans="1:41" x14ac:dyDescent="0.2">
      <c r="A160" s="225"/>
      <c r="B160" s="225"/>
      <c r="C160" s="225"/>
      <c r="D160" s="225"/>
      <c r="E160" s="225"/>
      <c r="F160" s="225"/>
      <c r="G160" s="225"/>
      <c r="H160" s="225"/>
      <c r="I160" s="225"/>
      <c r="J160" s="225"/>
      <c r="K160" s="225"/>
      <c r="L160" s="225"/>
      <c r="M160" s="225"/>
      <c r="N160" s="225"/>
      <c r="O160" s="225"/>
      <c r="P160" s="225"/>
      <c r="Q160" s="225"/>
      <c r="R160" s="225"/>
      <c r="S160" s="225"/>
      <c r="T160" s="225"/>
      <c r="U160" s="225"/>
      <c r="V160" s="225"/>
      <c r="W160" s="225"/>
      <c r="X160" s="225"/>
      <c r="Y160" s="225"/>
      <c r="Z160" s="225"/>
      <c r="AA160" s="225"/>
      <c r="AB160" s="225"/>
      <c r="AC160" s="225"/>
      <c r="AD160" s="225"/>
      <c r="AE160" s="225"/>
      <c r="AF160" s="225"/>
      <c r="AG160" s="225"/>
      <c r="AH160" s="225"/>
      <c r="AI160" s="225"/>
      <c r="AJ160" s="225"/>
      <c r="AK160" s="225"/>
      <c r="AL160" s="225"/>
      <c r="AM160" s="225"/>
      <c r="AN160" s="225"/>
      <c r="AO160" s="225"/>
    </row>
    <row r="161" spans="1:41" x14ac:dyDescent="0.2">
      <c r="A161" s="225"/>
      <c r="B161" s="225"/>
      <c r="C161" s="225"/>
      <c r="D161" s="225"/>
      <c r="E161" s="225"/>
      <c r="F161" s="225"/>
      <c r="G161" s="225"/>
      <c r="H161" s="225"/>
      <c r="I161" s="225"/>
      <c r="J161" s="225"/>
      <c r="K161" s="225"/>
      <c r="L161" s="225"/>
      <c r="M161" s="225"/>
      <c r="N161" s="225"/>
      <c r="O161" s="225"/>
      <c r="P161" s="225"/>
      <c r="Q161" s="225"/>
      <c r="R161" s="225"/>
      <c r="S161" s="225"/>
      <c r="T161" s="225"/>
      <c r="U161" s="225"/>
      <c r="V161" s="225"/>
      <c r="W161" s="225"/>
      <c r="X161" s="225"/>
      <c r="Y161" s="225"/>
      <c r="Z161" s="225"/>
      <c r="AA161" s="225"/>
      <c r="AB161" s="225"/>
      <c r="AC161" s="225"/>
      <c r="AD161" s="225"/>
      <c r="AE161" s="225"/>
      <c r="AF161" s="225"/>
      <c r="AG161" s="225"/>
      <c r="AH161" s="225"/>
      <c r="AI161" s="225"/>
      <c r="AJ161" s="225"/>
      <c r="AK161" s="225"/>
      <c r="AL161" s="225"/>
      <c r="AM161" s="225"/>
      <c r="AN161" s="225"/>
      <c r="AO161" s="225"/>
    </row>
    <row r="162" spans="1:41" x14ac:dyDescent="0.2">
      <c r="A162" s="225"/>
      <c r="B162" s="225"/>
      <c r="C162" s="225"/>
      <c r="D162" s="225"/>
      <c r="E162" s="225"/>
      <c r="F162" s="225"/>
      <c r="G162" s="225"/>
      <c r="H162" s="225"/>
      <c r="I162" s="225"/>
      <c r="J162" s="225"/>
      <c r="K162" s="225"/>
      <c r="L162" s="225"/>
      <c r="M162" s="225"/>
      <c r="N162" s="225"/>
      <c r="O162" s="225"/>
      <c r="P162" s="225"/>
      <c r="Q162" s="225"/>
      <c r="R162" s="225"/>
      <c r="S162" s="225"/>
      <c r="T162" s="225"/>
      <c r="U162" s="225"/>
      <c r="V162" s="225"/>
      <c r="W162" s="225"/>
      <c r="X162" s="225"/>
      <c r="Y162" s="225"/>
      <c r="Z162" s="225"/>
      <c r="AA162" s="225"/>
      <c r="AB162" s="225"/>
      <c r="AC162" s="225"/>
      <c r="AD162" s="225"/>
      <c r="AE162" s="225"/>
      <c r="AF162" s="225"/>
      <c r="AG162" s="225"/>
      <c r="AH162" s="225"/>
      <c r="AI162" s="225"/>
      <c r="AJ162" s="225"/>
      <c r="AK162" s="225"/>
      <c r="AL162" s="225"/>
      <c r="AM162" s="225"/>
      <c r="AN162" s="225"/>
      <c r="AO162" s="225"/>
    </row>
  </sheetData>
  <mergeCells count="403">
    <mergeCell ref="A63:D63"/>
    <mergeCell ref="E63:T63"/>
    <mergeCell ref="U63:AA63"/>
    <mergeCell ref="A64:A65"/>
    <mergeCell ref="B64:AD65"/>
    <mergeCell ref="B66:C66"/>
    <mergeCell ref="G66:Q66"/>
    <mergeCell ref="R66:T66"/>
    <mergeCell ref="U66:AA66"/>
    <mergeCell ref="AB66:AC66"/>
    <mergeCell ref="A59:D59"/>
    <mergeCell ref="E59:T59"/>
    <mergeCell ref="U59:AA59"/>
    <mergeCell ref="A60:A61"/>
    <mergeCell ref="B60:AD61"/>
    <mergeCell ref="B62:C62"/>
    <mergeCell ref="G62:Q62"/>
    <mergeCell ref="R62:T62"/>
    <mergeCell ref="U62:AA62"/>
    <mergeCell ref="AB62:AC62"/>
    <mergeCell ref="A55:D55"/>
    <mergeCell ref="E55:T55"/>
    <mergeCell ref="U55:AA55"/>
    <mergeCell ref="A56:A57"/>
    <mergeCell ref="B56:AD57"/>
    <mergeCell ref="B58:C58"/>
    <mergeCell ref="G58:Q58"/>
    <mergeCell ref="R58:T58"/>
    <mergeCell ref="U58:AA58"/>
    <mergeCell ref="AB58:AC58"/>
    <mergeCell ref="A51:D51"/>
    <mergeCell ref="E51:T51"/>
    <mergeCell ref="U51:AA51"/>
    <mergeCell ref="A52:A53"/>
    <mergeCell ref="B52:AD53"/>
    <mergeCell ref="B54:C54"/>
    <mergeCell ref="G54:Q54"/>
    <mergeCell ref="R54:T54"/>
    <mergeCell ref="U54:AA54"/>
    <mergeCell ref="AB54:AC54"/>
    <mergeCell ref="A48:A49"/>
    <mergeCell ref="B48:AD49"/>
    <mergeCell ref="B50:C50"/>
    <mergeCell ref="G50:Q50"/>
    <mergeCell ref="R50:T50"/>
    <mergeCell ref="U50:AA50"/>
    <mergeCell ref="AB50:AC50"/>
    <mergeCell ref="T37:U37"/>
    <mergeCell ref="V37:W37"/>
    <mergeCell ref="X37:Y37"/>
    <mergeCell ref="Z37:AA37"/>
    <mergeCell ref="A46:AD46"/>
    <mergeCell ref="A47:D47"/>
    <mergeCell ref="E47:T47"/>
    <mergeCell ref="U47:AA47"/>
    <mergeCell ref="V35:W35"/>
    <mergeCell ref="X35:Y35"/>
    <mergeCell ref="Z35:AA35"/>
    <mergeCell ref="C36:C37"/>
    <mergeCell ref="D36:E36"/>
    <mergeCell ref="F36:G36"/>
    <mergeCell ref="H36:I36"/>
    <mergeCell ref="J36:K36"/>
    <mergeCell ref="X36:Y36"/>
    <mergeCell ref="Z36:AA36"/>
    <mergeCell ref="D37:E37"/>
    <mergeCell ref="F37:G37"/>
    <mergeCell ref="H37:I37"/>
    <mergeCell ref="J37:K37"/>
    <mergeCell ref="L37:M37"/>
    <mergeCell ref="N37:O37"/>
    <mergeCell ref="P37:Q37"/>
    <mergeCell ref="R37:S37"/>
    <mergeCell ref="L36:M36"/>
    <mergeCell ref="N36:O36"/>
    <mergeCell ref="P36:Q36"/>
    <mergeCell ref="R36:S36"/>
    <mergeCell ref="T36:U36"/>
    <mergeCell ref="V36:W36"/>
    <mergeCell ref="AB34:AB35"/>
    <mergeCell ref="AC34:AC35"/>
    <mergeCell ref="AD34:AD35"/>
    <mergeCell ref="D35:E35"/>
    <mergeCell ref="F35:G35"/>
    <mergeCell ref="H35:I35"/>
    <mergeCell ref="J35:K35"/>
    <mergeCell ref="L35:M35"/>
    <mergeCell ref="N35:O35"/>
    <mergeCell ref="P35:Q35"/>
    <mergeCell ref="P34:Q34"/>
    <mergeCell ref="R34:S34"/>
    <mergeCell ref="T34:U34"/>
    <mergeCell ref="V34:W34"/>
    <mergeCell ref="X34:Y34"/>
    <mergeCell ref="Z34:AA34"/>
    <mergeCell ref="D34:E34"/>
    <mergeCell ref="F34:G34"/>
    <mergeCell ref="H34:I34"/>
    <mergeCell ref="J34:K34"/>
    <mergeCell ref="L34:M34"/>
    <mergeCell ref="N34:O34"/>
    <mergeCell ref="R35:S35"/>
    <mergeCell ref="T35:U35"/>
    <mergeCell ref="P33:Q33"/>
    <mergeCell ref="R33:S33"/>
    <mergeCell ref="T33:U33"/>
    <mergeCell ref="V33:W33"/>
    <mergeCell ref="X33:Y33"/>
    <mergeCell ref="Z33:AA33"/>
    <mergeCell ref="D33:E33"/>
    <mergeCell ref="F33:G33"/>
    <mergeCell ref="H33:I33"/>
    <mergeCell ref="J33:K33"/>
    <mergeCell ref="L33:M33"/>
    <mergeCell ref="N33:O33"/>
    <mergeCell ref="P32:Q32"/>
    <mergeCell ref="R32:S32"/>
    <mergeCell ref="T32:U32"/>
    <mergeCell ref="V32:W32"/>
    <mergeCell ref="X32:Y32"/>
    <mergeCell ref="Z32:AA32"/>
    <mergeCell ref="D32:E32"/>
    <mergeCell ref="F32:G32"/>
    <mergeCell ref="H32:I32"/>
    <mergeCell ref="J32:K32"/>
    <mergeCell ref="L32:M32"/>
    <mergeCell ref="N32:O32"/>
    <mergeCell ref="P31:Q31"/>
    <mergeCell ref="R31:S31"/>
    <mergeCell ref="T31:U31"/>
    <mergeCell ref="V31:W31"/>
    <mergeCell ref="X31:Y31"/>
    <mergeCell ref="Z31:AA31"/>
    <mergeCell ref="D31:E31"/>
    <mergeCell ref="F31:G31"/>
    <mergeCell ref="H31:I31"/>
    <mergeCell ref="J31:K31"/>
    <mergeCell ref="L31:M31"/>
    <mergeCell ref="N31:O31"/>
    <mergeCell ref="P30:Q30"/>
    <mergeCell ref="R30:S30"/>
    <mergeCell ref="T30:U30"/>
    <mergeCell ref="V30:W30"/>
    <mergeCell ref="X30:Y30"/>
    <mergeCell ref="Z30:AA30"/>
    <mergeCell ref="D30:E30"/>
    <mergeCell ref="F30:G30"/>
    <mergeCell ref="H30:I30"/>
    <mergeCell ref="J30:K30"/>
    <mergeCell ref="L30:M30"/>
    <mergeCell ref="N30:O30"/>
    <mergeCell ref="P29:Q29"/>
    <mergeCell ref="R29:S29"/>
    <mergeCell ref="T29:U29"/>
    <mergeCell ref="V29:W29"/>
    <mergeCell ref="X29:Y29"/>
    <mergeCell ref="Z29:AA29"/>
    <mergeCell ref="D29:E29"/>
    <mergeCell ref="F29:G29"/>
    <mergeCell ref="H29:I29"/>
    <mergeCell ref="J29:K29"/>
    <mergeCell ref="L29:M29"/>
    <mergeCell ref="N29:O29"/>
    <mergeCell ref="P28:Q28"/>
    <mergeCell ref="R28:S28"/>
    <mergeCell ref="T28:U28"/>
    <mergeCell ref="V28:W28"/>
    <mergeCell ref="X28:Y28"/>
    <mergeCell ref="Z28:AA28"/>
    <mergeCell ref="D28:E28"/>
    <mergeCell ref="F28:G28"/>
    <mergeCell ref="H28:I28"/>
    <mergeCell ref="J28:K28"/>
    <mergeCell ref="L28:M28"/>
    <mergeCell ref="N28:O28"/>
    <mergeCell ref="P27:Q27"/>
    <mergeCell ref="R27:S27"/>
    <mergeCell ref="T27:U27"/>
    <mergeCell ref="V27:W27"/>
    <mergeCell ref="X27:Y27"/>
    <mergeCell ref="Z27:AA27"/>
    <mergeCell ref="D27:E27"/>
    <mergeCell ref="F27:G27"/>
    <mergeCell ref="H27:I27"/>
    <mergeCell ref="J27:K27"/>
    <mergeCell ref="L27:M27"/>
    <mergeCell ref="N27:O27"/>
    <mergeCell ref="P26:Q26"/>
    <mergeCell ref="R26:S26"/>
    <mergeCell ref="T26:U26"/>
    <mergeCell ref="V26:W26"/>
    <mergeCell ref="X26:Y26"/>
    <mergeCell ref="Z26:AA26"/>
    <mergeCell ref="D26:E26"/>
    <mergeCell ref="F26:G26"/>
    <mergeCell ref="H26:I26"/>
    <mergeCell ref="J26:K26"/>
    <mergeCell ref="L26:M26"/>
    <mergeCell ref="N26:O26"/>
    <mergeCell ref="P25:Q25"/>
    <mergeCell ref="R25:S25"/>
    <mergeCell ref="T25:U25"/>
    <mergeCell ref="V25:W25"/>
    <mergeCell ref="X25:Y25"/>
    <mergeCell ref="Z25:AA25"/>
    <mergeCell ref="D25:E25"/>
    <mergeCell ref="F25:G25"/>
    <mergeCell ref="H25:I25"/>
    <mergeCell ref="J25:K25"/>
    <mergeCell ref="L25:M25"/>
    <mergeCell ref="N25:O25"/>
    <mergeCell ref="P24:Q24"/>
    <mergeCell ref="R24:S24"/>
    <mergeCell ref="T24:U24"/>
    <mergeCell ref="V24:W24"/>
    <mergeCell ref="X24:Y24"/>
    <mergeCell ref="Z24:AA24"/>
    <mergeCell ref="D24:E24"/>
    <mergeCell ref="F24:G24"/>
    <mergeCell ref="H24:I24"/>
    <mergeCell ref="J24:K24"/>
    <mergeCell ref="L24:M24"/>
    <mergeCell ref="N24:O24"/>
    <mergeCell ref="P23:Q23"/>
    <mergeCell ref="R23:S23"/>
    <mergeCell ref="T23:U23"/>
    <mergeCell ref="V23:W23"/>
    <mergeCell ref="X23:Y23"/>
    <mergeCell ref="Z23:AA23"/>
    <mergeCell ref="D23:E23"/>
    <mergeCell ref="F23:G23"/>
    <mergeCell ref="H23:I23"/>
    <mergeCell ref="J23:K23"/>
    <mergeCell ref="L23:M23"/>
    <mergeCell ref="N23:O23"/>
    <mergeCell ref="P22:Q22"/>
    <mergeCell ref="R22:S22"/>
    <mergeCell ref="T22:U22"/>
    <mergeCell ref="V22:W22"/>
    <mergeCell ref="X22:Y22"/>
    <mergeCell ref="Z22:AA22"/>
    <mergeCell ref="D22:E22"/>
    <mergeCell ref="F22:G22"/>
    <mergeCell ref="H22:I22"/>
    <mergeCell ref="J22:K22"/>
    <mergeCell ref="L22:M22"/>
    <mergeCell ref="N22:O22"/>
    <mergeCell ref="P21:Q21"/>
    <mergeCell ref="R21:S21"/>
    <mergeCell ref="T21:U21"/>
    <mergeCell ref="V21:W21"/>
    <mergeCell ref="X21:Y21"/>
    <mergeCell ref="Z21:AA21"/>
    <mergeCell ref="D21:E21"/>
    <mergeCell ref="F21:G21"/>
    <mergeCell ref="H21:I21"/>
    <mergeCell ref="J21:K21"/>
    <mergeCell ref="L21:M21"/>
    <mergeCell ref="N21:O21"/>
    <mergeCell ref="P20:Q20"/>
    <mergeCell ref="R20:S20"/>
    <mergeCell ref="T20:U20"/>
    <mergeCell ref="V20:W20"/>
    <mergeCell ref="X20:Y20"/>
    <mergeCell ref="Z20:AA20"/>
    <mergeCell ref="D20:E20"/>
    <mergeCell ref="F20:G20"/>
    <mergeCell ref="H20:I20"/>
    <mergeCell ref="J20:K20"/>
    <mergeCell ref="L20:M20"/>
    <mergeCell ref="N20:O20"/>
    <mergeCell ref="P19:Q19"/>
    <mergeCell ref="R19:S19"/>
    <mergeCell ref="T19:U19"/>
    <mergeCell ref="V19:W19"/>
    <mergeCell ref="X19:Y19"/>
    <mergeCell ref="Z19:AA19"/>
    <mergeCell ref="D19:E19"/>
    <mergeCell ref="F19:G19"/>
    <mergeCell ref="H19:I19"/>
    <mergeCell ref="J19:K19"/>
    <mergeCell ref="L19:M19"/>
    <mergeCell ref="N19:O19"/>
    <mergeCell ref="P18:Q18"/>
    <mergeCell ref="R18:S18"/>
    <mergeCell ref="T18:U18"/>
    <mergeCell ref="V18:W18"/>
    <mergeCell ref="X18:Y18"/>
    <mergeCell ref="Z18:AA18"/>
    <mergeCell ref="D18:E18"/>
    <mergeCell ref="F18:G18"/>
    <mergeCell ref="H18:I18"/>
    <mergeCell ref="J18:K18"/>
    <mergeCell ref="L18:M18"/>
    <mergeCell ref="N18:O18"/>
    <mergeCell ref="P17:Q17"/>
    <mergeCell ref="R17:S17"/>
    <mergeCell ref="T17:U17"/>
    <mergeCell ref="V17:W17"/>
    <mergeCell ref="X17:Y17"/>
    <mergeCell ref="Z17:AA17"/>
    <mergeCell ref="D17:E17"/>
    <mergeCell ref="F17:G17"/>
    <mergeCell ref="H17:I17"/>
    <mergeCell ref="J17:K17"/>
    <mergeCell ref="L17:M17"/>
    <mergeCell ref="N17:O17"/>
    <mergeCell ref="P16:Q16"/>
    <mergeCell ref="R16:S16"/>
    <mergeCell ref="T16:U16"/>
    <mergeCell ref="V16:W16"/>
    <mergeCell ref="X16:Y16"/>
    <mergeCell ref="Z16:AA16"/>
    <mergeCell ref="D16:E16"/>
    <mergeCell ref="F16:G16"/>
    <mergeCell ref="H16:I16"/>
    <mergeCell ref="J16:K16"/>
    <mergeCell ref="L16:M16"/>
    <mergeCell ref="N16:O16"/>
    <mergeCell ref="P15:Q15"/>
    <mergeCell ref="R15:S15"/>
    <mergeCell ref="T15:U15"/>
    <mergeCell ref="V15:W15"/>
    <mergeCell ref="X15:Y15"/>
    <mergeCell ref="Z15:AA15"/>
    <mergeCell ref="D15:E15"/>
    <mergeCell ref="F15:G15"/>
    <mergeCell ref="H15:I15"/>
    <mergeCell ref="J15:K15"/>
    <mergeCell ref="L15:M15"/>
    <mergeCell ref="N15:O15"/>
    <mergeCell ref="P14:Q14"/>
    <mergeCell ref="R14:S14"/>
    <mergeCell ref="T14:U14"/>
    <mergeCell ref="V14:W14"/>
    <mergeCell ref="X14:Y14"/>
    <mergeCell ref="Z14:AA14"/>
    <mergeCell ref="D14:E14"/>
    <mergeCell ref="F14:G14"/>
    <mergeCell ref="H14:I14"/>
    <mergeCell ref="J14:K14"/>
    <mergeCell ref="L14:M14"/>
    <mergeCell ref="N14:O14"/>
    <mergeCell ref="P13:Q13"/>
    <mergeCell ref="R13:S13"/>
    <mergeCell ref="T13:U13"/>
    <mergeCell ref="V13:W13"/>
    <mergeCell ref="X13:Y13"/>
    <mergeCell ref="Z13:AA13"/>
    <mergeCell ref="D13:E13"/>
    <mergeCell ref="F13:G13"/>
    <mergeCell ref="H13:I13"/>
    <mergeCell ref="J13:K13"/>
    <mergeCell ref="L13:M13"/>
    <mergeCell ref="N13:O13"/>
    <mergeCell ref="P12:Q12"/>
    <mergeCell ref="R12:S12"/>
    <mergeCell ref="T12:U12"/>
    <mergeCell ref="V12:W12"/>
    <mergeCell ref="X12:Y12"/>
    <mergeCell ref="Z12:AA12"/>
    <mergeCell ref="D12:E12"/>
    <mergeCell ref="F12:G12"/>
    <mergeCell ref="H12:I12"/>
    <mergeCell ref="J12:K12"/>
    <mergeCell ref="L12:M12"/>
    <mergeCell ref="N12:O12"/>
    <mergeCell ref="P11:Q11"/>
    <mergeCell ref="R11:S11"/>
    <mergeCell ref="T11:U11"/>
    <mergeCell ref="V11:W11"/>
    <mergeCell ref="X11:Y11"/>
    <mergeCell ref="Z11:AA11"/>
    <mergeCell ref="D11:E11"/>
    <mergeCell ref="F11:G11"/>
    <mergeCell ref="H11:I11"/>
    <mergeCell ref="J11:K11"/>
    <mergeCell ref="L11:M11"/>
    <mergeCell ref="N11:O11"/>
    <mergeCell ref="AD6:AD10"/>
    <mergeCell ref="D10:E10"/>
    <mergeCell ref="F10:G10"/>
    <mergeCell ref="H10:I10"/>
    <mergeCell ref="J10:K10"/>
    <mergeCell ref="L10:M10"/>
    <mergeCell ref="N10:O10"/>
    <mergeCell ref="A1:B2"/>
    <mergeCell ref="C1:AC1"/>
    <mergeCell ref="C2:AD2"/>
    <mergeCell ref="D4:L4"/>
    <mergeCell ref="M4:O4"/>
    <mergeCell ref="P4:W4"/>
    <mergeCell ref="X4:AA4"/>
    <mergeCell ref="AB4:AC4"/>
    <mergeCell ref="P10:Q10"/>
    <mergeCell ref="R10:S10"/>
    <mergeCell ref="T10:U10"/>
    <mergeCell ref="V10:W10"/>
    <mergeCell ref="X10:Y10"/>
    <mergeCell ref="Z10:AA10"/>
    <mergeCell ref="B6:B9"/>
    <mergeCell ref="D6:AA9"/>
    <mergeCell ref="AB6:AC10"/>
  </mergeCells>
  <conditionalFormatting sqref="D11:D33 F11:F33 H11:H33 J11:J33 L11:L33 N11:N33 P11:P33 R11:R33 T11:T33 V11:V33 X11:X33 Z11:Z33">
    <cfRule type="containsText" dxfId="21" priority="1" operator="containsText" text="R">
      <formula>NOT(ISERROR(SEARCH("R",D11)))</formula>
    </cfRule>
  </conditionalFormatting>
  <conditionalFormatting sqref="D11:D35 F11:F35 H11:H35 J11:J35 L11:L35 N11:N35 P11:P35 R11:R35 T11:T35 V11:V35 X11:X35 Z11:Z35">
    <cfRule type="containsText" dxfId="20" priority="2" operator="containsText" text="NC">
      <formula>NOT(ISERROR(SEARCH("NC",D11)))</formula>
    </cfRule>
    <cfRule type="containsText" dxfId="19" priority="3" operator="containsText" text="I">
      <formula>NOT(ISERROR(SEARCH("I",D11)))</formula>
    </cfRule>
    <cfRule type="containsText" dxfId="18" priority="4" operator="containsText" text="P">
      <formula>NOT(ISERROR(SEARCH("P",D11)))</formula>
    </cfRule>
  </conditionalFormatting>
  <conditionalFormatting sqref="D34:D35 F34:F35 H34:H35 J34:J35 L34:L35 N34:N35 P34:P35 R34:R35 T34:T35 V34:V35 X34:X35 Z34:Z35">
    <cfRule type="containsText" dxfId="17" priority="11" operator="containsText" text="R">
      <formula>NOT(ISERROR(SEARCH("R",D34)))</formula>
    </cfRule>
  </conditionalFormatting>
  <conditionalFormatting sqref="D37:AA37">
    <cfRule type="iconSet" priority="12">
      <iconSet iconSet="3Symbols" showValue="0">
        <cfvo type="percent" val="0"/>
        <cfvo type="num" val="0.5"/>
        <cfvo type="num" val="1"/>
      </iconSet>
    </cfRule>
  </conditionalFormatting>
  <conditionalFormatting sqref="AB11:AB35">
    <cfRule type="cellIs" dxfId="16" priority="5" operator="equal">
      <formula>1</formula>
    </cfRule>
    <cfRule type="cellIs" dxfId="15" priority="6" operator="greaterThanOrEqual">
      <formula>0.49</formula>
    </cfRule>
    <cfRule type="cellIs" dxfId="14" priority="7" operator="lessThan">
      <formula>0.5</formula>
    </cfRule>
  </conditionalFormatting>
  <dataValidations count="2">
    <dataValidation type="list" allowBlank="1" showInputMessage="1" showErrorMessage="1" sqref="N11:N33 F11:F33 H11:H33 L11:L33 D11:D33 P11:P33 R11:R33 T11:T33 V11:V33 X11:X33 Z11:Z33 J11:J33" xr:uid="{959FA6C6-0FB7-4421-8532-AAB714C382F3}">
      <formula1>"P,I,NC,R"</formula1>
    </dataValidation>
    <dataValidation type="list" allowBlank="1" showInputMessage="1" showErrorMessage="1" sqref="AD50 AD58 AD62 AD54 AD66" xr:uid="{057C5708-D7A5-4826-9155-2E82704ACDCC}">
      <formula1>"Cumplido,No Cumplido,N/A"</formula1>
    </dataValidation>
  </dataValidations>
  <printOptions horizontalCentered="1"/>
  <pageMargins left="0.39370078740157483" right="0.39370078740157483" top="0.39370078740157483" bottom="0.39370078740157483" header="0.31496062992125984" footer="0.31496062992125984"/>
  <pageSetup scale="28" orientation="portrait" r:id="rId1"/>
  <rowBreaks count="1" manualBreakCount="1">
    <brk id="66" max="29" man="1"/>
  </rowBreaks>
  <colBreaks count="1" manualBreakCount="1">
    <brk id="30" max="1048575" man="1"/>
  </colBreaks>
  <drawing r:id="rId2"/>
  <legacyDrawing r:id="rId3"/>
  <extLst>
    <ext xmlns:x14="http://schemas.microsoft.com/office/spreadsheetml/2009/9/main" uri="{78C0D931-6437-407d-A8EE-F0AAD7539E65}">
      <x14:conditionalFormattings>
        <x14:conditionalFormatting xmlns:xm="http://schemas.microsoft.com/office/excel/2006/main">
          <x14:cfRule type="iconSet" priority="10" id="{09D977A6-51D9-4B00-9ABD-5B61D659BAE4}">
            <x14:iconSet iconSet="3Symbols" showValue="0" custom="1">
              <x14:cfvo type="percent">
                <xm:f>0</xm:f>
              </x14:cfvo>
              <x14:cfvo type="num">
                <xm:f>0.5</xm:f>
              </x14:cfvo>
              <x14:cfvo type="num">
                <xm:f>1</xm:f>
              </x14:cfvo>
              <x14:cfIcon iconSet="3Symbols" iconId="0"/>
              <x14:cfIcon iconSet="3Symbols" iconId="1"/>
              <x14:cfIcon iconSet="3Symbols" iconId="2"/>
            </x14:iconSet>
          </x14:cfRule>
          <xm:sqref>AC11</xm:sqref>
        </x14:conditionalFormatting>
        <x14:conditionalFormatting xmlns:xm="http://schemas.microsoft.com/office/excel/2006/main">
          <x14:cfRule type="iconSet" priority="9" id="{B5E113AC-3F21-4FDD-A57E-D44613D954C1}">
            <x14:iconSet iconSet="3Symbols" showValue="0" custom="1">
              <x14:cfvo type="percent">
                <xm:f>0</xm:f>
              </x14:cfvo>
              <x14:cfvo type="num">
                <xm:f>0.5</xm:f>
              </x14:cfvo>
              <x14:cfvo type="num">
                <xm:f>1</xm:f>
              </x14:cfvo>
              <x14:cfIcon iconSet="3Symbols" iconId="0"/>
              <x14:cfIcon iconSet="3Symbols" iconId="1"/>
              <x14:cfIcon iconSet="3Symbols" iconId="2"/>
            </x14:iconSet>
          </x14:cfRule>
          <xm:sqref>AC30</xm:sqref>
        </x14:conditionalFormatting>
        <x14:conditionalFormatting xmlns:xm="http://schemas.microsoft.com/office/excel/2006/main">
          <x14:cfRule type="iconSet" priority="8" id="{515BDDB3-428D-4C35-AE35-F14BF1749A63}">
            <x14:iconSet iconSet="3Symbols" showValue="0" custom="1">
              <x14:cfvo type="percent">
                <xm:f>0</xm:f>
              </x14:cfvo>
              <x14:cfvo type="num">
                <xm:f>0.5</xm:f>
              </x14:cfvo>
              <x14:cfvo type="num">
                <xm:f>1</xm:f>
              </x14:cfvo>
              <x14:cfIcon iconSet="3Symbols" iconId="0"/>
              <x14:cfIcon iconSet="3Symbols" iconId="1"/>
              <x14:cfIcon iconSet="3Symbols" iconId="2"/>
            </x14:iconSet>
          </x14:cfRule>
          <xm:sqref>AC31</xm:sqref>
        </x14:conditionalFormatting>
        <x14:conditionalFormatting xmlns:xm="http://schemas.microsoft.com/office/excel/2006/main">
          <x14:cfRule type="iconSet" priority="13" id="{0724681F-9E31-44F4-B76E-234A97ABCE16}">
            <x14:iconSet iconSet="3Symbols" showValue="0" custom="1">
              <x14:cfvo type="percent">
                <xm:f>0</xm:f>
              </x14:cfvo>
              <x14:cfvo type="num">
                <xm:f>0.5</xm:f>
              </x14:cfvo>
              <x14:cfvo type="num">
                <xm:f>1</xm:f>
              </x14:cfvo>
              <x14:cfIcon iconSet="3Symbols" iconId="0"/>
              <x14:cfIcon iconSet="3Symbols" iconId="1"/>
              <x14:cfIcon iconSet="3Symbols" iconId="2"/>
            </x14:iconSet>
          </x14:cfRule>
          <xm:sqref>AC32:AC33 AC12:AC29</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11</vt:i4>
      </vt:variant>
    </vt:vector>
  </HeadingPairs>
  <TitlesOfParts>
    <vt:vector size="27" baseType="lpstr">
      <vt:lpstr>Integración_PAA</vt:lpstr>
      <vt:lpstr>Plan_de_Acción_Año</vt:lpstr>
      <vt:lpstr>PINAR</vt:lpstr>
      <vt:lpstr>Informe de actividades</vt:lpstr>
      <vt:lpstr>Plan de participación ciudadana</vt:lpstr>
      <vt:lpstr>Plan Capacitación e Incentivos</vt:lpstr>
      <vt:lpstr>PIC</vt:lpstr>
      <vt:lpstr>Actividades</vt:lpstr>
      <vt:lpstr>Inspecciones</vt:lpstr>
      <vt:lpstr>Capacitacion</vt:lpstr>
      <vt:lpstr>Plan Incentivos y bienestar</vt:lpstr>
      <vt:lpstr>Plan de mantenimiento</vt:lpstr>
      <vt:lpstr>Plan conservación digital</vt:lpstr>
      <vt:lpstr>Plan de austeridad y Gestión am</vt:lpstr>
      <vt:lpstr>Plan de Seguridad de la Informa</vt:lpstr>
      <vt:lpstr>Gobierno Digital</vt:lpstr>
      <vt:lpstr>Actividades!Área_de_impresión</vt:lpstr>
      <vt:lpstr>Capacitacion!Área_de_impresión</vt:lpstr>
      <vt:lpstr>'Informe de actividades'!Área_de_impresión</vt:lpstr>
      <vt:lpstr>Inspecciones!Área_de_impresión</vt:lpstr>
      <vt:lpstr>Integración_PAA!Área_de_impresión</vt:lpstr>
      <vt:lpstr>PIC!Área_de_impresión</vt:lpstr>
      <vt:lpstr>PINAR!Área_de_impresión</vt:lpstr>
      <vt:lpstr>'Plan Incentivos y bienestar'!Área_de_impresión</vt:lpstr>
      <vt:lpstr>Plan_de_Acción_Año!Área_de_impresión</vt:lpstr>
      <vt:lpstr>Actividades!Títulos_a_imprimir</vt:lpstr>
      <vt:lpstr>Capacitacion!Títulos_a_imprimir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USR PLA 02</dc:creator>
  <cp:keywords/>
  <dc:description/>
  <cp:lastModifiedBy>USR PLA 02</cp:lastModifiedBy>
  <cp:revision/>
  <cp:lastPrinted>2025-01-29T14:09:04Z</cp:lastPrinted>
  <dcterms:created xsi:type="dcterms:W3CDTF">2025-01-23T13:24:03Z</dcterms:created>
  <dcterms:modified xsi:type="dcterms:W3CDTF">2025-01-29T14:13:04Z</dcterms:modified>
  <cp:category/>
  <cp:contentStatus/>
</cp:coreProperties>
</file>